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Omzet" sheetId="1" r:id="rId4"/>
    <sheet state="visible" name="DB MDS" sheetId="2" r:id="rId5"/>
    <sheet state="visible" name="Jarak Durasi" sheetId="3" r:id="rId6"/>
    <sheet state="visible" name="DB AREA" sheetId="4" r:id="rId7"/>
  </sheets>
  <definedNames/>
  <calcPr/>
</workbook>
</file>

<file path=xl/sharedStrings.xml><?xml version="1.0" encoding="utf-8"?>
<sst xmlns="http://schemas.openxmlformats.org/spreadsheetml/2006/main" count="16356" uniqueCount="6585">
  <si>
    <t>ID</t>
  </si>
  <si>
    <t>Waktu</t>
  </si>
  <si>
    <t>Tanggal</t>
  </si>
  <si>
    <t>Bulan</t>
  </si>
  <si>
    <t>Nama MDS</t>
  </si>
  <si>
    <t>ID MDS</t>
  </si>
  <si>
    <t>Area MDS</t>
  </si>
  <si>
    <t>Region MDS</t>
  </si>
  <si>
    <t>PIC</t>
  </si>
  <si>
    <t>Pg 2</t>
  </si>
  <si>
    <t>Kode Customer</t>
  </si>
  <si>
    <t>Nama Customer</t>
  </si>
  <si>
    <t>No HP Customer</t>
  </si>
  <si>
    <t>Kecamatan</t>
  </si>
  <si>
    <t>Kabupaten</t>
  </si>
  <si>
    <t>Provinsi</t>
  </si>
  <si>
    <t>Detail Klasifikasi</t>
  </si>
  <si>
    <t>Klasifikasi</t>
  </si>
  <si>
    <t>Sekolah</t>
  </si>
  <si>
    <t>Koordinat RO</t>
  </si>
  <si>
    <t>Koordinat Call</t>
  </si>
  <si>
    <t>Lat1</t>
  </si>
  <si>
    <t>Long1</t>
  </si>
  <si>
    <t>Lat2</t>
  </si>
  <si>
    <t>Long2</t>
  </si>
  <si>
    <t>Jarak (Meter)</t>
  </si>
  <si>
    <t>Kesesuaian Titik</t>
  </si>
  <si>
    <t>Pg3</t>
  </si>
  <si>
    <t xml:space="preserve">HILO SCHOOL COKELAT SUSU PLS </t>
  </si>
  <si>
    <t xml:space="preserve">HILO SCHOOL CHOCOLATE CANDY </t>
  </si>
  <si>
    <t xml:space="preserve">HILO ES TELER PLS </t>
  </si>
  <si>
    <t xml:space="preserve">HILO THAI TEA REF </t>
  </si>
  <si>
    <t xml:space="preserve">HILO THAI TEA PLS </t>
  </si>
  <si>
    <t xml:space="preserve">HILO CHOCOLATE PLS </t>
  </si>
  <si>
    <t xml:space="preserve">HILO AVOCADO CHOCOLATE PLS </t>
  </si>
  <si>
    <t xml:space="preserve">HILO KLEPON LATTE REF </t>
  </si>
  <si>
    <t xml:space="preserve">HI LO SCHOOL STRAWBERRY PLS </t>
  </si>
  <si>
    <t xml:space="preserve">HI LO DRINK CHOCO MINT PLS </t>
  </si>
  <si>
    <t xml:space="preserve">HILO CHOCO HAZELNUT PLS </t>
  </si>
  <si>
    <t xml:space="preserve">HILO ACTIVE SUSU COKLAT BELGIA PLS </t>
  </si>
  <si>
    <t xml:space="preserve">HILO CHOCOLATE TARO PLS </t>
  </si>
  <si>
    <t xml:space="preserve">HILO TARO LATTE REF </t>
  </si>
  <si>
    <t xml:space="preserve">HILO ES KETAN HITAM REF </t>
  </si>
  <si>
    <t xml:space="preserve">HILO ES KETAN HITAM PLS </t>
  </si>
  <si>
    <t xml:space="preserve">HILO ES PISANG IJO PLS </t>
  </si>
  <si>
    <t xml:space="preserve">HILO WHITE CHOCOLATE PLS </t>
  </si>
  <si>
    <t xml:space="preserve">HILO CHOCOLATE BANANA PLS </t>
  </si>
  <si>
    <t xml:space="preserve">HILO SWISS CHOCOLATE PLS </t>
  </si>
  <si>
    <t xml:space="preserve">HI LO DRINK TEH TARIK PLS </t>
  </si>
  <si>
    <t xml:space="preserve">NS SIRSAK PLS </t>
  </si>
  <si>
    <t xml:space="preserve">NS JERUK NIPIS JAHE PLS </t>
  </si>
  <si>
    <t xml:space="preserve">NS SWEET GUAVA PLS </t>
  </si>
  <si>
    <t xml:space="preserve">NS STRAWBERRY PLS </t>
  </si>
  <si>
    <t xml:space="preserve">NS SWEET MANGO PLS </t>
  </si>
  <si>
    <t xml:space="preserve">NS YUZU ORANGE PLS </t>
  </si>
  <si>
    <t xml:space="preserve">NS MILKY ORANGE PLS </t>
  </si>
  <si>
    <t xml:space="preserve">NS GULA ASEM PLS </t>
  </si>
  <si>
    <t xml:space="preserve">NS ASO PLS </t>
  </si>
  <si>
    <t xml:space="preserve">NS NANAS PLS </t>
  </si>
  <si>
    <t xml:space="preserve">NS COCOPANDAN PLS </t>
  </si>
  <si>
    <t xml:space="preserve">NS MARKISA PLS </t>
  </si>
  <si>
    <t xml:space="preserve">NS MADU KURMA PLS </t>
  </si>
  <si>
    <t xml:space="preserve">NS MADU JERUK PLS </t>
  </si>
  <si>
    <t xml:space="preserve">NS JERUK MAROKO PLS </t>
  </si>
  <si>
    <t xml:space="preserve">NS ES RUJAK PLS </t>
  </si>
  <si>
    <t xml:space="preserve">NS LYCHEE TEA REF </t>
  </si>
  <si>
    <t xml:space="preserve">NS LYCHEE TEA PLS </t>
  </si>
  <si>
    <t xml:space="preserve">NS NUTRI C1000 JERUK PLS </t>
  </si>
  <si>
    <t xml:space="preserve">NS LEMON TEA REF </t>
  </si>
  <si>
    <t xml:space="preserve">NS JERUK (EX) MANIS PLS </t>
  </si>
  <si>
    <t xml:space="preserve">NS PREMIUM JUS MANGGA REF </t>
  </si>
  <si>
    <t xml:space="preserve">NS PREMIUM JUS MANGGA PLS </t>
  </si>
  <si>
    <t xml:space="preserve">NS BLEWAH PLS </t>
  </si>
  <si>
    <t xml:space="preserve">NS ANGGUR PLS </t>
  </si>
  <si>
    <t xml:space="preserve">NS LECI PLS </t>
  </si>
  <si>
    <t xml:space="preserve">NS ANGGUR HIJAU PLS </t>
  </si>
  <si>
    <t xml:space="preserve">NS APEL JERUK PLS </t>
  </si>
  <si>
    <t xml:space="preserve">NS JERUK NIPIS PLS </t>
  </si>
  <si>
    <t xml:space="preserve">NS JERUK MANADO PLS </t>
  </si>
  <si>
    <t xml:space="preserve">NS JERUK PERAS PLS </t>
  </si>
  <si>
    <t xml:space="preserve">NS JERUK JEJU PLS </t>
  </si>
  <si>
    <t xml:space="preserve">NS KELAPA MUDA PLS </t>
  </si>
  <si>
    <t xml:space="preserve">NS ES KUWUD NIPIS PLS </t>
  </si>
  <si>
    <t xml:space="preserve">NS FLORIDA ORANGE PLS </t>
  </si>
  <si>
    <t xml:space="preserve">NS SEMANGKA PLS </t>
  </si>
  <si>
    <t xml:space="preserve">NS MADU LEMON PLS </t>
  </si>
  <si>
    <t xml:space="preserve">NS MANGGA GANDARIA PLS </t>
  </si>
  <si>
    <t xml:space="preserve">NS ES CINCAU PLS </t>
  </si>
  <si>
    <t xml:space="preserve">NS LEMON TEA PLS </t>
  </si>
  <si>
    <t xml:space="preserve">NS ISOTONIK REFRESHING CITRUS PLS </t>
  </si>
  <si>
    <t xml:space="preserve">NS LESS SUGAR BELIMBING PLS </t>
  </si>
  <si>
    <t xml:space="preserve">DIABETAMIL SWT PLS </t>
  </si>
  <si>
    <t xml:space="preserve">TS SWT DIABTX PLS </t>
  </si>
  <si>
    <t xml:space="preserve">NS W'DANK BAJIGUR PLS </t>
  </si>
  <si>
    <t xml:space="preserve">LOKALATE KOPI ALPUKAT PLS </t>
  </si>
  <si>
    <t xml:space="preserve">LOKALATE KOPI ALPUKAT </t>
  </si>
  <si>
    <t xml:space="preserve">LOKALATE KOPI BERONDONG PLS </t>
  </si>
  <si>
    <t xml:space="preserve">LOKALATE KOPI BERONDONG </t>
  </si>
  <si>
    <t xml:space="preserve">NS W'DANK BANDREK PLS </t>
  </si>
  <si>
    <t xml:space="preserve">W'DANK LOKALATE KOPI GULA AREN PLS </t>
  </si>
  <si>
    <t xml:space="preserve">HILO ACTIVE RTD TIRAMISU CAKE </t>
  </si>
  <si>
    <t xml:space="preserve">HILO DRINK RTD CHOC AVOCADO </t>
  </si>
  <si>
    <t xml:space="preserve">HILO RTD CHOCOLATE TARO </t>
  </si>
  <si>
    <t xml:space="preserve">HILO RTD KACANG HIJAU </t>
  </si>
  <si>
    <t xml:space="preserve">HILO RTD MILKY BROWN SUGAR </t>
  </si>
  <si>
    <t xml:space="preserve">HILO RTD MILKY VANILLA COOKIES </t>
  </si>
  <si>
    <t xml:space="preserve">HILO RTD THAI TEA </t>
  </si>
  <si>
    <t>HILO SCHOOL RTD COKLAT</t>
  </si>
  <si>
    <t xml:space="preserve">HILO SCHOOL RTD COTTONCANDY </t>
  </si>
  <si>
    <t>HILO SCHOOL RTD VEGIBERI</t>
  </si>
  <si>
    <t>HILO TEEN RTD COFFEE TIRAMISU</t>
  </si>
  <si>
    <t xml:space="preserve">HILO TEEN RTD COKLAT </t>
  </si>
  <si>
    <t xml:space="preserve">L-MEN PROTEIN 2GO RTD OGURA </t>
  </si>
  <si>
    <t xml:space="preserve">L-MEN RTD HIGH PROTEIN 2GO CHOCOLATE </t>
  </si>
  <si>
    <t>NS RTD JERUK MADU</t>
  </si>
  <si>
    <t xml:space="preserve">NS RTD MANGO SMOOTHIE </t>
  </si>
  <si>
    <t xml:space="preserve">NS RTD SQUEEZED ORANGE </t>
  </si>
  <si>
    <t xml:space="preserve">TS RTD ALMOND DRINK CHOCO </t>
  </si>
  <si>
    <t xml:space="preserve">TS RTD OAT DRINK CANTALOUPE MELON </t>
  </si>
  <si>
    <t>TS RTD OAT DRINK VANILLICIOUS</t>
  </si>
  <si>
    <t>Pg 5</t>
  </si>
  <si>
    <t>Peserta Display Wow Operator</t>
  </si>
  <si>
    <t>Peserta Loyalty Sachet</t>
  </si>
  <si>
    <t>Project 1</t>
  </si>
  <si>
    <t>Project 2</t>
  </si>
  <si>
    <t>Foto</t>
  </si>
  <si>
    <t>Transaksi Penjualan</t>
  </si>
  <si>
    <t>Pg</t>
  </si>
  <si>
    <t>HILO SCHOOL COKELAT SUSU PLS 12RX10SX30G</t>
  </si>
  <si>
    <t>HILO SCHOOL CHOCOLATE CANDY 8RX10SX8G</t>
  </si>
  <si>
    <t>HILO ES TELER PLS 8RX10SX15G</t>
  </si>
  <si>
    <t>HILO THAI TEA REF 12BAGX500G</t>
  </si>
  <si>
    <t>HILO THAI TEA PLS 8RX10SX15G</t>
  </si>
  <si>
    <t>HILO CHOCOLATE PLS 15RX10SX14G</t>
  </si>
  <si>
    <t>HILO AVOCADO CHOCOLATE PLS 15RX10SX14G</t>
  </si>
  <si>
    <t>HILO KLEPON LATTE REF 12BAGX500G</t>
  </si>
  <si>
    <t>HI LO SCHOOL STRAWBERRY PLS 12RX10SX27G</t>
  </si>
  <si>
    <t>HI LO DRINK CHOCO MINT PLS 15RX10SX14G</t>
  </si>
  <si>
    <t>HILO CHOCO HAZELNUT PLS 15RX10SX14G</t>
  </si>
  <si>
    <t>HILO ACTIVE SUSU COKLAT BELGIA PLS 12RX10SX25G</t>
  </si>
  <si>
    <t>HILO CHOCOLATE TARO PLS 15RX10SX14G</t>
  </si>
  <si>
    <t>HILO TARO LATTE REF 12BAGX500G</t>
  </si>
  <si>
    <t>HILO ES KETAN HITAM REF 12BAGX500G</t>
  </si>
  <si>
    <t>HILO ES KETAN HITAM PLS 8RX10SX14G</t>
  </si>
  <si>
    <t>HILO ES PISANG IJO PLS 8RX10SX15G</t>
  </si>
  <si>
    <t>HILO WHITE CHOCOLATE PLS 15RX10SX14G</t>
  </si>
  <si>
    <t>HILO CHOCOLATE BANANA PLS 15RX10SX14G</t>
  </si>
  <si>
    <t>HILO SWISS CHOCOLATE PLS 8RX10SX28G</t>
  </si>
  <si>
    <t>HI LO DRINK TEH TARIK PLS 8RX10SX15G</t>
  </si>
  <si>
    <t>Pg6</t>
  </si>
  <si>
    <t>NS SIRSAK PLS 4PX40SX12G</t>
  </si>
  <si>
    <t>NS JERUK NIPIS JAHE PLS 4PX40SX11G</t>
  </si>
  <si>
    <t>NS SWEET GUAVA PLS 4PX40SX11G</t>
  </si>
  <si>
    <t>NS STRAWBERRY PLS 4PX40SX11G</t>
  </si>
  <si>
    <t>NS SWEET MANGO PLS 4PX40SX11G</t>
  </si>
  <si>
    <t>NS YUZU ORANGE PLS 4PX40SX11G</t>
  </si>
  <si>
    <t>NS MILKY ORANGE PLS 4PX40SX11G</t>
  </si>
  <si>
    <t>NS GULA ASEM PLS 4PX40SX11G</t>
  </si>
  <si>
    <t>NS ASO PLS 14GX18PX40S</t>
  </si>
  <si>
    <t>NS NANAS PLS 4PX40SX13G</t>
  </si>
  <si>
    <t>NS COCOPANDAN PLS 4PX40SX13G</t>
  </si>
  <si>
    <t>NS MARKISA PLS 4PX40SX11G</t>
  </si>
  <si>
    <t>NS MADU KURMA PLS 4PX40SX11G</t>
  </si>
  <si>
    <t>NS MADU JERUK PLS 4PX40SX11G</t>
  </si>
  <si>
    <t>NS JERUK MAROKO PLS 4PX40SX14G</t>
  </si>
  <si>
    <t>NS ES RUJAK PLS 4PX40SX13G</t>
  </si>
  <si>
    <t>NS LYCHEE TEA REF 12BAGX400G</t>
  </si>
  <si>
    <t>NS LYCHEE TEA PLS 4PX40SX11G</t>
  </si>
  <si>
    <t>NS NUTRI C1000 JERUK PLS 4PX40SX6G</t>
  </si>
  <si>
    <t>NS LEMON TEA REF 12BAGX400G</t>
  </si>
  <si>
    <t>NS JERUK (EX) MANIS PLS 4PX40SX11G</t>
  </si>
  <si>
    <t>NS PREMIUM JUS MANGGA REF 12BAGX420G</t>
  </si>
  <si>
    <t>NS PREMIUM JUS MANGGA PLS 12RX10SX15G</t>
  </si>
  <si>
    <t>NS BLEWAH PLS 4PX40SX11G</t>
  </si>
  <si>
    <t>NS ANGGUR PLS 4PX40SX11G</t>
  </si>
  <si>
    <t>NS LECI PLS 4PX40SX11G</t>
  </si>
  <si>
    <t>NS ANGGUR HIJAU PLS 4PX40SX11G</t>
  </si>
  <si>
    <t>NS APEL JERUK PLS 4PX40SX11G</t>
  </si>
  <si>
    <t>NS JERUK NIPIS PLS 4PX40SX11G</t>
  </si>
  <si>
    <t>NS JERUK MANADO PLS 4PX40SX11G</t>
  </si>
  <si>
    <t>NS JERUK PERAS PLS 18PX40SX14G</t>
  </si>
  <si>
    <t>NS JERUK JEJU PLS 4PX40SX14G</t>
  </si>
  <si>
    <t>NS KELAPA MUDA PLS 4PX40SX11G</t>
  </si>
  <si>
    <t>NS ES KUWUD NIPIS PLS 4PX40SX11G</t>
  </si>
  <si>
    <t>NS FLORIDA ORANGE PLS 18PX40SX11G</t>
  </si>
  <si>
    <t>NS SEMANGKA PLS 4PX40SX11G</t>
  </si>
  <si>
    <t>NS MADU LEMON PLS 4PX40SX11G</t>
  </si>
  <si>
    <t>NS MANGGA GANDARIA PLS 4PX40SX11G</t>
  </si>
  <si>
    <t>NS ES CINCAU PLS 4PX40SX11G</t>
  </si>
  <si>
    <t>NS LEMON TEA PLS 4PX40SX11G</t>
  </si>
  <si>
    <t>NS ISOTONIK REFRESHING CITRUS PLS 4PX40SX11G</t>
  </si>
  <si>
    <t>NS LESS SUGAR BELIMBING PLS 4PX40SX6G</t>
  </si>
  <si>
    <t>pg7</t>
  </si>
  <si>
    <t>DIABETAMIL SWT PLS 10PX80SX1G</t>
  </si>
  <si>
    <t>TS SWT DIABTX PLS 10PX80SX2G</t>
  </si>
  <si>
    <t>NS W'DANK BAJIGUR PLS 12RX10SX15G</t>
  </si>
  <si>
    <t>LOKALATE KOPI ALPUKAT PLS 12RX10SX15G</t>
  </si>
  <si>
    <t>LOKALATE KOPI ALPUKAT 12BAGX500G</t>
  </si>
  <si>
    <t>LOKALATE KOPI BERONDONG PLS 12Rx10Sx15G</t>
  </si>
  <si>
    <t>LOKALATE KOPI BERONDONG 12BAGX500G</t>
  </si>
  <si>
    <t>NS W'DANK BANDREK PLS 12RX10SX15G</t>
  </si>
  <si>
    <t>W'DANK LOKALATE KOPI GULA AREN PLS 12RX10SX15G</t>
  </si>
  <si>
    <t>HILO ACTIVE RTD TIRAMISU CAKE 24PX200ML</t>
  </si>
  <si>
    <t>HILO DRINK RTD CHOC AVOCADO 24TPKX200ML</t>
  </si>
  <si>
    <t>HILO RTD CHOCOLATE TARO 24PX200ML</t>
  </si>
  <si>
    <t>HILO RTD KACANG HIJAU 24PX200ML</t>
  </si>
  <si>
    <t>HILO RTD MILKY BROWN SUGAR 24PX200ML</t>
  </si>
  <si>
    <t>HILO RTD MILKY VANILLA COOKIES 24PX200ML</t>
  </si>
  <si>
    <t>HILO RTD THAI TEA 24PX200ML</t>
  </si>
  <si>
    <t>HILO SCHOOL RTD COKLAT 24PX200ML</t>
  </si>
  <si>
    <t>HILO SCHOOL RTD COTTONCANDY 24TPKX200ML</t>
  </si>
  <si>
    <t>HILO SCHOOL RTD VEGIBERI 24TPKX200ML</t>
  </si>
  <si>
    <t>HILO TEEN RTD COFFEE TIRAMISU 24PX200ML</t>
  </si>
  <si>
    <t>HILO TEEN RTD COKLAT 200ML</t>
  </si>
  <si>
    <t>L-MEN PROTEIN 2GO RTD OGURA 24TPKX190ML</t>
  </si>
  <si>
    <t>L-MEN RTD HIGH PROTEIN 2GO CHOCOLATE 24PX200ML</t>
  </si>
  <si>
    <t>NS RTD JERUK MADU 24PX200ML</t>
  </si>
  <si>
    <t>NS RTD MANGO SMOOTHIE 24PX200ML</t>
  </si>
  <si>
    <t>NS RTD SQUEEZED ORANGE 24TPKX200ML</t>
  </si>
  <si>
    <t>TS RTD ALMOND DRINK CHOCO 24TPKX190ML</t>
  </si>
  <si>
    <t>TS RTD OAT DRINK CANTALOUPE MELON 24TPKX190ML</t>
  </si>
  <si>
    <t>TS RTD OAT DRINK VANILLICIOUS 24PX190ML</t>
  </si>
  <si>
    <t>Pg 8</t>
  </si>
  <si>
    <t>AV Item</t>
  </si>
  <si>
    <t>Omzet NS</t>
  </si>
  <si>
    <t>Omzet Hilo</t>
  </si>
  <si>
    <t>Omzet Lokalate</t>
  </si>
  <si>
    <t>Omzet W'Dank</t>
  </si>
  <si>
    <t>Omzet TS</t>
  </si>
  <si>
    <t>Omzet RTD</t>
  </si>
  <si>
    <t>Omzet All</t>
  </si>
  <si>
    <t>Check Out</t>
  </si>
  <si>
    <t>Durasi</t>
  </si>
  <si>
    <t>53b91b6a</t>
  </si>
  <si>
    <t>11.50.58</t>
  </si>
  <si>
    <t>Khairiza Novandy</t>
  </si>
  <si>
    <t>NFI-MDS-SUM1-25</t>
  </si>
  <si>
    <t>Medan</t>
  </si>
  <si>
    <t>Sumatra 1</t>
  </si>
  <si>
    <t>Bima</t>
  </si>
  <si>
    <t>78521ad6</t>
  </si>
  <si>
    <t>Warung Sahrul percut</t>
  </si>
  <si>
    <t>087819453215</t>
  </si>
  <si>
    <t>Percut Sei Tuan</t>
  </si>
  <si>
    <t>Deli Serdang</t>
  </si>
  <si>
    <t>Sumatera Utara</t>
  </si>
  <si>
    <t>Operator - Operator Minuman Sachet</t>
  </si>
  <si>
    <t>Operator</t>
  </si>
  <si>
    <t>BUKAN SEKOLAH</t>
  </si>
  <si>
    <t>3,614242, 98,715738</t>
  </si>
  <si>
    <t>Call_Images/53b91b6a.Foto.045341.jpg</t>
  </si>
  <si>
    <t>11.53.30</t>
  </si>
  <si>
    <t>00.02.32</t>
  </si>
  <si>
    <t>e887b66d</t>
  </si>
  <si>
    <t>11.30.23</t>
  </si>
  <si>
    <t>348e1b0b</t>
  </si>
  <si>
    <t>Warkop ganda amplaa</t>
  </si>
  <si>
    <t>081298881232</t>
  </si>
  <si>
    <t>Medan Amplas</t>
  </si>
  <si>
    <t>Kota Medan</t>
  </si>
  <si>
    <t>SMKS PARULIAN 3</t>
  </si>
  <si>
    <t>3,537395, 98,711587</t>
  </si>
  <si>
    <t>Call_Images/e887b66d.Foto.043133.jpg</t>
  </si>
  <si>
    <t>11.31.28</t>
  </si>
  <si>
    <t>1406d1ec</t>
  </si>
  <si>
    <t>14.59.03</t>
  </si>
  <si>
    <t>e606fce6</t>
  </si>
  <si>
    <t>Jasuke unimed</t>
  </si>
  <si>
    <t>0812</t>
  </si>
  <si>
    <t>3,609064, 98,711815</t>
  </si>
  <si>
    <t>Call_Images/1406d1ec.Foto.080038.jpg</t>
  </si>
  <si>
    <t>15.00.03</t>
  </si>
  <si>
    <t>00.01.00</t>
  </si>
  <si>
    <t>fbe9e622</t>
  </si>
  <si>
    <t>13.46.36</t>
  </si>
  <si>
    <t>062a539d</t>
  </si>
  <si>
    <t>Warkop hijrah jaya amplas</t>
  </si>
  <si>
    <t>081268521441</t>
  </si>
  <si>
    <t>Horecaca - Rumah Makan</t>
  </si>
  <si>
    <t>Horecaca</t>
  </si>
  <si>
    <t>3,547849, 98,705645</t>
  </si>
  <si>
    <t>Call_Images/fbe9e622.Foto.064804.jpg</t>
  </si>
  <si>
    <t>13.47.59</t>
  </si>
  <si>
    <t>eb63f461</t>
  </si>
  <si>
    <t>13.20.22</t>
  </si>
  <si>
    <t>dc659913</t>
  </si>
  <si>
    <t>Warkop arumi</t>
  </si>
  <si>
    <t>085270486029</t>
  </si>
  <si>
    <t>3,629095, 98,697691</t>
  </si>
  <si>
    <t>Call_Images/eb63f461.Foto.062235.jpg</t>
  </si>
  <si>
    <t>13.22.27</t>
  </si>
  <si>
    <t>a323b0de</t>
  </si>
  <si>
    <t>14.33.22</t>
  </si>
  <si>
    <t>M Ibnu Ikbal</t>
  </si>
  <si>
    <t>NFI-SUM1-MDN01</t>
  </si>
  <si>
    <t>6dd250be</t>
  </si>
  <si>
    <t>Ayam kupret</t>
  </si>
  <si>
    <t>08</t>
  </si>
  <si>
    <t>Medan Polonia</t>
  </si>
  <si>
    <t>Operator - Operator Minuman Sachet + Makanan</t>
  </si>
  <si>
    <t>3,581939, 98,671022</t>
  </si>
  <si>
    <t>Call_Images/a323b0de.Foto.074728.jpg</t>
  </si>
  <si>
    <t>14.40.54</t>
  </si>
  <si>
    <t>00.07.32</t>
  </si>
  <si>
    <t>d1e1897d</t>
  </si>
  <si>
    <t>15.15.36</t>
  </si>
  <si>
    <t>Septi Widari</t>
  </si>
  <si>
    <t>NFI-SUM1-MDN04</t>
  </si>
  <si>
    <t>b3be8710</t>
  </si>
  <si>
    <t>Jelly Drink Sunggal</t>
  </si>
  <si>
    <t>081277540504</t>
  </si>
  <si>
    <t>Medan Sunggal</t>
  </si>
  <si>
    <t>SD SWASTA EDU PRIME SCHOOL</t>
  </si>
  <si>
    <t>3,578263, 98,625516</t>
  </si>
  <si>
    <t>Call_Images/d1e1897d.Foto.081640.jpg</t>
  </si>
  <si>
    <t>15.16.37</t>
  </si>
  <si>
    <t>b0b24c1d</t>
  </si>
  <si>
    <t>10.34.04</t>
  </si>
  <si>
    <t>NFI-MDS-SUM1-27</t>
  </si>
  <si>
    <t>9d726b5f</t>
  </si>
  <si>
    <t>Kantin 3 Bu Yetni</t>
  </si>
  <si>
    <t>085262724092</t>
  </si>
  <si>
    <t>Medan Selayang</t>
  </si>
  <si>
    <t>UPT SMP NEGERI 1 MEDAN</t>
  </si>
  <si>
    <t>3,577252, 98,622238</t>
  </si>
  <si>
    <t>Call_Images/b0b24c1d.Foto.033710.jpg</t>
  </si>
  <si>
    <t>10.37.05</t>
  </si>
  <si>
    <t>dbfdbeee</t>
  </si>
  <si>
    <t>63005443</t>
  </si>
  <si>
    <t>Bakso Podo Seneng</t>
  </si>
  <si>
    <t>081261364052</t>
  </si>
  <si>
    <t>Sunggal</t>
  </si>
  <si>
    <t>Call_Images/dbfdbeee.Foto.061620.jpg</t>
  </si>
  <si>
    <t>13.16.14</t>
  </si>
  <si>
    <t>36f30982</t>
  </si>
  <si>
    <t>14.26.09</t>
  </si>
  <si>
    <t>602cad8b</t>
  </si>
  <si>
    <t>Warkop Abang</t>
  </si>
  <si>
    <t>08389756893</t>
  </si>
  <si>
    <t>Horecaca - Coffeshop</t>
  </si>
  <si>
    <t>Call_Images/36f30982.Foto.072943.jpg</t>
  </si>
  <si>
    <t>14.29.36</t>
  </si>
  <si>
    <t>2b569581</t>
  </si>
  <si>
    <t>10.15.04</t>
  </si>
  <si>
    <t>Call_Images/2b569581.Foto.031939.jpg</t>
  </si>
  <si>
    <t>10.18.59</t>
  </si>
  <si>
    <t>00.03.55</t>
  </si>
  <si>
    <t>78cdcd46</t>
  </si>
  <si>
    <t>13.57.30</t>
  </si>
  <si>
    <t>35c47321</t>
  </si>
  <si>
    <t>Warung Barokah</t>
  </si>
  <si>
    <t>085262785197</t>
  </si>
  <si>
    <t>Medan Tuntungan</t>
  </si>
  <si>
    <t>Call_Images/78cdcd46.Foto.065918.jpg</t>
  </si>
  <si>
    <t>13.59.10</t>
  </si>
  <si>
    <t>00.01.40</t>
  </si>
  <si>
    <t>f587f1de</t>
  </si>
  <si>
    <t>14.24.55</t>
  </si>
  <si>
    <t>10c9e5b7</t>
  </si>
  <si>
    <t>Warkop Tarigan Anugrah</t>
  </si>
  <si>
    <t>082389866822</t>
  </si>
  <si>
    <t>Call_Images/f587f1de.Foto.072838.jpg</t>
  </si>
  <si>
    <t>14.28.31</t>
  </si>
  <si>
    <t>00.03.36</t>
  </si>
  <si>
    <t>a2bf4c4e</t>
  </si>
  <si>
    <t>15.34.57</t>
  </si>
  <si>
    <t>59ea5d81</t>
  </si>
  <si>
    <t>RM. / Ayam Penyet Adik Kakak</t>
  </si>
  <si>
    <t>083813324060</t>
  </si>
  <si>
    <t>Call_Images/a2bf4c4e.Foto.083719.jpg</t>
  </si>
  <si>
    <t>15.37.11</t>
  </si>
  <si>
    <t>9a716a0e</t>
  </si>
  <si>
    <t>14.58.01</t>
  </si>
  <si>
    <t>81466908</t>
  </si>
  <si>
    <t>RM. Muslim Delima Jaya</t>
  </si>
  <si>
    <t>0811642586</t>
  </si>
  <si>
    <t>3,518225, 98,610553</t>
  </si>
  <si>
    <t>Call_Images/9a716a0e.Foto.080821.jpg</t>
  </si>
  <si>
    <t>c5f4f3c1</t>
  </si>
  <si>
    <t>15.34.56</t>
  </si>
  <si>
    <t>a6cd54b1</t>
  </si>
  <si>
    <t>RM. Berkah tuntungan</t>
  </si>
  <si>
    <t>08126404355</t>
  </si>
  <si>
    <t>Call_Images/c5f4f3c1.Foto.083645.jpg</t>
  </si>
  <si>
    <t>15.36.37</t>
  </si>
  <si>
    <t>00.01.41</t>
  </si>
  <si>
    <t>bc009cb7</t>
  </si>
  <si>
    <t>15.47.28</t>
  </si>
  <si>
    <t>35c4426d</t>
  </si>
  <si>
    <t>Bakso Mas Ragil 2</t>
  </si>
  <si>
    <t>082185713504</t>
  </si>
  <si>
    <t>Call_Images/bc009cb7.Foto.085730.jpg</t>
  </si>
  <si>
    <t>15.57.23</t>
  </si>
  <si>
    <t>00.09.55</t>
  </si>
  <si>
    <t>c51ace6c</t>
  </si>
  <si>
    <t>17.22.00</t>
  </si>
  <si>
    <t>Call_Images/c51ace6c.Foto.102424.jpg</t>
  </si>
  <si>
    <t>17.24.10</t>
  </si>
  <si>
    <t>c560a61f</t>
  </si>
  <si>
    <t>09.43.50</t>
  </si>
  <si>
    <t>d7fad753</t>
  </si>
  <si>
    <t>Kantin Bang Sugeng SMAN 15</t>
  </si>
  <si>
    <t>081370406270</t>
  </si>
  <si>
    <t>SMAN 15 MEDAN</t>
  </si>
  <si>
    <t>Call_Images/c560a61f.Foto.025011.jpg</t>
  </si>
  <si>
    <t>09.50.05</t>
  </si>
  <si>
    <t>492b4593</t>
  </si>
  <si>
    <t>11.54.29</t>
  </si>
  <si>
    <t>2ace9016</t>
  </si>
  <si>
    <t>Warkop AA</t>
  </si>
  <si>
    <t>083117284150</t>
  </si>
  <si>
    <t>Call_Images/492b4593.Foto.045723.jpg</t>
  </si>
  <si>
    <t>11.57.13</t>
  </si>
  <si>
    <t>00.02.44</t>
  </si>
  <si>
    <t>ef064e63</t>
  </si>
  <si>
    <t>15.43.54</t>
  </si>
  <si>
    <t>89c1795a</t>
  </si>
  <si>
    <t>Warung Teras</t>
  </si>
  <si>
    <t>085270742648</t>
  </si>
  <si>
    <t>Medan Baru</t>
  </si>
  <si>
    <t>Call_Images/ef064e63.Foto.084544.jpg</t>
  </si>
  <si>
    <t>15.45.36</t>
  </si>
  <si>
    <t>00.01.42</t>
  </si>
  <si>
    <t>2a054400</t>
  </si>
  <si>
    <t>13.50.53</t>
  </si>
  <si>
    <t>23eb0208</t>
  </si>
  <si>
    <t>Warkop sinuraya</t>
  </si>
  <si>
    <t>085767598250</t>
  </si>
  <si>
    <t>Retail - Toko Kelontong</t>
  </si>
  <si>
    <t>Retail</t>
  </si>
  <si>
    <t>3,518396, 98,610427</t>
  </si>
  <si>
    <t>Call_Images/2a054400.Foto.065606.jpg</t>
  </si>
  <si>
    <t>13.56.04</t>
  </si>
  <si>
    <t>5aef0ce6</t>
  </si>
  <si>
    <t>12.31.50</t>
  </si>
  <si>
    <t>441b52eb</t>
  </si>
  <si>
    <t>Bakso &amp; Mie Ayam Mas Nathan</t>
  </si>
  <si>
    <t>085715342280</t>
  </si>
  <si>
    <t>3,577501, 98,588763</t>
  </si>
  <si>
    <t>Call_Images/5aef0ce6.Foto.053255.jpg</t>
  </si>
  <si>
    <t>12.32.55</t>
  </si>
  <si>
    <t>9df6bfb8</t>
  </si>
  <si>
    <t>11.34.14</t>
  </si>
  <si>
    <t>e880c6a8</t>
  </si>
  <si>
    <t>Warung Mama Octa</t>
  </si>
  <si>
    <t>087774171363</t>
  </si>
  <si>
    <t>3,556476, 98,582084</t>
  </si>
  <si>
    <t>Call_Images/9df6bfb8.Foto.044122.jpg</t>
  </si>
  <si>
    <t>11.41.20</t>
  </si>
  <si>
    <t>45402d8d</t>
  </si>
  <si>
    <t>9d403677</t>
  </si>
  <si>
    <t>Mie Sop Komplek</t>
  </si>
  <si>
    <t>08126596180</t>
  </si>
  <si>
    <t>3,568756, 98,571243</t>
  </si>
  <si>
    <t>Call_Images/45402d8d.Foto.050441.jpg</t>
  </si>
  <si>
    <t>00.00.48</t>
  </si>
  <si>
    <t>c5bcd894</t>
  </si>
  <si>
    <t>14.30.08</t>
  </si>
  <si>
    <t>10422f83</t>
  </si>
  <si>
    <t>Warkop iwan</t>
  </si>
  <si>
    <t>081376658012</t>
  </si>
  <si>
    <t>3,582024, 98,657569</t>
  </si>
  <si>
    <t>Call_Images/c5bcd894.Foto.073212.jpg</t>
  </si>
  <si>
    <t>14.32.04</t>
  </si>
  <si>
    <t>00.01.56</t>
  </si>
  <si>
    <t>ad5f259f</t>
  </si>
  <si>
    <t>14.15.14</t>
  </si>
  <si>
    <t>e9cfe66d</t>
  </si>
  <si>
    <t>Ayam Penyet Gunawan</t>
  </si>
  <si>
    <t>082276936700</t>
  </si>
  <si>
    <t>3,577133, 98,658130</t>
  </si>
  <si>
    <t>Call_Images/ad5f259f.Foto.072041.jpg</t>
  </si>
  <si>
    <t>14.20.35</t>
  </si>
  <si>
    <t>544755ee</t>
  </si>
  <si>
    <t>13.52.38</t>
  </si>
  <si>
    <t>Henri Permana</t>
  </si>
  <si>
    <t>NFI-MDS-SUM1-26</t>
  </si>
  <si>
    <t>d4f62826</t>
  </si>
  <si>
    <t>Mie sop nasi soto satria</t>
  </si>
  <si>
    <t>085277780088</t>
  </si>
  <si>
    <t>Medan Perjuangan</t>
  </si>
  <si>
    <t>SD SWASTA IT AL-KHANSA</t>
  </si>
  <si>
    <t>3,595134, 98,701499</t>
  </si>
  <si>
    <t>3,541125, 98,660407</t>
  </si>
  <si>
    <t>Call_Images/544755ee.Foto.065517.jpg</t>
  </si>
  <si>
    <t>13.55.09</t>
  </si>
  <si>
    <t>00.02.31</t>
  </si>
  <si>
    <t>0051be3c</t>
  </si>
  <si>
    <t>15.57.13</t>
  </si>
  <si>
    <t>a4549e7c</t>
  </si>
  <si>
    <t>Warung Mas Rijal</t>
  </si>
  <si>
    <t>082366448173</t>
  </si>
  <si>
    <t>Call_Images/0051be3c.Foto.090026.jpg</t>
  </si>
  <si>
    <t>16.00.21</t>
  </si>
  <si>
    <t>1d76b601</t>
  </si>
  <si>
    <t>11.13.30</t>
  </si>
  <si>
    <t>5a12add0</t>
  </si>
  <si>
    <t>Kantin Sekolah Muhammadiyah Medan</t>
  </si>
  <si>
    <t>081376013005</t>
  </si>
  <si>
    <t>SMP MUHAMMADIYAH 03 MEDAN</t>
  </si>
  <si>
    <t>3,577335, 98,621763</t>
  </si>
  <si>
    <t>Call_Images/1d76b601.Foto.041549.jpg</t>
  </si>
  <si>
    <t>11.15.34</t>
  </si>
  <si>
    <t>61d6b2a0</t>
  </si>
  <si>
    <t>12.39.58</t>
  </si>
  <si>
    <t>9ae99cfb</t>
  </si>
  <si>
    <t>Warkop Muham Usu</t>
  </si>
  <si>
    <t>08236007245</t>
  </si>
  <si>
    <t>Call_Images/61d6b2a0.Foto.054447.jpg</t>
  </si>
  <si>
    <t>12.44.39</t>
  </si>
  <si>
    <t>00.04.41</t>
  </si>
  <si>
    <t>67ccca61</t>
  </si>
  <si>
    <t>12.45.10</t>
  </si>
  <si>
    <t>78fd5575</t>
  </si>
  <si>
    <t>Bakso &amp; Ayam Penyet Roso Mas No</t>
  </si>
  <si>
    <t>082260375244</t>
  </si>
  <si>
    <t>SMAS MUHAMMADIYAH 2 MEDAN</t>
  </si>
  <si>
    <t>Call_Images/67ccca61.Foto.055528.jpg</t>
  </si>
  <si>
    <t>12.55.22</t>
  </si>
  <si>
    <t>1eedabe9</t>
  </si>
  <si>
    <t>12.55.41</t>
  </si>
  <si>
    <t>125414aa</t>
  </si>
  <si>
    <t>Warkop iwan abdul hakim</t>
  </si>
  <si>
    <t>081260963357</t>
  </si>
  <si>
    <t>SMPS MUHAMMADIYAH 8 MEDAN</t>
  </si>
  <si>
    <t>Call_Images/1eedabe9.Foto.055720.jpg</t>
  </si>
  <si>
    <t>12.57.14</t>
  </si>
  <si>
    <t>00.01.33</t>
  </si>
  <si>
    <t>2041fe90</t>
  </si>
  <si>
    <t>13.31.41</t>
  </si>
  <si>
    <t>10a046cb</t>
  </si>
  <si>
    <t>Warung ibnu Kenangasari</t>
  </si>
  <si>
    <t>082181767601</t>
  </si>
  <si>
    <t>SMAS MULIA MEDAN</t>
  </si>
  <si>
    <t>Call_Images/2041fe90.Foto.063343.jpg</t>
  </si>
  <si>
    <t>13.33.35</t>
  </si>
  <si>
    <t>00.01.54</t>
  </si>
  <si>
    <t>7267a974</t>
  </si>
  <si>
    <t>13.35.35</t>
  </si>
  <si>
    <t>df7d8e8e</t>
  </si>
  <si>
    <t>Warung Bila Rafa</t>
  </si>
  <si>
    <t>085206667308</t>
  </si>
  <si>
    <t>Call_Images/7267a974.Foto.064646.jpg</t>
  </si>
  <si>
    <t>7a9a7bd8</t>
  </si>
  <si>
    <t>85c52611</t>
  </si>
  <si>
    <t>Bakso Titi Bobrok</t>
  </si>
  <si>
    <t>081375221400</t>
  </si>
  <si>
    <t>Call_Images/7a9a7bd8.Foto.070545.jpg</t>
  </si>
  <si>
    <t>d8a9ccac</t>
  </si>
  <si>
    <t>16.20.48</t>
  </si>
  <si>
    <t>192ed26e</t>
  </si>
  <si>
    <t>Es Boba Kak Mbot</t>
  </si>
  <si>
    <t>082161830756</t>
  </si>
  <si>
    <t>SMKS GRAFIKA BINA MEDIA</t>
  </si>
  <si>
    <t>3,543849, 98,624486</t>
  </si>
  <si>
    <t>Call_Images/d8a9ccac.Foto.092310.jpg</t>
  </si>
  <si>
    <t>16.22.51</t>
  </si>
  <si>
    <t>ed2af33f</t>
  </si>
  <si>
    <t>14.38.01</t>
  </si>
  <si>
    <t>5a50c260</t>
  </si>
  <si>
    <t>Bakso Roso Kangen</t>
  </si>
  <si>
    <t>081397123636</t>
  </si>
  <si>
    <t>SDS JABAL RAHMAH MULIA</t>
  </si>
  <si>
    <t>3,576012, 98,649465</t>
  </si>
  <si>
    <t>3,577363, 98,621393</t>
  </si>
  <si>
    <t>Call_Images/ed2af33f.Foto.073941.jpg</t>
  </si>
  <si>
    <t>14.39.40</t>
  </si>
  <si>
    <t>00.01.39</t>
  </si>
  <si>
    <t>1a0cbfec</t>
  </si>
  <si>
    <t>08.28.27</t>
  </si>
  <si>
    <t>64401fb8</t>
  </si>
  <si>
    <t>Warung Nenek Lontong</t>
  </si>
  <si>
    <t>081396772304</t>
  </si>
  <si>
    <t>SDS PENUAI</t>
  </si>
  <si>
    <t>3,554876, 98,632446</t>
  </si>
  <si>
    <t>Call_Images/1a0cbfec.Foto.013144.jpg</t>
  </si>
  <si>
    <t>08.31.18</t>
  </si>
  <si>
    <t>00.02.51</t>
  </si>
  <si>
    <t>a70279d5</t>
  </si>
  <si>
    <t>14.19.20</t>
  </si>
  <si>
    <t>9a96fc78</t>
  </si>
  <si>
    <t>Warkop Asoka</t>
  </si>
  <si>
    <t>083140722788</t>
  </si>
  <si>
    <t>3,563323, 98,616583</t>
  </si>
  <si>
    <t>Call_Images/a70279d5.Foto.072127.jpg</t>
  </si>
  <si>
    <t>14.21.28</t>
  </si>
  <si>
    <t>3eda1a41</t>
  </si>
  <si>
    <t>fa4f5bbf</t>
  </si>
  <si>
    <t>RM. Elok Raso</t>
  </si>
  <si>
    <t>081374840001</t>
  </si>
  <si>
    <t>3,562705, 98,622732</t>
  </si>
  <si>
    <t>Call_Images/3eda1a41.Foto.042227.jpg</t>
  </si>
  <si>
    <t>11.22.21</t>
  </si>
  <si>
    <t>00.10.38</t>
  </si>
  <si>
    <t>1825b1d6</t>
  </si>
  <si>
    <t>11.52.57</t>
  </si>
  <si>
    <t>Indra Agustian</t>
  </si>
  <si>
    <t>NFI-MDS-SUM1-28</t>
  </si>
  <si>
    <t>c8bdcf3a</t>
  </si>
  <si>
    <t>Rm ajo aries</t>
  </si>
  <si>
    <t>-</t>
  </si>
  <si>
    <t>Medan Barat</t>
  </si>
  <si>
    <t>3,596684, 98,674744</t>
  </si>
  <si>
    <t>3,605453, 98,671538</t>
  </si>
  <si>
    <t>Call_Images/1825b1d6.Foto.061049.jpg</t>
  </si>
  <si>
    <t>01.17.37</t>
  </si>
  <si>
    <t>13366ebd</t>
  </si>
  <si>
    <t>12.48.35</t>
  </si>
  <si>
    <t>eaf5d37c</t>
  </si>
  <si>
    <t>Pangkalan MTSS Al Washliyah MDN Krio</t>
  </si>
  <si>
    <t>081377806954</t>
  </si>
  <si>
    <t>SMP SWASTA AL WASHLIYAH 9 MEDAN</t>
  </si>
  <si>
    <t>3,580133, 98,590769</t>
  </si>
  <si>
    <t>3,576428, 98,587727</t>
  </si>
  <si>
    <t>Call_Images/13366ebd.Foto.055030.jpg</t>
  </si>
  <si>
    <t>12.50.28</t>
  </si>
  <si>
    <t>00.01.53</t>
  </si>
  <si>
    <t>80bd82b8</t>
  </si>
  <si>
    <t>11.40.06</t>
  </si>
  <si>
    <t>NFI-SUM1-MDN02</t>
  </si>
  <si>
    <t>1d96afd5</t>
  </si>
  <si>
    <t>Es tebu</t>
  </si>
  <si>
    <t>3,606286, 98,707687</t>
  </si>
  <si>
    <t>3,608499, 98,711898</t>
  </si>
  <si>
    <t>Call_Images/80bd82b8.Foto.044314.jpg</t>
  </si>
  <si>
    <t>11.43.04</t>
  </si>
  <si>
    <t>00.02.58</t>
  </si>
  <si>
    <t>fe0fd5f1</t>
  </si>
  <si>
    <t>14.16.54</t>
  </si>
  <si>
    <t>NFI-MDS-SUM1-24</t>
  </si>
  <si>
    <t>a4f24c72</t>
  </si>
  <si>
    <t>Bakso ayam wonogiri</t>
  </si>
  <si>
    <t>085296432431</t>
  </si>
  <si>
    <t>3,595107, 98,670426</t>
  </si>
  <si>
    <t>3,593801, 98,673311</t>
  </si>
  <si>
    <t>Call_Images/fe0fd5f1.Foto.074344.jpg</t>
  </si>
  <si>
    <t>14.38.33</t>
  </si>
  <si>
    <t>00.21.39</t>
  </si>
  <si>
    <t>0bc6576e</t>
  </si>
  <si>
    <t>13.52.01</t>
  </si>
  <si>
    <t>13b62f77</t>
  </si>
  <si>
    <t>Rani soto</t>
  </si>
  <si>
    <t>Medan Petisah</t>
  </si>
  <si>
    <t>3,583320, 98,675011</t>
  </si>
  <si>
    <t>3,585754, 98,676484</t>
  </si>
  <si>
    <t>Call_Images/0bc6576e.Foto.065431.jpg</t>
  </si>
  <si>
    <t>13.54.18</t>
  </si>
  <si>
    <t>8b9306bd</t>
  </si>
  <si>
    <t>10.58.36</t>
  </si>
  <si>
    <t>8271310b</t>
  </si>
  <si>
    <t>Warkop DKC</t>
  </si>
  <si>
    <t>085277669420</t>
  </si>
  <si>
    <t>Medan Kota</t>
  </si>
  <si>
    <t>3,564412, 98,694601</t>
  </si>
  <si>
    <t>3,565673, 98,696555</t>
  </si>
  <si>
    <t>Call_Images/8b9306bd.Foto.040200.jpg</t>
  </si>
  <si>
    <t>e28cbf6b</t>
  </si>
  <si>
    <t>10.28.04</t>
  </si>
  <si>
    <t>NFI-SUM1-MDN05</t>
  </si>
  <si>
    <t>772b4f83</t>
  </si>
  <si>
    <t>Warung mbak nur</t>
  </si>
  <si>
    <t>Medan Marelan</t>
  </si>
  <si>
    <t>3,690257, 98,646440</t>
  </si>
  <si>
    <t>3,692055, 98,645548</t>
  </si>
  <si>
    <t>Call_Images/e28cbf6b.Foto.033105.jpg</t>
  </si>
  <si>
    <t>10.30.48</t>
  </si>
  <si>
    <t>9fc05e49</t>
  </si>
  <si>
    <t>a149cab1</t>
  </si>
  <si>
    <t>Mie aceh sigli</t>
  </si>
  <si>
    <t>3,599507, 98,672700</t>
  </si>
  <si>
    <t>3,599921, 98,673519</t>
  </si>
  <si>
    <t>Call_Images/9fc05e49.Foto.070549.jpg</t>
  </si>
  <si>
    <t>4afb9eed</t>
  </si>
  <si>
    <t>aca566d3</t>
  </si>
  <si>
    <t>Warkop ozi</t>
  </si>
  <si>
    <t>SMPS PERTIWI</t>
  </si>
  <si>
    <t>3,622593, 98,671995</t>
  </si>
  <si>
    <t>3,623061, 98,672049</t>
  </si>
  <si>
    <t>Call_Images/4afb9eed.Foto.031503.jpg</t>
  </si>
  <si>
    <t>10.14.48</t>
  </si>
  <si>
    <t>56a9188c</t>
  </si>
  <si>
    <t>a804dd7f</t>
  </si>
  <si>
    <t>Warkop wak uban</t>
  </si>
  <si>
    <t>085947722461</t>
  </si>
  <si>
    <t>3,566551, 98,695477</t>
  </si>
  <si>
    <t>3,565452, 98,696550</t>
  </si>
  <si>
    <t>Call_Images/56a9188c.Foto.041500.jpg</t>
  </si>
  <si>
    <t>11.14.49</t>
  </si>
  <si>
    <t>00.09.48</t>
  </si>
  <si>
    <t>70d7b347</t>
  </si>
  <si>
    <t>13.13.29</t>
  </si>
  <si>
    <t>9a22c037</t>
  </si>
  <si>
    <t>Cafe haji dharma</t>
  </si>
  <si>
    <t>081362355889</t>
  </si>
  <si>
    <t>3,547806, 98,704684</t>
  </si>
  <si>
    <t>3,549036, 98,704935</t>
  </si>
  <si>
    <t>Call_Images/70d7b347.Foto.063103.jpg</t>
  </si>
  <si>
    <t>13.30.54</t>
  </si>
  <si>
    <t>00.17.25</t>
  </si>
  <si>
    <t>63b4e98f</t>
  </si>
  <si>
    <t>12.26.20</t>
  </si>
  <si>
    <t>90afa0cb</t>
  </si>
  <si>
    <t>Warkop Saidi</t>
  </si>
  <si>
    <t>085260876120</t>
  </si>
  <si>
    <t>3,518325, 98,611429</t>
  </si>
  <si>
    <t>3,517221, 98,611660</t>
  </si>
  <si>
    <t>Call_Images/63b4e98f.Foto.052719.jpg</t>
  </si>
  <si>
    <t>12.27.20</t>
  </si>
  <si>
    <t>37186ccb</t>
  </si>
  <si>
    <t>10.47.19</t>
  </si>
  <si>
    <t>b6a258af</t>
  </si>
  <si>
    <t>Kantin barokah man 2medan</t>
  </si>
  <si>
    <t>0852</t>
  </si>
  <si>
    <t>Medan Tembung</t>
  </si>
  <si>
    <t>man 2 model medan</t>
  </si>
  <si>
    <t>3,600827, 98,707150</t>
  </si>
  <si>
    <t>3,601919, 98,707083</t>
  </si>
  <si>
    <t>Call_Images/37186ccb.Foto.034851.jpg</t>
  </si>
  <si>
    <t>10.48.46</t>
  </si>
  <si>
    <t>5becc731</t>
  </si>
  <si>
    <t>10.54.56</t>
  </si>
  <si>
    <t>3e09f16f</t>
  </si>
  <si>
    <t>Warung kak napit</t>
  </si>
  <si>
    <t>Medan Timur</t>
  </si>
  <si>
    <t>SMK 5 medan</t>
  </si>
  <si>
    <t>3,599879, 98,679013</t>
  </si>
  <si>
    <t>3,599597, 98,679108</t>
  </si>
  <si>
    <t>Call_Images/5becc731.Foto.035839.jpg</t>
  </si>
  <si>
    <t>10.58.13</t>
  </si>
  <si>
    <t>0271134c</t>
  </si>
  <si>
    <t>NFI-SUM1-MDN03</t>
  </si>
  <si>
    <t>9df2f1a1</t>
  </si>
  <si>
    <t>Warung mamak</t>
  </si>
  <si>
    <t>082181649096</t>
  </si>
  <si>
    <t>Deli Tua</t>
  </si>
  <si>
    <t>UPT SMP NEGERI 22 MEDAN</t>
  </si>
  <si>
    <t>3,516251, 98,698884</t>
  </si>
  <si>
    <t>3,516362, 98,698138</t>
  </si>
  <si>
    <t>Call_Images/0271134c.Foto.061525.jpg</t>
  </si>
  <si>
    <t>13.15.17</t>
  </si>
  <si>
    <t>9233c244</t>
  </si>
  <si>
    <t>12.54.54</t>
  </si>
  <si>
    <t>fa9b02fd</t>
  </si>
  <si>
    <t>Warung bunda marwah</t>
  </si>
  <si>
    <t>Medan Helvetia</t>
  </si>
  <si>
    <t>SD KARTIKA I-3</t>
  </si>
  <si>
    <t>3,605387, 98,638702</t>
  </si>
  <si>
    <t>3,606089, 98,638683</t>
  </si>
  <si>
    <t>Call_Images/9233c244.Foto.055823.jpg</t>
  </si>
  <si>
    <t>12.58.14</t>
  </si>
  <si>
    <t>c545c80b</t>
  </si>
  <si>
    <t>12.50.14</t>
  </si>
  <si>
    <t>168ec449</t>
  </si>
  <si>
    <t>Warung Pak nasir</t>
  </si>
  <si>
    <t>Medan Maimun</t>
  </si>
  <si>
    <t>3,583247, 98,680490</t>
  </si>
  <si>
    <t>3,583812, 98,680150</t>
  </si>
  <si>
    <t>Call_Images/c545c80b.Foto.055051.jpg</t>
  </si>
  <si>
    <t>12.50.45</t>
  </si>
  <si>
    <t>00.00.31</t>
  </si>
  <si>
    <t>795b4fb4</t>
  </si>
  <si>
    <t>09.51.36</t>
  </si>
  <si>
    <t>d860c0f6</t>
  </si>
  <si>
    <t>Warung Wak Adi cemara</t>
  </si>
  <si>
    <t>3,630753, 98,707642</t>
  </si>
  <si>
    <t>3,631398, 98,707527</t>
  </si>
  <si>
    <t>Call_Images/795b4fb4.Foto.025250.jpg</t>
  </si>
  <si>
    <t>09.52.38</t>
  </si>
  <si>
    <t>914a0545</t>
  </si>
  <si>
    <t>13.30.52</t>
  </si>
  <si>
    <t>5a0b6376</t>
  </si>
  <si>
    <t>Warung ci lima</t>
  </si>
  <si>
    <t>0821</t>
  </si>
  <si>
    <t>3,629682, 98,707556</t>
  </si>
  <si>
    <t>3,629364, 98,708060</t>
  </si>
  <si>
    <t>Call_Images/914a0545.Foto.063433.jpg</t>
  </si>
  <si>
    <t>13.34.12</t>
  </si>
  <si>
    <t>51a81297</t>
  </si>
  <si>
    <t>10.38.35</t>
  </si>
  <si>
    <t>093c4cb1</t>
  </si>
  <si>
    <t>Siomay bandung percut</t>
  </si>
  <si>
    <t>SMAS PAB 4 SAMPALI PERCUT</t>
  </si>
  <si>
    <t>3,627797, 98,714088</t>
  </si>
  <si>
    <t>3,628075, 98,713567</t>
  </si>
  <si>
    <t>Call_Images/51a81297.Foto.034656.jpg</t>
  </si>
  <si>
    <t>10.46.49</t>
  </si>
  <si>
    <t>17753b55</t>
  </si>
  <si>
    <t>23064793</t>
  </si>
  <si>
    <t>Warung warmindo</t>
  </si>
  <si>
    <t>Medan Deli</t>
  </si>
  <si>
    <t>Universitas potensi utama</t>
  </si>
  <si>
    <t>3,637553, 98,666818</t>
  </si>
  <si>
    <t>3,637796, 98,666981</t>
  </si>
  <si>
    <t>Call_Images/17753b55.Foto.070858.jpg</t>
  </si>
  <si>
    <t>6aa887d4</t>
  </si>
  <si>
    <t>5b66bacc</t>
  </si>
  <si>
    <t>Warkop mail</t>
  </si>
  <si>
    <t>3,585069, 98,675732</t>
  </si>
  <si>
    <t>3,585548, 98,675964</t>
  </si>
  <si>
    <t>Call_Images/6aa887d4.Foto.071103.jpg</t>
  </si>
  <si>
    <t>9a329c02</t>
  </si>
  <si>
    <t>38e1bd54</t>
  </si>
  <si>
    <t>Pop ice &amp; jus rasyid</t>
  </si>
  <si>
    <t>UPT SMP NEGERI 35 MEDAN</t>
  </si>
  <si>
    <t>3,605973, 98,720657</t>
  </si>
  <si>
    <t>3,605795, 98,720191</t>
  </si>
  <si>
    <t>Call_Images/9a329c02.Foto.041258.jpg</t>
  </si>
  <si>
    <t>d919de15</t>
  </si>
  <si>
    <t>10.28.24</t>
  </si>
  <si>
    <t>f7fb5bf3</t>
  </si>
  <si>
    <t>Kantin 4 Bu Yeti</t>
  </si>
  <si>
    <t>081374957602</t>
  </si>
  <si>
    <t>Call_Images/d919de15.Foto.033152.jpg</t>
  </si>
  <si>
    <t>10.31.41</t>
  </si>
  <si>
    <t>34eb7ae2</t>
  </si>
  <si>
    <t>15.17.16</t>
  </si>
  <si>
    <t>ace24e93</t>
  </si>
  <si>
    <t>Ayam Geprek Andaliman 63</t>
  </si>
  <si>
    <t>082272902319</t>
  </si>
  <si>
    <t>Call_Images/34eb7ae2.Foto.082138.jpg</t>
  </si>
  <si>
    <t>15.21.36</t>
  </si>
  <si>
    <t>96290612</t>
  </si>
  <si>
    <t>15.24.50</t>
  </si>
  <si>
    <t>7e4bf53e</t>
  </si>
  <si>
    <t>Ayam Geprek 63 Andaliman 2</t>
  </si>
  <si>
    <t>082168182444</t>
  </si>
  <si>
    <t>Call_Images/96290612.Foto.082835.jpg</t>
  </si>
  <si>
    <t>15.28.35</t>
  </si>
  <si>
    <t>00.03.45</t>
  </si>
  <si>
    <t>879e4b55</t>
  </si>
  <si>
    <t>10.39.02</t>
  </si>
  <si>
    <t>Call_Images/879e4b55.Foto.034304.jpg</t>
  </si>
  <si>
    <t>10.42.59</t>
  </si>
  <si>
    <t>00.03.57</t>
  </si>
  <si>
    <t>a50ee2fa</t>
  </si>
  <si>
    <t>14.14.38</t>
  </si>
  <si>
    <t>aba1bb01</t>
  </si>
  <si>
    <t>Warung nazla</t>
  </si>
  <si>
    <t>3,637466, 98,666643</t>
  </si>
  <si>
    <t>3,637718, 98,666775</t>
  </si>
  <si>
    <t>Call_Images/a50ee2fa.Foto.071556.jpg</t>
  </si>
  <si>
    <t>14.15.47</t>
  </si>
  <si>
    <t>2eed9c56</t>
  </si>
  <si>
    <t>fb456c70</t>
  </si>
  <si>
    <t>Warkop zore</t>
  </si>
  <si>
    <t>3,584520, 98,676968</t>
  </si>
  <si>
    <t>3,584162, 98,677271</t>
  </si>
  <si>
    <t>Call_Images/2eed9c56.Foto.061341.jpg</t>
  </si>
  <si>
    <t>13.13.28</t>
  </si>
  <si>
    <t>d8151a7c</t>
  </si>
  <si>
    <t>10.53.43</t>
  </si>
  <si>
    <t>86a297d2</t>
  </si>
  <si>
    <t>Kantin elkhaira man 2 model Medan</t>
  </si>
  <si>
    <t>0000</t>
  </si>
  <si>
    <t>3,601735, 98,707489</t>
  </si>
  <si>
    <t>3,601939, 98,707098</t>
  </si>
  <si>
    <t>Call_Images/d8151a7c.Foto.035508.jpg</t>
  </si>
  <si>
    <t>10.55.02</t>
  </si>
  <si>
    <t>aa0778aa</t>
  </si>
  <si>
    <t>14.18.08</t>
  </si>
  <si>
    <t>dff69bc2</t>
  </si>
  <si>
    <t>Warung pakchoi</t>
  </si>
  <si>
    <t>3,637538, 98,666723</t>
  </si>
  <si>
    <t>3,637716, 98,666573</t>
  </si>
  <si>
    <t>Call_Images/aa0778aa.Foto.072121.jpg</t>
  </si>
  <si>
    <t>14.21.13</t>
  </si>
  <si>
    <t>0a0af15d</t>
  </si>
  <si>
    <t>bbb8b9fe</t>
  </si>
  <si>
    <t>Warung pak bowo</t>
  </si>
  <si>
    <t>Universitas prima</t>
  </si>
  <si>
    <t>3,598997, 98,652068</t>
  </si>
  <si>
    <t>3,598732, 98,652402</t>
  </si>
  <si>
    <t>Call_Images/0a0af15d.Foto.031210.jpg</t>
  </si>
  <si>
    <t>a1e1fdae</t>
  </si>
  <si>
    <t>11.36.06</t>
  </si>
  <si>
    <t>19aabe39</t>
  </si>
  <si>
    <t>Warung Bu nur mmtc</t>
  </si>
  <si>
    <t>08193645881</t>
  </si>
  <si>
    <t>3,602359, 98,711684</t>
  </si>
  <si>
    <t>3,602783, 98,711692</t>
  </si>
  <si>
    <t>Call_Images/a1e1fdae.Foto.043716.jpg</t>
  </si>
  <si>
    <t>11.37.08</t>
  </si>
  <si>
    <t>3d7a5dac</t>
  </si>
  <si>
    <t>13.24.56</t>
  </si>
  <si>
    <t>f971e095</t>
  </si>
  <si>
    <t>Warung nongkrong</t>
  </si>
  <si>
    <t>3,637632, 98,666959</t>
  </si>
  <si>
    <t>3,637833, 98,666857</t>
  </si>
  <si>
    <t>Call_Images/3d7a5dac.Foto.062620.jpg</t>
  </si>
  <si>
    <t>13.26.00</t>
  </si>
  <si>
    <t>1ca4ea87</t>
  </si>
  <si>
    <t>13.49.39</t>
  </si>
  <si>
    <t>c2c61f14</t>
  </si>
  <si>
    <t>Warung bakso mantap amplaa</t>
  </si>
  <si>
    <t>3,548206, 98,706617</t>
  </si>
  <si>
    <t>3,548603, 98,706529</t>
  </si>
  <si>
    <t>Call_Images/1ca4ea87.Foto.065033.jpg</t>
  </si>
  <si>
    <t>13.50.27</t>
  </si>
  <si>
    <t>a83429dc</t>
  </si>
  <si>
    <t>14.45.02</t>
  </si>
  <si>
    <t>ef5ab30f</t>
  </si>
  <si>
    <t>Warung jus kidding unimed</t>
  </si>
  <si>
    <t>085668956566</t>
  </si>
  <si>
    <t>UPT SMP NEGERI 24 MEDAN</t>
  </si>
  <si>
    <t>3,607913, 98,711906</t>
  </si>
  <si>
    <t>3,607797, 98,711524</t>
  </si>
  <si>
    <t>Call_Images/a83429dc.Foto.074711.jpg</t>
  </si>
  <si>
    <t>14.47.03</t>
  </si>
  <si>
    <t>2b50e65e</t>
  </si>
  <si>
    <t>49ebca0a</t>
  </si>
  <si>
    <t>Warung yuni</t>
  </si>
  <si>
    <t>3,606454, 98,639266</t>
  </si>
  <si>
    <t>3,606227, 98,639581</t>
  </si>
  <si>
    <t>Call_Images/2b50e65e.Foto.060631.jpg</t>
  </si>
  <si>
    <t>00.00.44</t>
  </si>
  <si>
    <t>c8445d7a</t>
  </si>
  <si>
    <t>12.40.01</t>
  </si>
  <si>
    <t>878f6fc3</t>
  </si>
  <si>
    <t>Warung Butet amplas</t>
  </si>
  <si>
    <t>083822450300</t>
  </si>
  <si>
    <t>3,538700, 98,702287</t>
  </si>
  <si>
    <t>3,538965, 98,702026</t>
  </si>
  <si>
    <t>Call_Images/c8445d7a.Foto.054051.jpg</t>
  </si>
  <si>
    <t>12.40.44</t>
  </si>
  <si>
    <t>00.00.43</t>
  </si>
  <si>
    <t>c3949d36</t>
  </si>
  <si>
    <t>11.37.12</t>
  </si>
  <si>
    <t>91506c5b</t>
  </si>
  <si>
    <t>Coffe blend barokah</t>
  </si>
  <si>
    <t>3,602276, 98,711832</t>
  </si>
  <si>
    <t>3,602574, 98,711623</t>
  </si>
  <si>
    <t>Call_Images/c3949d36.Foto.043821.jpg</t>
  </si>
  <si>
    <t>11.38.16</t>
  </si>
  <si>
    <t>b20a1369</t>
  </si>
  <si>
    <t>12.37.15</t>
  </si>
  <si>
    <t>2c194e07</t>
  </si>
  <si>
    <t>Warung Bu Ani amplas</t>
  </si>
  <si>
    <t>3,537626, 98,709318</t>
  </si>
  <si>
    <t>3,537841, 98,709034</t>
  </si>
  <si>
    <t>Call_Images/b20a1369.Foto.053801.jpg</t>
  </si>
  <si>
    <t>12.37.55</t>
  </si>
  <si>
    <t>00.00.40</t>
  </si>
  <si>
    <t>d57ebb7e</t>
  </si>
  <si>
    <t>66c16fc8</t>
  </si>
  <si>
    <t>Gerai wania</t>
  </si>
  <si>
    <t>SMP MUHAMMADIYAH 57</t>
  </si>
  <si>
    <t>3,618405, 98,678261</t>
  </si>
  <si>
    <t>3,618453, 98,678073</t>
  </si>
  <si>
    <t>Call_Images/d57ebb7e.Foto.040747.jpg</t>
  </si>
  <si>
    <t>0feb13f5</t>
  </si>
  <si>
    <t>09.50.58</t>
  </si>
  <si>
    <t>455339ef</t>
  </si>
  <si>
    <t>Warkop putri pasaman</t>
  </si>
  <si>
    <t>085263908747</t>
  </si>
  <si>
    <t>3,609073, 98,608227</t>
  </si>
  <si>
    <t>3,609150, 98,608555</t>
  </si>
  <si>
    <t>Call_Images/0feb13f5.Foto.025212.jpg</t>
  </si>
  <si>
    <t>09.52.06</t>
  </si>
  <si>
    <t>f58902bf</t>
  </si>
  <si>
    <t>13.58.55</t>
  </si>
  <si>
    <t>5a097932</t>
  </si>
  <si>
    <t>Warkop rio</t>
  </si>
  <si>
    <t>082163650088</t>
  </si>
  <si>
    <t>3,585580, 98,676850</t>
  </si>
  <si>
    <t>3,585726, 98,676550</t>
  </si>
  <si>
    <t>Call_Images/f58902bf.Foto.065948.jpg</t>
  </si>
  <si>
    <t>13.59.40</t>
  </si>
  <si>
    <t>00.00.45</t>
  </si>
  <si>
    <t>37f5252c</t>
  </si>
  <si>
    <t>09.55.54</t>
  </si>
  <si>
    <t>c922e307</t>
  </si>
  <si>
    <t>Warung Bu Ayu cemara</t>
  </si>
  <si>
    <t>082163293387</t>
  </si>
  <si>
    <t>3,631060, 98,707609</t>
  </si>
  <si>
    <t>3,630729, 98,707629</t>
  </si>
  <si>
    <t>Call_Images/37f5252c.Foto.025716.jpg</t>
  </si>
  <si>
    <t>09.57.07</t>
  </si>
  <si>
    <t>b7671782</t>
  </si>
  <si>
    <t>12.16.29</t>
  </si>
  <si>
    <t>2cfe4ecb</t>
  </si>
  <si>
    <t>Warkop endang</t>
  </si>
  <si>
    <t>3,580580, 98,682824</t>
  </si>
  <si>
    <t>3,580688, 98,682529</t>
  </si>
  <si>
    <t>Call_Images/b7671782.Foto.053108.jpg</t>
  </si>
  <si>
    <t>12.23.45</t>
  </si>
  <si>
    <t>25230fbc</t>
  </si>
  <si>
    <t>10.13.29</t>
  </si>
  <si>
    <t>50e72e1f</t>
  </si>
  <si>
    <t>Warung Bu ana cemara</t>
  </si>
  <si>
    <t>3,630717, 98,707654</t>
  </si>
  <si>
    <t>3,630677, 98,707951</t>
  </si>
  <si>
    <t>Call_Images/25230fbc.Foto.031712.jpg</t>
  </si>
  <si>
    <t>10.17.04</t>
  </si>
  <si>
    <t>00.03.35</t>
  </si>
  <si>
    <t>7ba6799f</t>
  </si>
  <si>
    <t>14.46.37</t>
  </si>
  <si>
    <t>4fe4a5c5</t>
  </si>
  <si>
    <t>Mie ayam citro roso</t>
  </si>
  <si>
    <t>3,622712, 98,688304</t>
  </si>
  <si>
    <t>3,622571, 98,688427</t>
  </si>
  <si>
    <t>Call_Images/7ba6799f.Foto.075003.jpg</t>
  </si>
  <si>
    <t>14.49.44</t>
  </si>
  <si>
    <t>10e6f2cf</t>
  </si>
  <si>
    <t>15.34.46</t>
  </si>
  <si>
    <t>8af263a6</t>
  </si>
  <si>
    <t>Bakso putra bungsu</t>
  </si>
  <si>
    <t>SD Al huda</t>
  </si>
  <si>
    <t>3,697014, 98,655498</t>
  </si>
  <si>
    <t>3,697195, 98,655537</t>
  </si>
  <si>
    <t>Call_Images/10e6f2cf.Foto.083741.jpg</t>
  </si>
  <si>
    <t>15.37.21</t>
  </si>
  <si>
    <t>00.02.35</t>
  </si>
  <si>
    <t>c1ca66ff</t>
  </si>
  <si>
    <t>14.30.06</t>
  </si>
  <si>
    <t>bb99a434</t>
  </si>
  <si>
    <t>Rombong rizky</t>
  </si>
  <si>
    <t>SMAS DHARMAWANGSA</t>
  </si>
  <si>
    <t>3,613530, 98,673047</t>
  </si>
  <si>
    <t>3,613556, 98,672877</t>
  </si>
  <si>
    <t>Call_Images/c1ca66ff.Foto.073412.jpg</t>
  </si>
  <si>
    <t>14.33.55</t>
  </si>
  <si>
    <t>00.03.49</t>
  </si>
  <si>
    <t>2b56de4b</t>
  </si>
  <si>
    <t>12.52.37</t>
  </si>
  <si>
    <t>bd6e237f</t>
  </si>
  <si>
    <t>Warung nasi jihan</t>
  </si>
  <si>
    <t>3,583395, 98,680177</t>
  </si>
  <si>
    <t>3,583287, 98,680445</t>
  </si>
  <si>
    <t>Call_Images/2b56de4b.Foto.055349.jpg</t>
  </si>
  <si>
    <t>12.53.35</t>
  </si>
  <si>
    <t>00.00.58</t>
  </si>
  <si>
    <t>abcad6e3</t>
  </si>
  <si>
    <t>15.57.09</t>
  </si>
  <si>
    <t>e16b3973</t>
  </si>
  <si>
    <t>Warung famili</t>
  </si>
  <si>
    <t>089613657312</t>
  </si>
  <si>
    <t>3,484291, 98,685406</t>
  </si>
  <si>
    <t>3,484573, 98,685364</t>
  </si>
  <si>
    <t>Call_Images/abcad6e3.Foto.085938.jpg</t>
  </si>
  <si>
    <t>8dd29654</t>
  </si>
  <si>
    <t>14.32.34</t>
  </si>
  <si>
    <t>9eb24c5a</t>
  </si>
  <si>
    <t>Warung nasi puja</t>
  </si>
  <si>
    <t>3,604613, 98,680416</t>
  </si>
  <si>
    <t>3,604525, 98,680560</t>
  </si>
  <si>
    <t>Call_Images/8dd29654.Foto.073639.jpg</t>
  </si>
  <si>
    <t>14.36.17</t>
  </si>
  <si>
    <t>00.03.43</t>
  </si>
  <si>
    <t>56218316</t>
  </si>
  <si>
    <t>11.37.59</t>
  </si>
  <si>
    <t>705816ec</t>
  </si>
  <si>
    <t>Warung jodah akpar</t>
  </si>
  <si>
    <t>085362143033</t>
  </si>
  <si>
    <t>3,614034, 98,718452</t>
  </si>
  <si>
    <t>3,614141, 98,718191</t>
  </si>
  <si>
    <t>Call_Images/56218316.Foto.043956.jpg</t>
  </si>
  <si>
    <t>11.39.28</t>
  </si>
  <si>
    <t>a74074e2</t>
  </si>
  <si>
    <t>12.15.59</t>
  </si>
  <si>
    <t>5da0584d</t>
  </si>
  <si>
    <t>Warkop Monica amplas</t>
  </si>
  <si>
    <t>3,537048, 98,713097</t>
  </si>
  <si>
    <t>3,536785, 98,713177</t>
  </si>
  <si>
    <t>Call_Images/a74074e2.Foto.051750.jpg</t>
  </si>
  <si>
    <t>12.17.45</t>
  </si>
  <si>
    <t>00.01.46</t>
  </si>
  <si>
    <t>ff637ef8</t>
  </si>
  <si>
    <t>14.51.21</t>
  </si>
  <si>
    <t>22ff894b</t>
  </si>
  <si>
    <t>Boba plaza</t>
  </si>
  <si>
    <t>3,591588, 98,663948</t>
  </si>
  <si>
    <t>3,591483, 98,664190</t>
  </si>
  <si>
    <t>Call_Images/ff637ef8.Foto.075157.jpg</t>
  </si>
  <si>
    <t>14.51.46</t>
  </si>
  <si>
    <t>00.00.25</t>
  </si>
  <si>
    <t>0b4eec02</t>
  </si>
  <si>
    <t>12.45.47</t>
  </si>
  <si>
    <t>807aee7b</t>
  </si>
  <si>
    <t>Kantin pak man</t>
  </si>
  <si>
    <t>083830806817</t>
  </si>
  <si>
    <t>3,602912, 98,627473</t>
  </si>
  <si>
    <t>3,603155, 98,627573</t>
  </si>
  <si>
    <t>Call_Images/0b4eec02.Foto.054701.jpg</t>
  </si>
  <si>
    <t>12.46.53</t>
  </si>
  <si>
    <t>521406a9</t>
  </si>
  <si>
    <t>12.59.26</t>
  </si>
  <si>
    <t>f5789c48</t>
  </si>
  <si>
    <t>Mie ayam mas eko</t>
  </si>
  <si>
    <t>081397991852</t>
  </si>
  <si>
    <t>3,608067, 98,651757</t>
  </si>
  <si>
    <t>3,608329, 98,651766</t>
  </si>
  <si>
    <t>Call_Images/521406a9.Foto.060351.jpg</t>
  </si>
  <si>
    <t>518a61eb</t>
  </si>
  <si>
    <t>15.39.37</t>
  </si>
  <si>
    <t>Fitra Adanta Ginting</t>
  </si>
  <si>
    <t>NFI-MDS-SUM1-29</t>
  </si>
  <si>
    <t>0a0fae63</t>
  </si>
  <si>
    <t>Warkop Mak Ira Jl.Jamin Ginting Kabanjahe</t>
  </si>
  <si>
    <t>082361644277</t>
  </si>
  <si>
    <t>Kabanjahe</t>
  </si>
  <si>
    <t>Karo</t>
  </si>
  <si>
    <t>3,115040, 98,504393</t>
  </si>
  <si>
    <t>3,115272, 98,504512</t>
  </si>
  <si>
    <t>Call_Images/518a61eb.Foto.084325.jpg</t>
  </si>
  <si>
    <t>15.43.12</t>
  </si>
  <si>
    <t>d0c24e7c</t>
  </si>
  <si>
    <t>09.47.17</t>
  </si>
  <si>
    <t>7534b785</t>
  </si>
  <si>
    <t>Warkop buk las</t>
  </si>
  <si>
    <t>3,590855, 98,640425</t>
  </si>
  <si>
    <t>3,590778, 98,640669</t>
  </si>
  <si>
    <t>Call_Images/d0c24e7c.Foto.030007.jpg</t>
  </si>
  <si>
    <t>09.51.09</t>
  </si>
  <si>
    <t>00.03.52</t>
  </si>
  <si>
    <t>7bf47b38</t>
  </si>
  <si>
    <t>12.23.35</t>
  </si>
  <si>
    <t>7027a741</t>
  </si>
  <si>
    <t>Warung Siregar amplaa</t>
  </si>
  <si>
    <t>SMPS PARULIAN 3</t>
  </si>
  <si>
    <t>3,537352, 98,710075</t>
  </si>
  <si>
    <t>3,537196, 98,709873</t>
  </si>
  <si>
    <t>Call_Images/7bf47b38.Foto.052528.jpg</t>
  </si>
  <si>
    <t>12.25.22</t>
  </si>
  <si>
    <t>00.01.47</t>
  </si>
  <si>
    <t>53215e1a</t>
  </si>
  <si>
    <t>14.22.06</t>
  </si>
  <si>
    <t>ff9360aa</t>
  </si>
  <si>
    <t>Warkop tenda biru</t>
  </si>
  <si>
    <t>3,598691, 98,654403</t>
  </si>
  <si>
    <t>3,598678, 98,654164</t>
  </si>
  <si>
    <t>Call_Images/53215e1a.Foto.073227.jpg</t>
  </si>
  <si>
    <t>14.32.00</t>
  </si>
  <si>
    <t>00.09.54</t>
  </si>
  <si>
    <t>a12cf4a1</t>
  </si>
  <si>
    <t>8b2a8330</t>
  </si>
  <si>
    <t>Lud dup perjuangan</t>
  </si>
  <si>
    <t>Man 1 medan</t>
  </si>
  <si>
    <t>3,603373, 98,705666</t>
  </si>
  <si>
    <t>3,603466, 98,705883</t>
  </si>
  <si>
    <t>Call_Images/a12cf4a1.Foto.050332.jpg</t>
  </si>
  <si>
    <t>68008505</t>
  </si>
  <si>
    <t>604b3cae</t>
  </si>
  <si>
    <t>Warkop abg iyan</t>
  </si>
  <si>
    <t>081377356679</t>
  </si>
  <si>
    <t>Medan Johor</t>
  </si>
  <si>
    <t>3,530208, 98,663090</t>
  </si>
  <si>
    <t>3,530442, 98,663077</t>
  </si>
  <si>
    <t>Call_Images/68008505.Foto.051322.jpg</t>
  </si>
  <si>
    <t>12.13.11</t>
  </si>
  <si>
    <t>268b9a13</t>
  </si>
  <si>
    <t>10.40.25</t>
  </si>
  <si>
    <t>9a527eff</t>
  </si>
  <si>
    <t>Warkop tengku juned</t>
  </si>
  <si>
    <t>3,599010, 98,651582</t>
  </si>
  <si>
    <t>3,598881, 98,651479</t>
  </si>
  <si>
    <t>Call_Images/268b9a13.Foto.034129.jpg</t>
  </si>
  <si>
    <t>10.41.18</t>
  </si>
  <si>
    <t>00.00.53</t>
  </si>
  <si>
    <t>c1ad8fdb</t>
  </si>
  <si>
    <t>13.20.05</t>
  </si>
  <si>
    <t>bf39fb0b</t>
  </si>
  <si>
    <t>Warung humaira</t>
  </si>
  <si>
    <t>3,585173, 98,676982</t>
  </si>
  <si>
    <t>3,585382, 98,677079</t>
  </si>
  <si>
    <t>Call_Images/c1ad8fdb.Foto.062144.jpg</t>
  </si>
  <si>
    <t>13.21.30</t>
  </si>
  <si>
    <t>5fd21f7f</t>
  </si>
  <si>
    <t>4337f52b</t>
  </si>
  <si>
    <t>Kantin novi sma n 3</t>
  </si>
  <si>
    <t>SMA N 3 MEDAN</t>
  </si>
  <si>
    <t>3,621169, 98,671728</t>
  </si>
  <si>
    <t>3,621081, 98,671596</t>
  </si>
  <si>
    <t>Call_Images/5fd21f7f.Foto.030638.jpg</t>
  </si>
  <si>
    <t>95511f01</t>
  </si>
  <si>
    <t>940b16fd</t>
  </si>
  <si>
    <t>Toko leni</t>
  </si>
  <si>
    <t>Retail - Toko Snack</t>
  </si>
  <si>
    <t>3,582778, 98,665289</t>
  </si>
  <si>
    <t>3,582950, 98,665431</t>
  </si>
  <si>
    <t>Call_Images/95511f01.Foto.060453.jpg</t>
  </si>
  <si>
    <t>9dc748c7</t>
  </si>
  <si>
    <t>10.54.26</t>
  </si>
  <si>
    <t>97b61c4f</t>
  </si>
  <si>
    <t>Bakso mas hadi 2</t>
  </si>
  <si>
    <t>3,617108, 98,677135</t>
  </si>
  <si>
    <t>3,617021, 98,677014</t>
  </si>
  <si>
    <t>Call_Images/9dc748c7.Foto.035558.jpg</t>
  </si>
  <si>
    <t>10.55.51</t>
  </si>
  <si>
    <t>4cd2d191</t>
  </si>
  <si>
    <t>6dd7463a</t>
  </si>
  <si>
    <t>Warkop adinda</t>
  </si>
  <si>
    <t>3,580168, 98,683103</t>
  </si>
  <si>
    <t>3,580018, 98,682945</t>
  </si>
  <si>
    <t>Call_Images/4cd2d191.Foto.051415.jpg</t>
  </si>
  <si>
    <t>12.14.01</t>
  </si>
  <si>
    <t>3b0838e4</t>
  </si>
  <si>
    <t>94cc9be2</t>
  </si>
  <si>
    <t>Warkop babe</t>
  </si>
  <si>
    <t>3,578689, 98,683731</t>
  </si>
  <si>
    <t>3,578893, 98,683800</t>
  </si>
  <si>
    <t>Call_Images/3b0838e4.Foto.051209.jpg</t>
  </si>
  <si>
    <t>00.01.45</t>
  </si>
  <si>
    <t>eae1495c</t>
  </si>
  <si>
    <t>09.47.16</t>
  </si>
  <si>
    <t>22350d6b</t>
  </si>
  <si>
    <t>Warkop pak sani</t>
  </si>
  <si>
    <t>3,591763 98,680491</t>
  </si>
  <si>
    <t>3,591871 98,680677</t>
  </si>
  <si>
    <t>Call_Images/eae1495c.Foto.025015.jpg</t>
  </si>
  <si>
    <t>09.50.06</t>
  </si>
  <si>
    <t>00.02.50</t>
  </si>
  <si>
    <t>ebd47ad1</t>
  </si>
  <si>
    <t>12.55.07</t>
  </si>
  <si>
    <t>c70ade8f</t>
  </si>
  <si>
    <t>Warkop rifki</t>
  </si>
  <si>
    <t>3,608213, 98,651780</t>
  </si>
  <si>
    <t>3,608011, 98,651721</t>
  </si>
  <si>
    <t>Call_Images/ebd47ad1.Foto.055633.jpg</t>
  </si>
  <si>
    <t>12.56.17</t>
  </si>
  <si>
    <t>22b1b21f</t>
  </si>
  <si>
    <t>13.52.36</t>
  </si>
  <si>
    <t>20dbc130</t>
  </si>
  <si>
    <t>Warkop ceuribon amplas</t>
  </si>
  <si>
    <t>3,547522, 98,710297</t>
  </si>
  <si>
    <t>3,547546, 98,710497</t>
  </si>
  <si>
    <t>Call_Images/22b1b21f.Foto.065411.jpg</t>
  </si>
  <si>
    <t>13.54.06</t>
  </si>
  <si>
    <t>a9690dec</t>
  </si>
  <si>
    <t>14.43.39</t>
  </si>
  <si>
    <t>53a8f24e</t>
  </si>
  <si>
    <t>Warkop mak sura</t>
  </si>
  <si>
    <t>3,592153, 98,665805</t>
  </si>
  <si>
    <t>3,592349, 98,665804</t>
  </si>
  <si>
    <t>Call_Images/a9690dec.Foto.074523.jpg</t>
  </si>
  <si>
    <t>14.45.11</t>
  </si>
  <si>
    <t>00.01.32</t>
  </si>
  <si>
    <t>0437817e</t>
  </si>
  <si>
    <t>13.16.13</t>
  </si>
  <si>
    <t>8357778e</t>
  </si>
  <si>
    <t>Warkop arfah</t>
  </si>
  <si>
    <t>3,584818, 98,676900</t>
  </si>
  <si>
    <t>3,584962, 98,677032</t>
  </si>
  <si>
    <t>Call_Images/0437817e.Foto.061757.jpg</t>
  </si>
  <si>
    <t>13.17.43</t>
  </si>
  <si>
    <t>38829cb7</t>
  </si>
  <si>
    <t>13.45.58</t>
  </si>
  <si>
    <t>f4c9b3c1</t>
  </si>
  <si>
    <t>Warung nasi bu atik</t>
  </si>
  <si>
    <t>3,586730, 98,673164</t>
  </si>
  <si>
    <t>3,586535, 98,673170</t>
  </si>
  <si>
    <t>Call_Images/38829cb7.Foto.065350.jpg</t>
  </si>
  <si>
    <t>13.53.12</t>
  </si>
  <si>
    <t>782f6812</t>
  </si>
  <si>
    <t>80fca339</t>
  </si>
  <si>
    <t>Warung amel</t>
  </si>
  <si>
    <t>3,585809, 98,676302</t>
  </si>
  <si>
    <t>3,585693, 98,676459</t>
  </si>
  <si>
    <t>Call_Images/782f6812.Foto.070550.jpg</t>
  </si>
  <si>
    <t>f2605d51</t>
  </si>
  <si>
    <t>11.38.54</t>
  </si>
  <si>
    <t>17b2e2dd</t>
  </si>
  <si>
    <t>Warung tupang tamora</t>
  </si>
  <si>
    <t>082153509866</t>
  </si>
  <si>
    <t>3,532457, 98,730184</t>
  </si>
  <si>
    <t>3,532397, 98,730369</t>
  </si>
  <si>
    <t>Call_Images/f2605d51.Foto.044006.jpg</t>
  </si>
  <si>
    <t>11.39.58</t>
  </si>
  <si>
    <t>953fb198</t>
  </si>
  <si>
    <t>13.30.38</t>
  </si>
  <si>
    <t>3,616988, 98,677050</t>
  </si>
  <si>
    <t>Call_Images/953fb198.Foto.063149.jpg</t>
  </si>
  <si>
    <t>13.31.00</t>
  </si>
  <si>
    <t>00.00.22</t>
  </si>
  <si>
    <t>3e8cea2f</t>
  </si>
  <si>
    <t>10.42.17</t>
  </si>
  <si>
    <t>6eda1f81</t>
  </si>
  <si>
    <t>Bakso nyata rasa</t>
  </si>
  <si>
    <t>SMK SWASTA NURUL AMALIYAH</t>
  </si>
  <si>
    <t>3,610327, 98,602291</t>
  </si>
  <si>
    <t>3,610317, 98,602480</t>
  </si>
  <si>
    <t>Call_Images/3e8cea2f.Foto.034334.jpg</t>
  </si>
  <si>
    <t>10.43.26</t>
  </si>
  <si>
    <t>6f36dd3f</t>
  </si>
  <si>
    <t>15.23.42</t>
  </si>
  <si>
    <t>c91b102b</t>
  </si>
  <si>
    <t>Warung mamsky</t>
  </si>
  <si>
    <t>3,706749, 98,659740</t>
  </si>
  <si>
    <t>3,706825, 98,659621</t>
  </si>
  <si>
    <t>Call_Images/6f36dd3f.Foto.082557.jpg</t>
  </si>
  <si>
    <t>15.25.46</t>
  </si>
  <si>
    <t>ef51881a</t>
  </si>
  <si>
    <t>12.41.28</t>
  </si>
  <si>
    <t>b2ff4366</t>
  </si>
  <si>
    <t>Mie sop Bu har</t>
  </si>
  <si>
    <t>3,621653, 98,714737</t>
  </si>
  <si>
    <t>3,621466, 98,714714</t>
  </si>
  <si>
    <t>Call_Images/ef51881a.Foto.055005.jpg</t>
  </si>
  <si>
    <t>12.50.00</t>
  </si>
  <si>
    <t>00.08.32</t>
  </si>
  <si>
    <t>5098d08c</t>
  </si>
  <si>
    <t>3,607913, 98,651649</t>
  </si>
  <si>
    <t>Call_Images/5098d08c.Foto.020935.jpg</t>
  </si>
  <si>
    <t>00.04.00</t>
  </si>
  <si>
    <t>24fd314b</t>
  </si>
  <si>
    <t>16.13.01</t>
  </si>
  <si>
    <t>bc16e4c8</t>
  </si>
  <si>
    <t>Mie ayam bakso pondok kelapa</t>
  </si>
  <si>
    <t>085373097750</t>
  </si>
  <si>
    <t>3,633796, 98,660228</t>
  </si>
  <si>
    <t>3,633885, 98,660120</t>
  </si>
  <si>
    <t>Call_Images/24fd314b.Foto.091812.jpg</t>
  </si>
  <si>
    <t>16.18.02</t>
  </si>
  <si>
    <t>273646f3</t>
  </si>
  <si>
    <t>12.42.58</t>
  </si>
  <si>
    <t>3,601833, 98,707330</t>
  </si>
  <si>
    <t>Call_Images/273646f3.Foto.054410.jpg</t>
  </si>
  <si>
    <t>12.44.04</t>
  </si>
  <si>
    <t>dc98053c</t>
  </si>
  <si>
    <t>11.33.03</t>
  </si>
  <si>
    <t>de80aa64</t>
  </si>
  <si>
    <t>Sop pak haji yusuf</t>
  </si>
  <si>
    <t>3,616770, 98,681140</t>
  </si>
  <si>
    <t>3,616848, 98,681030</t>
  </si>
  <si>
    <t>Call_Images/dc98053c.Foto.043613.jpg</t>
  </si>
  <si>
    <t>11.35.51</t>
  </si>
  <si>
    <t>00.02.48</t>
  </si>
  <si>
    <t>0d0c9fd7</t>
  </si>
  <si>
    <t>14.39.33</t>
  </si>
  <si>
    <t>f92b5d35</t>
  </si>
  <si>
    <t>Rujak ulek iqi</t>
  </si>
  <si>
    <t>081****</t>
  </si>
  <si>
    <t>3,524788, 98,663857</t>
  </si>
  <si>
    <t>3,524813, 98,664039</t>
  </si>
  <si>
    <t>Call_Images/0d0c9fd7.Foto.074220.jpg</t>
  </si>
  <si>
    <t>14.42.06</t>
  </si>
  <si>
    <t>00.02.33</t>
  </si>
  <si>
    <t>7529239d</t>
  </si>
  <si>
    <t>7a5f1f02</t>
  </si>
  <si>
    <t>Mie sop kampung assyfa</t>
  </si>
  <si>
    <t>081378704873</t>
  </si>
  <si>
    <t>SD SWASTA TIARA</t>
  </si>
  <si>
    <t>3,504763, 98,698072</t>
  </si>
  <si>
    <t>3,504585, 98,698032</t>
  </si>
  <si>
    <t>Call_Images/7529239d.Foto.030922.jpg</t>
  </si>
  <si>
    <t>00.05.58</t>
  </si>
  <si>
    <t>c37f5e0c</t>
  </si>
  <si>
    <t>17c5e5e4</t>
  </si>
  <si>
    <t>Seblak Pedas Neng Naira Jl.Jamin Ginting Kabanjahe</t>
  </si>
  <si>
    <t>081260001518</t>
  </si>
  <si>
    <t>3,105846, 98,498933</t>
  </si>
  <si>
    <t>3,106023, 98,498925</t>
  </si>
  <si>
    <t>Call_Images/c37f5e0c.Foto.080954.jpg</t>
  </si>
  <si>
    <t>b683bbd7</t>
  </si>
  <si>
    <t>10.50.47</t>
  </si>
  <si>
    <t>df20d1ce</t>
  </si>
  <si>
    <t>Rombong bang lois</t>
  </si>
  <si>
    <t>SMAS KATOLIK BUDI MURNI 1</t>
  </si>
  <si>
    <t>3,599210, 98,679378</t>
  </si>
  <si>
    <t>3,599183, 98,679246</t>
  </si>
  <si>
    <t>Call_Images/b683bbd7.Foto.035254.jpg</t>
  </si>
  <si>
    <t>10.52.46</t>
  </si>
  <si>
    <t>00.01.59</t>
  </si>
  <si>
    <t>17b5b844</t>
  </si>
  <si>
    <t>09.26.46</t>
  </si>
  <si>
    <t>f0c1057b</t>
  </si>
  <si>
    <t>Bakso mas dian</t>
  </si>
  <si>
    <t>082175551433</t>
  </si>
  <si>
    <t>3,600773, 98,702108</t>
  </si>
  <si>
    <t>3,600790, 98,701938</t>
  </si>
  <si>
    <t>Call_Images/17b5b844.Foto.023009.jpg</t>
  </si>
  <si>
    <t>09.28.04</t>
  </si>
  <si>
    <t>2d948ac1</t>
  </si>
  <si>
    <t>3,599068, 98,651955</t>
  </si>
  <si>
    <t>Call_Images/2d948ac1.Foto.031420.jpg</t>
  </si>
  <si>
    <t>10.14.13</t>
  </si>
  <si>
    <t>24f02e68</t>
  </si>
  <si>
    <t>9e5c79c9</t>
  </si>
  <si>
    <t>Tahu Sumedang mmtc</t>
  </si>
  <si>
    <t>3,605616, 98,709761</t>
  </si>
  <si>
    <t>3,605783, 98,709772</t>
  </si>
  <si>
    <t>Call_Images/24f02e68.Foto.041057.jpg</t>
  </si>
  <si>
    <t>70d1d263</t>
  </si>
  <si>
    <t>12.53.33</t>
  </si>
  <si>
    <t>dc6f3fe0</t>
  </si>
  <si>
    <t>Ketoprak pak nanang</t>
  </si>
  <si>
    <t>3,614485, 98,706997</t>
  </si>
  <si>
    <t>3,614563, 98,707145</t>
  </si>
  <si>
    <t>Call_Images/70d1d263.Foto.055442.jpg</t>
  </si>
  <si>
    <t>12.54.34</t>
  </si>
  <si>
    <t>a0f70e60</t>
  </si>
  <si>
    <t>10.18.35</t>
  </si>
  <si>
    <t>4b03f386</t>
  </si>
  <si>
    <t>Cafe rani</t>
  </si>
  <si>
    <t>3,633497, 98,684479</t>
  </si>
  <si>
    <t>3,633374, 98,684592</t>
  </si>
  <si>
    <t>Call_Images/a0f70e60.Foto.032022.jpg</t>
  </si>
  <si>
    <t>10.20.15</t>
  </si>
  <si>
    <t>297b89c0</t>
  </si>
  <si>
    <t>15.26.38</t>
  </si>
  <si>
    <t>5ee08f8b</t>
  </si>
  <si>
    <t>Ice blend yamaha</t>
  </si>
  <si>
    <t>SDS DR.WAHIDIN SUDIROHUSODO</t>
  </si>
  <si>
    <t>3,711553, 98,661001</t>
  </si>
  <si>
    <t>3,711634, 98,660896</t>
  </si>
  <si>
    <t>Call_Images/297b89c0.Foto.082823.jpg</t>
  </si>
  <si>
    <t>15.28.14</t>
  </si>
  <si>
    <t>00.01.36</t>
  </si>
  <si>
    <t>eb5e24a6</t>
  </si>
  <si>
    <t>14.17.14</t>
  </si>
  <si>
    <t>6c0dd094</t>
  </si>
  <si>
    <t>Cafe podomoro</t>
  </si>
  <si>
    <t>3,597181, 98,675824</t>
  </si>
  <si>
    <t>3,597224, 98,675707</t>
  </si>
  <si>
    <t>Call_Images/eb5e24a6.Foto.071921.jpg</t>
  </si>
  <si>
    <t>14.19.04</t>
  </si>
  <si>
    <t>00.01.50</t>
  </si>
  <si>
    <t>7c8d2029</t>
  </si>
  <si>
    <t>12.37.08</t>
  </si>
  <si>
    <t>3,609132, 98,608381</t>
  </si>
  <si>
    <t>Call_Images/7c8d2029.Foto.053815.jpg</t>
  </si>
  <si>
    <t>12.38.09</t>
  </si>
  <si>
    <t>67ac6bd9</t>
  </si>
  <si>
    <t>12.38.33</t>
  </si>
  <si>
    <t>4583c477</t>
  </si>
  <si>
    <t>Warung bakso tunggal roso</t>
  </si>
  <si>
    <t>3,609111, 98,608322</t>
  </si>
  <si>
    <t>3,609031, 98,608463</t>
  </si>
  <si>
    <t>Call_Images/67ac6bd9.Foto.053942.jpg</t>
  </si>
  <si>
    <t>12.39.35</t>
  </si>
  <si>
    <t>be585243</t>
  </si>
  <si>
    <t>11.43.15</t>
  </si>
  <si>
    <t>005e3f8a</t>
  </si>
  <si>
    <t>Rm Kayla 2</t>
  </si>
  <si>
    <t>083117377812</t>
  </si>
  <si>
    <t>3,613959, 98,715685</t>
  </si>
  <si>
    <t>3,614117, 98,715663</t>
  </si>
  <si>
    <t>Call_Images/be585243.Foto.044540.jpg</t>
  </si>
  <si>
    <t>11.45.28</t>
  </si>
  <si>
    <t>0d0db2f9</t>
  </si>
  <si>
    <t>11.57.28</t>
  </si>
  <si>
    <t>1dea70d6</t>
  </si>
  <si>
    <t>Warkop bu lingling</t>
  </si>
  <si>
    <t>3,689883, 98,656036</t>
  </si>
  <si>
    <t>3,689784, 98,655967</t>
  </si>
  <si>
    <t>Call_Images/0d0db2f9.Foto.051100.jpg</t>
  </si>
  <si>
    <t>12.00.58</t>
  </si>
  <si>
    <t>6717b442</t>
  </si>
  <si>
    <t>10.49.39</t>
  </si>
  <si>
    <t>dff3e24e</t>
  </si>
  <si>
    <t>Bakso mas parto</t>
  </si>
  <si>
    <t>3,618627, 98,605628</t>
  </si>
  <si>
    <t>3,618784, 98,605628</t>
  </si>
  <si>
    <t>Call_Images/6717b442.Foto.035133.jpg</t>
  </si>
  <si>
    <t>10.51.24</t>
  </si>
  <si>
    <t>90cc1299</t>
  </si>
  <si>
    <t>11.38.20</t>
  </si>
  <si>
    <t>502138aa</t>
  </si>
  <si>
    <t>Warkop bayu</t>
  </si>
  <si>
    <t>3,589609, 98,660840</t>
  </si>
  <si>
    <t>3,589508, 98,660728</t>
  </si>
  <si>
    <t>Call_Images/90cc1299.Foto.050420.jpg</t>
  </si>
  <si>
    <t>11.41.51</t>
  </si>
  <si>
    <t>a80b45a6</t>
  </si>
  <si>
    <t>09.37.10</t>
  </si>
  <si>
    <t>75228154</t>
  </si>
  <si>
    <t>Warung salfa</t>
  </si>
  <si>
    <t>081262256679</t>
  </si>
  <si>
    <t>3,538623, 98,655621</t>
  </si>
  <si>
    <t>3,538766, 98,655667</t>
  </si>
  <si>
    <t>Call_Images/a80b45a6.Foto.023907.jpg</t>
  </si>
  <si>
    <t>09.38.57</t>
  </si>
  <si>
    <t>80de95e6</t>
  </si>
  <si>
    <t>13.22.06</t>
  </si>
  <si>
    <t>58f8bdee</t>
  </si>
  <si>
    <t>Warkop aspur</t>
  </si>
  <si>
    <t>3,603268, 98,670952</t>
  </si>
  <si>
    <t>3,603311, 98,670844</t>
  </si>
  <si>
    <t>Call_Images/80de95e6.Foto.062334.jpg</t>
  </si>
  <si>
    <t>13.23.27</t>
  </si>
  <si>
    <t>2529b408</t>
  </si>
  <si>
    <t>14.33.05</t>
  </si>
  <si>
    <t>c0efe15e</t>
  </si>
  <si>
    <t>Rm tondongta</t>
  </si>
  <si>
    <t>UNIVERSITAS HKBP NOMMENSEN</t>
  </si>
  <si>
    <t>3,596955, 98,681961</t>
  </si>
  <si>
    <t>3,597065, 98,681935</t>
  </si>
  <si>
    <t>Call_Images/2529b408.Foto.073844.jpg</t>
  </si>
  <si>
    <t>14.38.22</t>
  </si>
  <si>
    <t>a1a69eba</t>
  </si>
  <si>
    <t>8555fdc4</t>
  </si>
  <si>
    <t>Warung den bagus</t>
  </si>
  <si>
    <t>3,587506, 98,672315</t>
  </si>
  <si>
    <t>3,587484, 98,672171</t>
  </si>
  <si>
    <t>Call_Images/a1a69eba.Foto.070842.jpg</t>
  </si>
  <si>
    <t>3a0029ad</t>
  </si>
  <si>
    <t>35f60752</t>
  </si>
  <si>
    <t>Kantin kejujuran SMP N28</t>
  </si>
  <si>
    <t>UPT SMP NEGERI 28 MEDAN</t>
  </si>
  <si>
    <t>3,530215, 98,680646</t>
  </si>
  <si>
    <t>3,530359, 98,680656</t>
  </si>
  <si>
    <t>Call_Images/3a0029ad.Foto.050744.jpg</t>
  </si>
  <si>
    <t>88138227</t>
  </si>
  <si>
    <t>14.49.12</t>
  </si>
  <si>
    <t>769115a6</t>
  </si>
  <si>
    <t>Warkop Bang Bang</t>
  </si>
  <si>
    <t>SMAS KAMPUS NOMMENSEN</t>
  </si>
  <si>
    <t>3,596769, 98,682124</t>
  </si>
  <si>
    <t>3,596881, 98,682132</t>
  </si>
  <si>
    <t>Call_Images/88138227.Foto.075232.jpg</t>
  </si>
  <si>
    <t>14.52.16</t>
  </si>
  <si>
    <t>92ba12ed</t>
  </si>
  <si>
    <t>10.40.59</t>
  </si>
  <si>
    <t>8a1c4f21</t>
  </si>
  <si>
    <t>Rumah makan shakira</t>
  </si>
  <si>
    <t>3,598957, 98,651541</t>
  </si>
  <si>
    <t>3,598966, 98,651681</t>
  </si>
  <si>
    <t>Call_Images/92ba12ed.Foto.034148.jpg</t>
  </si>
  <si>
    <t>10.41.35</t>
  </si>
  <si>
    <t>00.00.36</t>
  </si>
  <si>
    <t>fd5a668e</t>
  </si>
  <si>
    <t>13.48.12</t>
  </si>
  <si>
    <t>cd159718</t>
  </si>
  <si>
    <t>Ayam penyet sederhana</t>
  </si>
  <si>
    <t>3,637625, 98,666983</t>
  </si>
  <si>
    <t>3,637733, 98,666953</t>
  </si>
  <si>
    <t>Call_Images/fd5a668e.Foto.065421.jpg</t>
  </si>
  <si>
    <t>13.54.12</t>
  </si>
  <si>
    <t>00.06.00</t>
  </si>
  <si>
    <t>85e0f985</t>
  </si>
  <si>
    <t>15.52.32</t>
  </si>
  <si>
    <t>35baa1b1</t>
  </si>
  <si>
    <t>Ayam bakar tonggak kk lova</t>
  </si>
  <si>
    <t>081360113410</t>
  </si>
  <si>
    <t>3,697145, 98,655596</t>
  </si>
  <si>
    <t>3,697106, 98,655495</t>
  </si>
  <si>
    <t>Call_Images/85e0f985.Foto.085605.jpg</t>
  </si>
  <si>
    <t>15.55.46</t>
  </si>
  <si>
    <t>2ca4714b</t>
  </si>
  <si>
    <t>ec517115</t>
  </si>
  <si>
    <t>Ayam pecak k 3</t>
  </si>
  <si>
    <t>3,598816, 98,653106</t>
  </si>
  <si>
    <t>3,598874, 98,653026</t>
  </si>
  <si>
    <t>Call_Images/2ca4714b.Foto.030601.jpg</t>
  </si>
  <si>
    <t>1cb9cebe</t>
  </si>
  <si>
    <t>09.23.51</t>
  </si>
  <si>
    <t>98f11b21</t>
  </si>
  <si>
    <t>Warung bude latah</t>
  </si>
  <si>
    <t>3,621435, 98,671975</t>
  </si>
  <si>
    <t>3,621350, 98,671927</t>
  </si>
  <si>
    <t>Call_Images/1cb9cebe.Foto.022819.jpg</t>
  </si>
  <si>
    <t>09.27.59</t>
  </si>
  <si>
    <t>34385329</t>
  </si>
  <si>
    <t>13.44.33</t>
  </si>
  <si>
    <t>3,585447, 98,676841</t>
  </si>
  <si>
    <t>Call_Images/34385329.Foto.064805.jpg</t>
  </si>
  <si>
    <t>13.47.47</t>
  </si>
  <si>
    <t>ead5ade4</t>
  </si>
  <si>
    <t>10.46.57</t>
  </si>
  <si>
    <t>7ef0dcb6</t>
  </si>
  <si>
    <t>Warung lisa</t>
  </si>
  <si>
    <t>3,599083, 98,651109</t>
  </si>
  <si>
    <t>3,599120, 98,651037</t>
  </si>
  <si>
    <t>Call_Images/ead5ade4.Foto.034901.jpg</t>
  </si>
  <si>
    <t>10.48.50</t>
  </si>
  <si>
    <t>8c58ad0b</t>
  </si>
  <si>
    <t>10.27.41</t>
  </si>
  <si>
    <t>3,599030, 98,651567</t>
  </si>
  <si>
    <t>Call_Images/8c58ad0b.Foto.033539.jpg</t>
  </si>
  <si>
    <t>10.35.31</t>
  </si>
  <si>
    <t>00.07.50</t>
  </si>
  <si>
    <t>4e1d9bef</t>
  </si>
  <si>
    <t>50867770</t>
  </si>
  <si>
    <t>Soto ulfa</t>
  </si>
  <si>
    <t>3,587355, 98,672097</t>
  </si>
  <si>
    <t>3,587444, 98,672192</t>
  </si>
  <si>
    <t>Call_Images/4e1d9bef.Foto.071239.jpg</t>
  </si>
  <si>
    <t>00.03.00</t>
  </si>
  <si>
    <t>d6a1a38f</t>
  </si>
  <si>
    <t>13.26.31</t>
  </si>
  <si>
    <t>6e64a480</t>
  </si>
  <si>
    <t>Warung R2</t>
  </si>
  <si>
    <t>3,637718, 98,667019</t>
  </si>
  <si>
    <t>3,637761, 98,667082</t>
  </si>
  <si>
    <t>Call_Images/d6a1a38f.Foto.064220.jpg</t>
  </si>
  <si>
    <t>13.42.04</t>
  </si>
  <si>
    <t>00.15.33</t>
  </si>
  <si>
    <t>905e5f42</t>
  </si>
  <si>
    <t>09.53.08</t>
  </si>
  <si>
    <t>3fd355cf</t>
  </si>
  <si>
    <t>Bakso lelek</t>
  </si>
  <si>
    <t>3,593618, 98,664782</t>
  </si>
  <si>
    <t>3,593493, 98,664760</t>
  </si>
  <si>
    <t>Call_Images/905e5f42.Foto.025341.jpg</t>
  </si>
  <si>
    <t>09.53.33</t>
  </si>
  <si>
    <t>f213e373</t>
  </si>
  <si>
    <t>11.31.10</t>
  </si>
  <si>
    <t>8a090dfb</t>
  </si>
  <si>
    <t>Es Medan 88 mmtc</t>
  </si>
  <si>
    <t>3,603584, 98,709711</t>
  </si>
  <si>
    <t>3,603640, 98,709597</t>
  </si>
  <si>
    <t>Call_Images/f213e373.Foto.043203.jpg</t>
  </si>
  <si>
    <t>11.31.56</t>
  </si>
  <si>
    <t>00.00.46</t>
  </si>
  <si>
    <t>5263bde8</t>
  </si>
  <si>
    <t>14.53.13</t>
  </si>
  <si>
    <t>4c5edb82</t>
  </si>
  <si>
    <t>R.a Boba unimed</t>
  </si>
  <si>
    <t>00821</t>
  </si>
  <si>
    <t>3,608158, 98,711935</t>
  </si>
  <si>
    <t>3,608044, 98,711986</t>
  </si>
  <si>
    <t>Call_Images/5263bde8.Foto.075533.jpg</t>
  </si>
  <si>
    <t>14.55.16</t>
  </si>
  <si>
    <t>52fb466f</t>
  </si>
  <si>
    <t>12.18.03</t>
  </si>
  <si>
    <t>2c7bc04e</t>
  </si>
  <si>
    <t>Warung mie sop bu yuni</t>
  </si>
  <si>
    <t>3,623746, 98,661344</t>
  </si>
  <si>
    <t>3,623691, 98,661393</t>
  </si>
  <si>
    <t>Call_Images/52fb466f.Foto.053750.jpg</t>
  </si>
  <si>
    <t>12.37.00</t>
  </si>
  <si>
    <t>00.18.57</t>
  </si>
  <si>
    <t>081bb94f</t>
  </si>
  <si>
    <t>15.22.07</t>
  </si>
  <si>
    <t>3,589498, 98,660895</t>
  </si>
  <si>
    <t>Call_Images/081bb94f.Foto.082347.jpg</t>
  </si>
  <si>
    <t>15.22.41</t>
  </si>
  <si>
    <t>00.00.34</t>
  </si>
  <si>
    <t>a591d69b</t>
  </si>
  <si>
    <t>13.51.35</t>
  </si>
  <si>
    <t>3,538727, 98,655687</t>
  </si>
  <si>
    <t>Call_Images/a591d69b.Foto.072245.jpg</t>
  </si>
  <si>
    <t>14.22.35</t>
  </si>
  <si>
    <t>00.31.00</t>
  </si>
  <si>
    <t>d0752ade</t>
  </si>
  <si>
    <t>09.47.22</t>
  </si>
  <si>
    <t>31c772b4</t>
  </si>
  <si>
    <t>Bilal food court</t>
  </si>
  <si>
    <t>STKes IMELDA MEDAN</t>
  </si>
  <si>
    <t>3,623039, 98,676498</t>
  </si>
  <si>
    <t>3,623111, 98,676488</t>
  </si>
  <si>
    <t>Call_Images/d0752ade.Foto.025046.jpg</t>
  </si>
  <si>
    <t>09.50.30</t>
  </si>
  <si>
    <t>884072d2</t>
  </si>
  <si>
    <t>11.58.41</t>
  </si>
  <si>
    <t>d9a1628c</t>
  </si>
  <si>
    <t>Kedai nasi kak dewi</t>
  </si>
  <si>
    <t>SMAS SUTOMO 1</t>
  </si>
  <si>
    <t>3,593063, 98,688578</t>
  </si>
  <si>
    <t>3,592990, 98,688481</t>
  </si>
  <si>
    <t>Call_Images/884072d2.Foto.045958.jpg</t>
  </si>
  <si>
    <t>11.59.49</t>
  </si>
  <si>
    <t>da9b7621</t>
  </si>
  <si>
    <t>14.25.06</t>
  </si>
  <si>
    <t>66f6194f</t>
  </si>
  <si>
    <t>Bakso mas agung</t>
  </si>
  <si>
    <t>3,605153, 98,682398</t>
  </si>
  <si>
    <t>3,605090, 98,682366</t>
  </si>
  <si>
    <t>Call_Images/da9b7621.Foto.072836.jpg</t>
  </si>
  <si>
    <t>14.28.18</t>
  </si>
  <si>
    <t>d7bbf7c7</t>
  </si>
  <si>
    <t>09.44.40</t>
  </si>
  <si>
    <t>adf60cc2</t>
  </si>
  <si>
    <t>Bakso enggal Klambir v</t>
  </si>
  <si>
    <t>3,618871, 98,601730</t>
  </si>
  <si>
    <t>3,618886, 98,601611</t>
  </si>
  <si>
    <t>Call_Images/d7bbf7c7.Foto.024553.jpg</t>
  </si>
  <si>
    <t>09.45.41</t>
  </si>
  <si>
    <t>8a174318</t>
  </si>
  <si>
    <t>09.52.03</t>
  </si>
  <si>
    <t>7dfa6c42</t>
  </si>
  <si>
    <t>Kantin bunda sma n 3</t>
  </si>
  <si>
    <t>3,620643, 98,671613</t>
  </si>
  <si>
    <t>3,620584, 98,671648</t>
  </si>
  <si>
    <t>Call_Images/8a174318.Foto.030505.jpg</t>
  </si>
  <si>
    <t>09.57.11</t>
  </si>
  <si>
    <t>d8dfc643</t>
  </si>
  <si>
    <t>10.37.58</t>
  </si>
  <si>
    <t>e3fc3fa5</t>
  </si>
  <si>
    <t>Bakmi wilmar</t>
  </si>
  <si>
    <t>3,589205, 98,658206</t>
  </si>
  <si>
    <t>3,589086, 98,658195</t>
  </si>
  <si>
    <t>Call_Images/d8dfc643.Foto.034502.jpg</t>
  </si>
  <si>
    <t>10.44.56</t>
  </si>
  <si>
    <t>00.06.58</t>
  </si>
  <si>
    <t>31ed2aa8</t>
  </si>
  <si>
    <t>ac92bba1</t>
  </si>
  <si>
    <t>Warung Dwi Mdn Krio</t>
  </si>
  <si>
    <t>087719791831</t>
  </si>
  <si>
    <t>SMP AL WASHLIYAH 24 MEDAN</t>
  </si>
  <si>
    <t>3,580164, 98,590921</t>
  </si>
  <si>
    <t>3,580244, 98,591006</t>
  </si>
  <si>
    <t>Call_Images/31ed2aa8.Foto.060751.jpg</t>
  </si>
  <si>
    <t>00.04.54</t>
  </si>
  <si>
    <t>c695c2ba</t>
  </si>
  <si>
    <t>13.59.46</t>
  </si>
  <si>
    <t>3d059964</t>
  </si>
  <si>
    <t>Bakso mas pono</t>
  </si>
  <si>
    <t>3,616633, 98,684576</t>
  </si>
  <si>
    <t>3,616693, 98,684546</t>
  </si>
  <si>
    <t>Call_Images/c695c2ba.Foto.070826.jpg</t>
  </si>
  <si>
    <t>cc57f14a</t>
  </si>
  <si>
    <t>010a212c</t>
  </si>
  <si>
    <t>D'Vetran Burger dan Roti Bakar Jl.Veteran Berastagi</t>
  </si>
  <si>
    <t>081270002643</t>
  </si>
  <si>
    <t>Berastagi</t>
  </si>
  <si>
    <t>SMP SWASTA LETJEN JAMIN GINTINGS BERASTAGI</t>
  </si>
  <si>
    <t>3,189871, 98,508830</t>
  </si>
  <si>
    <t>3,189917, 98,508724</t>
  </si>
  <si>
    <t>Call_Images/cc57f14a.Foto.041040.jpg</t>
  </si>
  <si>
    <t>00.02.56</t>
  </si>
  <si>
    <t>0e1d882a</t>
  </si>
  <si>
    <t>15.15.42</t>
  </si>
  <si>
    <t>3,637612, 98,666898</t>
  </si>
  <si>
    <t>Call_Images/0e1d882a.Foto.081802.jpg</t>
  </si>
  <si>
    <t>15.17.54</t>
  </si>
  <si>
    <t>de920011</t>
  </si>
  <si>
    <t>14.23.10</t>
  </si>
  <si>
    <t>c7683095</t>
  </si>
  <si>
    <t>Rombong anugrah</t>
  </si>
  <si>
    <t>3,596481, 98,682191</t>
  </si>
  <si>
    <t>3,596541, 98,682169</t>
  </si>
  <si>
    <t>Call_Images/de920011.Foto.072645.jpg</t>
  </si>
  <si>
    <t>14.26.16</t>
  </si>
  <si>
    <t>4c61b33f</t>
  </si>
  <si>
    <t>11.46.27</t>
  </si>
  <si>
    <t>136a53f5</t>
  </si>
  <si>
    <t>Kedai aceh</t>
  </si>
  <si>
    <t>0</t>
  </si>
  <si>
    <t>3,595298, 98,674463</t>
  </si>
  <si>
    <t>3,595341, 98,674417</t>
  </si>
  <si>
    <t>Call_Images/4c61b33f.Foto.045120.jpg</t>
  </si>
  <si>
    <t>11.51.07</t>
  </si>
  <si>
    <t>00.04.40</t>
  </si>
  <si>
    <t>f0eb75f3</t>
  </si>
  <si>
    <t>10.34.29</t>
  </si>
  <si>
    <t>3,601627, 98,707511</t>
  </si>
  <si>
    <t>Call_Images/f0eb75f3.Foto.034252.jpg</t>
  </si>
  <si>
    <t>10.42.39</t>
  </si>
  <si>
    <t>55879ea2</t>
  </si>
  <si>
    <t>15.00.46</t>
  </si>
  <si>
    <t>55bac783</t>
  </si>
  <si>
    <t>Warkop granat</t>
  </si>
  <si>
    <t>3,608129, 98,711961</t>
  </si>
  <si>
    <t>3,608230, 98,712004</t>
  </si>
  <si>
    <t>Call_Images/55879ea2.Foto.080307.jpg</t>
  </si>
  <si>
    <t>0b29575c</t>
  </si>
  <si>
    <t>10.41.45</t>
  </si>
  <si>
    <t>3,598981, 98,651688</t>
  </si>
  <si>
    <t>Call_Images/0b29575c.Foto.034227.jpg</t>
  </si>
  <si>
    <t>10.42.20</t>
  </si>
  <si>
    <t>00.00.35</t>
  </si>
  <si>
    <t>1317fc38</t>
  </si>
  <si>
    <t>11.15.03</t>
  </si>
  <si>
    <t>2a11156d</t>
  </si>
  <si>
    <t>Pop ice Bu juli</t>
  </si>
  <si>
    <t>3,605926, 98,720279</t>
  </si>
  <si>
    <t>3,605819, 98,720302</t>
  </si>
  <si>
    <t>Call_Images/1317fc38.Foto.041620.jpg</t>
  </si>
  <si>
    <t>11.16.09</t>
  </si>
  <si>
    <t>1570ce18</t>
  </si>
  <si>
    <t>14.55.32</t>
  </si>
  <si>
    <t>da18107f</t>
  </si>
  <si>
    <t>Warung f2 unimed</t>
  </si>
  <si>
    <t>085836917553</t>
  </si>
  <si>
    <t>3,608161, 98,711957</t>
  </si>
  <si>
    <t>3,608054, 98,711978</t>
  </si>
  <si>
    <t>Call_Images/1570ce18.Foto.075740.jpg</t>
  </si>
  <si>
    <t>14.57.32</t>
  </si>
  <si>
    <t>00.02.00</t>
  </si>
  <si>
    <t>7fd2276b</t>
  </si>
  <si>
    <t>11.15.27</t>
  </si>
  <si>
    <t>377df9e3</t>
  </si>
  <si>
    <t>Pop ice juice peras</t>
  </si>
  <si>
    <t>081361178817</t>
  </si>
  <si>
    <t>3,536453, 98,677869</t>
  </si>
  <si>
    <t>3,536430, 98,677975</t>
  </si>
  <si>
    <t>Call_Images/7fd2276b.Foto.041722.jpg</t>
  </si>
  <si>
    <t>11.17.15</t>
  </si>
  <si>
    <t>00.01.48</t>
  </si>
  <si>
    <t>b72a6f3a</t>
  </si>
  <si>
    <t>14.38.38</t>
  </si>
  <si>
    <t>7de6a234</t>
  </si>
  <si>
    <t>Ayam geprek KA 88</t>
  </si>
  <si>
    <t>3,597092, 98,681910</t>
  </si>
  <si>
    <t>3,597049, 98,681955</t>
  </si>
  <si>
    <t>Call_Images/b72a6f3a.Foto.074158.jpg</t>
  </si>
  <si>
    <t>14.41.43</t>
  </si>
  <si>
    <t>1d91dfb1</t>
  </si>
  <si>
    <t>4c7153bc</t>
  </si>
  <si>
    <t>Dokter miesop</t>
  </si>
  <si>
    <t>3,532020, 98,676956</t>
  </si>
  <si>
    <t>3,531916, 98,676927</t>
  </si>
  <si>
    <t>Call_Images/1d91dfb1.Foto.041122.jpg</t>
  </si>
  <si>
    <t>00.02.37</t>
  </si>
  <si>
    <t>1638a04c</t>
  </si>
  <si>
    <t>12.31.03</t>
  </si>
  <si>
    <t>6a760739</t>
  </si>
  <si>
    <t>Warkop mael</t>
  </si>
  <si>
    <t>3,583347, 98,680424</t>
  </si>
  <si>
    <t>3,583247, 98,680464</t>
  </si>
  <si>
    <t>Call_Images/1638a04c.Foto.053149.jpg</t>
  </si>
  <si>
    <t>12.31.39</t>
  </si>
  <si>
    <t>685f3114</t>
  </si>
  <si>
    <t>12.27.18</t>
  </si>
  <si>
    <t>4dfa2c9c</t>
  </si>
  <si>
    <t>Kantin rafif man 2 model medan</t>
  </si>
  <si>
    <t>3,601477, 98,707499</t>
  </si>
  <si>
    <t>3,601581, 98,707478</t>
  </si>
  <si>
    <t>Call_Images/685f3114.Foto.053741.jpg</t>
  </si>
  <si>
    <t>12.37.32</t>
  </si>
  <si>
    <t>08a63d7c</t>
  </si>
  <si>
    <t>12.48.20</t>
  </si>
  <si>
    <t>6a271237</t>
  </si>
  <si>
    <t>Warkop ata faris</t>
  </si>
  <si>
    <t>3,584832, 98,676905</t>
  </si>
  <si>
    <t>3,584773, 98,676820</t>
  </si>
  <si>
    <t>Call_Images/08a63d7c.Foto.060848.jpg</t>
  </si>
  <si>
    <t>00.20.11</t>
  </si>
  <si>
    <t>1c286f1c</t>
  </si>
  <si>
    <t>11.30.37</t>
  </si>
  <si>
    <t>0d3bc346</t>
  </si>
  <si>
    <t>Mie ayam Bu Nining percut</t>
  </si>
  <si>
    <t>081254687785</t>
  </si>
  <si>
    <t>3,614089, 98,717459</t>
  </si>
  <si>
    <t>3,614079, 98,717562</t>
  </si>
  <si>
    <t>Call_Images/1c286f1c.Foto.043256.jpg</t>
  </si>
  <si>
    <t>11.32.41</t>
  </si>
  <si>
    <t>762cb98e</t>
  </si>
  <si>
    <t>b27ba356</t>
  </si>
  <si>
    <t>Warung hidangan muslim Hajjah rina</t>
  </si>
  <si>
    <t>3,591244, 98,663440</t>
  </si>
  <si>
    <t>3,591209, 98,663345</t>
  </si>
  <si>
    <t>Call_Images/762cb98e.Foto.080956.jpg</t>
  </si>
  <si>
    <t>75630774</t>
  </si>
  <si>
    <t>12.52.44</t>
  </si>
  <si>
    <t>4a222f1b</t>
  </si>
  <si>
    <t>Juice alma</t>
  </si>
  <si>
    <t>085266669192</t>
  </si>
  <si>
    <t>3,531213, 98,678048</t>
  </si>
  <si>
    <t>3,531292, 98,677985</t>
  </si>
  <si>
    <t>Call_Images/75630774.Foto.055425.jpg</t>
  </si>
  <si>
    <t>12.54.14</t>
  </si>
  <si>
    <t>374ee734</t>
  </si>
  <si>
    <t>13.38.44</t>
  </si>
  <si>
    <t>131ceeb1</t>
  </si>
  <si>
    <t>Bakso mas adi bilal</t>
  </si>
  <si>
    <t>SMK SWASTA KESEHATAN IMELDA</t>
  </si>
  <si>
    <t>3,623246, 98,675354</t>
  </si>
  <si>
    <t>3,623292, 98,675394</t>
  </si>
  <si>
    <t>Call_Images/374ee734.Foto.064030.jpg</t>
  </si>
  <si>
    <t>13.40.04</t>
  </si>
  <si>
    <t>239678a1</t>
  </si>
  <si>
    <t>10.48.20</t>
  </si>
  <si>
    <t>5ebfa78d</t>
  </si>
  <si>
    <t>Warkop ardar karya temes</t>
  </si>
  <si>
    <t>3,617440, 98,665402</t>
  </si>
  <si>
    <t>3,617402, 98,665442</t>
  </si>
  <si>
    <t>Call_Images/239678a1.Foto.035115.jpg</t>
  </si>
  <si>
    <t>10.50.59</t>
  </si>
  <si>
    <t>00.02.39</t>
  </si>
  <si>
    <t>e5c77285</t>
  </si>
  <si>
    <t>13.27.15</t>
  </si>
  <si>
    <t>0ca4e575</t>
  </si>
  <si>
    <t>Warung buk nani</t>
  </si>
  <si>
    <t>081265565676</t>
  </si>
  <si>
    <t>Kampus Poltekkes</t>
  </si>
  <si>
    <t>3,586283, 98,670142</t>
  </si>
  <si>
    <t>3,586312, 98,670237</t>
  </si>
  <si>
    <t>Call_Images/e5c77285.Foto.064330.jpg</t>
  </si>
  <si>
    <t>13.29.40</t>
  </si>
  <si>
    <t>eae5bd9d</t>
  </si>
  <si>
    <t>35c6b3ad</t>
  </si>
  <si>
    <t>Ayam penyet cici</t>
  </si>
  <si>
    <t>3,593449, 98,664805</t>
  </si>
  <si>
    <t>3,593418, 98,664899</t>
  </si>
  <si>
    <t>Call_Images/eae5bd9d.Foto.031327.jpg</t>
  </si>
  <si>
    <t>10.13.09</t>
  </si>
  <si>
    <t>857fccf0</t>
  </si>
  <si>
    <t>12.57.26</t>
  </si>
  <si>
    <t>e0c80b07</t>
  </si>
  <si>
    <t>Teduh cafe</t>
  </si>
  <si>
    <t>3,637792, 98,667114</t>
  </si>
  <si>
    <t>3,637772, 98,667164</t>
  </si>
  <si>
    <t>Call_Images/857fccf0.Foto.061102.jpg</t>
  </si>
  <si>
    <t>00.13.02</t>
  </si>
  <si>
    <t>e5b4b489</t>
  </si>
  <si>
    <t>09.33.47</t>
  </si>
  <si>
    <t>3,593524, 98,664753</t>
  </si>
  <si>
    <t>Call_Images/e5b4b489.Foto.024251.jpg</t>
  </si>
  <si>
    <t>09.42.04</t>
  </si>
  <si>
    <t>04ee2578</t>
  </si>
  <si>
    <t>12.38.36</t>
  </si>
  <si>
    <t>707c32b4</t>
  </si>
  <si>
    <t>Kedai Pak agus</t>
  </si>
  <si>
    <t>08116068778</t>
  </si>
  <si>
    <t>3,583358, 98,680366</t>
  </si>
  <si>
    <t>3,583304, 98,680448</t>
  </si>
  <si>
    <t>Call_Images/04ee2578.Foto.053908.jpg</t>
  </si>
  <si>
    <t>12.39.00</t>
  </si>
  <si>
    <t>00.00.24</t>
  </si>
  <si>
    <t>6dae6257</t>
  </si>
  <si>
    <t>f8695769</t>
  </si>
  <si>
    <t>Juice kidding</t>
  </si>
  <si>
    <t>3,486748, 98,683978</t>
  </si>
  <si>
    <t>3,486791, 98,683890</t>
  </si>
  <si>
    <t>Call_Images/6dae6257.Foto.091318.jpg</t>
  </si>
  <si>
    <t>d04293f0</t>
  </si>
  <si>
    <t>15.44.46</t>
  </si>
  <si>
    <t>4bc96168</t>
  </si>
  <si>
    <t>Ayam penyet restu ibu</t>
  </si>
  <si>
    <t>Labuhan Deli</t>
  </si>
  <si>
    <t>3,672995, 98,655887</t>
  </si>
  <si>
    <t>3,672963, 98,655930</t>
  </si>
  <si>
    <t>Call_Images/d04293f0.Foto.084646.jpg</t>
  </si>
  <si>
    <t>15.46.37</t>
  </si>
  <si>
    <t>00.01.51</t>
  </si>
  <si>
    <t>db05b8d3</t>
  </si>
  <si>
    <t>08.48.10</t>
  </si>
  <si>
    <t>3,591763, 98,680491</t>
  </si>
  <si>
    <t>3,591854, 98,680525</t>
  </si>
  <si>
    <t>Call_Images/db05b8d3.Foto.020004.jpg</t>
  </si>
  <si>
    <t>08.59.55</t>
  </si>
  <si>
    <t>00.11.45</t>
  </si>
  <si>
    <t>fe7430d2</t>
  </si>
  <si>
    <t>09.39.46</t>
  </si>
  <si>
    <t>1b68e7f5</t>
  </si>
  <si>
    <t>Warung bakso mas diyo</t>
  </si>
  <si>
    <t>3,610617, 98,605061</t>
  </si>
  <si>
    <t>3,610555, 98,604987</t>
  </si>
  <si>
    <t>Call_Images/fe7430d2.Foto.024059.jpg</t>
  </si>
  <si>
    <t>09.40.49</t>
  </si>
  <si>
    <t>7b67b76c</t>
  </si>
  <si>
    <t>09.31.39</t>
  </si>
  <si>
    <t>843957f8</t>
  </si>
  <si>
    <t>Kantin boi saragi.</t>
  </si>
  <si>
    <t>UPT SD NEGERI 060937</t>
  </si>
  <si>
    <t>3,538779, 98,654299</t>
  </si>
  <si>
    <t>3,538684, 98,654301</t>
  </si>
  <si>
    <t>Call_Images/7b67b76c.Foto.023321.jpg</t>
  </si>
  <si>
    <t>09.33.13</t>
  </si>
  <si>
    <t>00.01.34</t>
  </si>
  <si>
    <t>6b0ed859</t>
  </si>
  <si>
    <t>09.50.54</t>
  </si>
  <si>
    <t>ccb0d1d8</t>
  </si>
  <si>
    <t>RM pantai pariaman 3</t>
  </si>
  <si>
    <t>3,638526, 98,658073</t>
  </si>
  <si>
    <t>3,638547, 98,658120</t>
  </si>
  <si>
    <t>Call_Images/6b0ed859.Foto.025445.jpg</t>
  </si>
  <si>
    <t>09.54.28</t>
  </si>
  <si>
    <t>00.03.34</t>
  </si>
  <si>
    <t>d853fd57</t>
  </si>
  <si>
    <t>10.21.53</t>
  </si>
  <si>
    <t>c47822d1</t>
  </si>
  <si>
    <t>Warung nasi kuning pak yono</t>
  </si>
  <si>
    <t>3,625728, 98,681060</t>
  </si>
  <si>
    <t>3,625715, 98,681017</t>
  </si>
  <si>
    <t>Call_Images/d853fd57.Foto.032539.jpg</t>
  </si>
  <si>
    <t>10.25.31</t>
  </si>
  <si>
    <t>00.03.38</t>
  </si>
  <si>
    <t>1461a262</t>
  </si>
  <si>
    <t>10.31.34</t>
  </si>
  <si>
    <t>3,601569, 98,707514</t>
  </si>
  <si>
    <t>Call_Images/1461a262.Foto.033254.jpg</t>
  </si>
  <si>
    <t>10.32.49</t>
  </si>
  <si>
    <t>238bdaa8</t>
  </si>
  <si>
    <t>14.49.39</t>
  </si>
  <si>
    <t>4d5333f3</t>
  </si>
  <si>
    <t>Es nanay</t>
  </si>
  <si>
    <t>082138566174</t>
  </si>
  <si>
    <t>3,591456, 98,664154</t>
  </si>
  <si>
    <t>3,591547, 98,664172</t>
  </si>
  <si>
    <t>Call_Images/238bdaa8.Foto.075048.jpg</t>
  </si>
  <si>
    <t>14.50.40</t>
  </si>
  <si>
    <t>a9ac8047</t>
  </si>
  <si>
    <t>09.52.10</t>
  </si>
  <si>
    <t>3,609086, 98,608411</t>
  </si>
  <si>
    <t>Call_Images/a9ac8047.Foto.025437.jpg</t>
  </si>
  <si>
    <t>09.54.31</t>
  </si>
  <si>
    <t>b905dc86</t>
  </si>
  <si>
    <t>830cb19a</t>
  </si>
  <si>
    <t>Es kelapa pohon ceri</t>
  </si>
  <si>
    <t>3,532111, 98,678187</t>
  </si>
  <si>
    <t>3,532196, 98,678216</t>
  </si>
  <si>
    <t>Call_Images/b905dc86.Foto.060241.jpg</t>
  </si>
  <si>
    <t>0349928e</t>
  </si>
  <si>
    <t>0e6509bf</t>
  </si>
  <si>
    <t>Kantin Yolanda man 2 medan</t>
  </si>
  <si>
    <t>3,601585, 98,707477</t>
  </si>
  <si>
    <t>3,601670, 98,707503</t>
  </si>
  <si>
    <t>Call_Images/0349928e.Foto.052717.jpg</t>
  </si>
  <si>
    <t>12.27.11</t>
  </si>
  <si>
    <t>00.20.41</t>
  </si>
  <si>
    <t>9a1e8f3a</t>
  </si>
  <si>
    <t>11.48.41</t>
  </si>
  <si>
    <t>05c1a43c</t>
  </si>
  <si>
    <t>Aneka gorengan</t>
  </si>
  <si>
    <t>089528485814</t>
  </si>
  <si>
    <t>SMAS ANTONIUS BANGUN MULIA MEDAN</t>
  </si>
  <si>
    <t>3,532148, 98,739825</t>
  </si>
  <si>
    <t>3,532222, 98,739781</t>
  </si>
  <si>
    <t>Call_Images/9a1e8f3a.Foto.044953.jpg</t>
  </si>
  <si>
    <t>11.49.45</t>
  </si>
  <si>
    <t>b9ae1da0</t>
  </si>
  <si>
    <t>10.38.22</t>
  </si>
  <si>
    <t>8d518b71</t>
  </si>
  <si>
    <t>Warung buk linda</t>
  </si>
  <si>
    <t>085206010203</t>
  </si>
  <si>
    <t>SMA negeri 1 medan</t>
  </si>
  <si>
    <t>3,584619, 98,669012</t>
  </si>
  <si>
    <t>3,584635, 98,668928</t>
  </si>
  <si>
    <t>Call_Images/b9ae1da0.Foto.034053.jpg</t>
  </si>
  <si>
    <t>10.40.38</t>
  </si>
  <si>
    <t>63284c37</t>
  </si>
  <si>
    <t>10.17.27</t>
  </si>
  <si>
    <t>3,584680, 98,669067</t>
  </si>
  <si>
    <t>Call_Images/63284c37.Foto.033022.jpg</t>
  </si>
  <si>
    <t>10.30.06</t>
  </si>
  <si>
    <t>00.12.39</t>
  </si>
  <si>
    <t>971db8fa</t>
  </si>
  <si>
    <t>73674a05</t>
  </si>
  <si>
    <t>Warung SM Gabriel Pajak Kabanjahe</t>
  </si>
  <si>
    <t>085296398576</t>
  </si>
  <si>
    <t>3,101268, 98,488067</t>
  </si>
  <si>
    <t>3,101201, 98,488114</t>
  </si>
  <si>
    <t>Call_Images/971db8fa.Foto.050752.jpg</t>
  </si>
  <si>
    <t>00.00.51</t>
  </si>
  <si>
    <t>98a5cd84</t>
  </si>
  <si>
    <t>13.46.30</t>
  </si>
  <si>
    <t>f11d78bd</t>
  </si>
  <si>
    <t>Es kirana</t>
  </si>
  <si>
    <t>3,590178, 98,663365</t>
  </si>
  <si>
    <t>3,590115, 98,663417</t>
  </si>
  <si>
    <t>Call_Images/98a5cd84.Foto.064843.jpg</t>
  </si>
  <si>
    <t>13.48.27</t>
  </si>
  <si>
    <t>00.01.57</t>
  </si>
  <si>
    <t>c36f8239</t>
  </si>
  <si>
    <t>09.59.13</t>
  </si>
  <si>
    <t>3,629697, 98,707636</t>
  </si>
  <si>
    <t>Call_Images/c36f8239.Foto.030023.jpg</t>
  </si>
  <si>
    <t>10.00.18</t>
  </si>
  <si>
    <t>9d1cc157</t>
  </si>
  <si>
    <t>5941bd7a</t>
  </si>
  <si>
    <t>Warung riza</t>
  </si>
  <si>
    <t>3,599168, 98,649170</t>
  </si>
  <si>
    <t>3,599130, 98,649192</t>
  </si>
  <si>
    <t>Call_Images/9d1cc157.Foto.040536.jpg</t>
  </si>
  <si>
    <t>0c209125</t>
  </si>
  <si>
    <t>e7e01f1e</t>
  </si>
  <si>
    <t>Warkop bu idar</t>
  </si>
  <si>
    <t>082368361004</t>
  </si>
  <si>
    <t>SMP SWASTA MUHAMMADIYAH</t>
  </si>
  <si>
    <t>3,592849, 98,704978</t>
  </si>
  <si>
    <t>3,592809, 98,705048</t>
  </si>
  <si>
    <t>Call_Images/0c209125.Foto.031741.jpg</t>
  </si>
  <si>
    <t>10.17.33</t>
  </si>
  <si>
    <t>60e2dea2</t>
  </si>
  <si>
    <t>8ef5769d</t>
  </si>
  <si>
    <t>Bakso mas wahyu plek over</t>
  </si>
  <si>
    <t>085782794770</t>
  </si>
  <si>
    <t>3,540461, 98,658138</t>
  </si>
  <si>
    <t>3,540533, 98,658174</t>
  </si>
  <si>
    <t>Call_Images/60e2dea2.Foto.070818.jpg</t>
  </si>
  <si>
    <t>f9e8547f</t>
  </si>
  <si>
    <t>17.28.10</t>
  </si>
  <si>
    <t>bc8442a9</t>
  </si>
  <si>
    <t>Warung nek ndut</t>
  </si>
  <si>
    <t>3,589736, 98,626946</t>
  </si>
  <si>
    <t>3,589725, 98,626987</t>
  </si>
  <si>
    <t>Call_Images/f9e8547f.Foto.103055.jpg</t>
  </si>
  <si>
    <t>17.30.38</t>
  </si>
  <si>
    <t>730544b6</t>
  </si>
  <si>
    <t>11.34.19</t>
  </si>
  <si>
    <t>0d63dc5d</t>
  </si>
  <si>
    <t>Warkop jaya umsu</t>
  </si>
  <si>
    <t>3,615739, 98,676028</t>
  </si>
  <si>
    <t>3,615760, 98,675951</t>
  </si>
  <si>
    <t>Call_Images/730544b6.Foto.043817.jpg</t>
  </si>
  <si>
    <t>11.38.06</t>
  </si>
  <si>
    <t>00.03.47</t>
  </si>
  <si>
    <t>c6e61a7f</t>
  </si>
  <si>
    <t>12.28.12</t>
  </si>
  <si>
    <t>082c3293</t>
  </si>
  <si>
    <t>Bakso sendang raos</t>
  </si>
  <si>
    <t>Medan Area</t>
  </si>
  <si>
    <t>3,572349, 98,690751</t>
  </si>
  <si>
    <t>3,572409, 98,690802</t>
  </si>
  <si>
    <t>Call_Images/c6e61a7f.Foto.053009.jpg</t>
  </si>
  <si>
    <t>12.29.59</t>
  </si>
  <si>
    <t>3901f651</t>
  </si>
  <si>
    <t>13.52.16</t>
  </si>
  <si>
    <t>6f69d077</t>
  </si>
  <si>
    <t>Warkop anti korupsi</t>
  </si>
  <si>
    <t>3,617872, 98,680750</t>
  </si>
  <si>
    <t>3,617877, 98,680709</t>
  </si>
  <si>
    <t>Call_Images/3901f651.Foto.065549.jpg</t>
  </si>
  <si>
    <t>13.55.34</t>
  </si>
  <si>
    <t>f58768ba</t>
  </si>
  <si>
    <t>11.22.59</t>
  </si>
  <si>
    <t>9be8ab79</t>
  </si>
  <si>
    <t>Rumah makan haji yusuf</t>
  </si>
  <si>
    <t>3,616769, 98,680932</t>
  </si>
  <si>
    <t>3,616786, 98,680968</t>
  </si>
  <si>
    <t>Call_Images/f58768ba.Foto.042840.jpg</t>
  </si>
  <si>
    <t>11.28.25</t>
  </si>
  <si>
    <t>f8de34dc</t>
  </si>
  <si>
    <t>12.33.11</t>
  </si>
  <si>
    <t>7bfa49e5</t>
  </si>
  <si>
    <t>Warkop agam dan bakso lek man</t>
  </si>
  <si>
    <t>3,571347, 98,692449</t>
  </si>
  <si>
    <t>3,571418, 98,692480</t>
  </si>
  <si>
    <t>Call_Images/f8de34dc.Foto.053503.jpg</t>
  </si>
  <si>
    <t>12.34.50</t>
  </si>
  <si>
    <t>16f630ee</t>
  </si>
  <si>
    <t>10.14.42</t>
  </si>
  <si>
    <t>48b24243</t>
  </si>
  <si>
    <t>Warkop bersama</t>
  </si>
  <si>
    <t>3,593348, 98,665018</t>
  </si>
  <si>
    <t>3,593333, 98,664942</t>
  </si>
  <si>
    <t>Call_Images/16f630ee.Foto.031721.jpg</t>
  </si>
  <si>
    <t>10.17.11</t>
  </si>
  <si>
    <t>55ebc624</t>
  </si>
  <si>
    <t>efaccac4</t>
  </si>
  <si>
    <t>Rm buk rose</t>
  </si>
  <si>
    <t>3,577253, 98,684480</t>
  </si>
  <si>
    <t>3,577270, 98,684405</t>
  </si>
  <si>
    <t>Call_Images/55ebc624.Foto.050628.jpg</t>
  </si>
  <si>
    <t>00.00.37</t>
  </si>
  <si>
    <t>67eece86</t>
  </si>
  <si>
    <t>11.23.36</t>
  </si>
  <si>
    <t>ebc0de3f</t>
  </si>
  <si>
    <t>Warung bu nani</t>
  </si>
  <si>
    <t>3,586386, 98,670049</t>
  </si>
  <si>
    <t>3,586415, 98,669978</t>
  </si>
  <si>
    <t>Call_Images/67eece86.Foto.042618.jpg</t>
  </si>
  <si>
    <t>11.26.02</t>
  </si>
  <si>
    <t>309158bc</t>
  </si>
  <si>
    <t>13.54.56</t>
  </si>
  <si>
    <t>89112b87</t>
  </si>
  <si>
    <t>Warung nenek vani</t>
  </si>
  <si>
    <t>3,599319, 98,674101</t>
  </si>
  <si>
    <t>3,599300, 98,674134</t>
  </si>
  <si>
    <t>Call_Images/309158bc.Foto.065804.jpg</t>
  </si>
  <si>
    <t>13.57.41</t>
  </si>
  <si>
    <t>00.02.45</t>
  </si>
  <si>
    <t>7c9d1bcd</t>
  </si>
  <si>
    <t>12.36.07</t>
  </si>
  <si>
    <t>3,593019, 98,688516</t>
  </si>
  <si>
    <t>Call_Images/7c9d1bcd.Foto.054322.jpg</t>
  </si>
  <si>
    <t>12.42.45</t>
  </si>
  <si>
    <t>00.06.38</t>
  </si>
  <si>
    <t>1cdb21c8</t>
  </si>
  <si>
    <t>11.20.19</t>
  </si>
  <si>
    <t>3,621619, 98,714804</t>
  </si>
  <si>
    <t>Call_Images/1cdb21c8.Foto.042518.jpg</t>
  </si>
  <si>
    <t>11.25.08</t>
  </si>
  <si>
    <t>00.04.49</t>
  </si>
  <si>
    <t>c54cf3ac</t>
  </si>
  <si>
    <t>563bb7a8</t>
  </si>
  <si>
    <t>Pop ice cindy</t>
  </si>
  <si>
    <t>082369694742</t>
  </si>
  <si>
    <t>3,530239, 98,663088</t>
  </si>
  <si>
    <t>3,530165, 98,663079</t>
  </si>
  <si>
    <t>Call_Images/c54cf3ac.Foto.050610.jpg</t>
  </si>
  <si>
    <t>c0eeacdd</t>
  </si>
  <si>
    <t>11.16.58</t>
  </si>
  <si>
    <t>b249f499</t>
  </si>
  <si>
    <t>Warkop sari</t>
  </si>
  <si>
    <t>UMSU medan</t>
  </si>
  <si>
    <t>3,614126, 98,677137</t>
  </si>
  <si>
    <t>3,614090, 98,677146</t>
  </si>
  <si>
    <t>Call_Images/c0eeacdd.Foto.041802.jpg</t>
  </si>
  <si>
    <t>11.17.54</t>
  </si>
  <si>
    <t>00.00.56</t>
  </si>
  <si>
    <t>d125f225</t>
  </si>
  <si>
    <t>14.54.30</t>
  </si>
  <si>
    <t>c1c2fcec</t>
  </si>
  <si>
    <t>Warung bg aam</t>
  </si>
  <si>
    <t>3,722401, 98,674528</t>
  </si>
  <si>
    <t>3,722373, 98,674512</t>
  </si>
  <si>
    <t>Call_Images/d125f225.Foto.075717.jpg</t>
  </si>
  <si>
    <t>14.56.59</t>
  </si>
  <si>
    <t>f2b6c6d2</t>
  </si>
  <si>
    <t>14.47.33</t>
  </si>
  <si>
    <t>77e1f96e</t>
  </si>
  <si>
    <t>Bakso akhatar</t>
  </si>
  <si>
    <t>3,642706, 98,657672</t>
  </si>
  <si>
    <t>3,642638, 98,657646</t>
  </si>
  <si>
    <t>Call_Images/f2b6c6d2.Foto.080114.jpg</t>
  </si>
  <si>
    <t>00.13.32</t>
  </si>
  <si>
    <t>b5811ae0</t>
  </si>
  <si>
    <t>11.18.05</t>
  </si>
  <si>
    <t>4b21701c</t>
  </si>
  <si>
    <t>Warkop muskar</t>
  </si>
  <si>
    <t>SMAS METHODIST 3 MEDAN</t>
  </si>
  <si>
    <t>3,599234, 98,688404</t>
  </si>
  <si>
    <t>3,599208, 98,688423</t>
  </si>
  <si>
    <t>Call_Images/b5811ae0.Foto.044733.jpg</t>
  </si>
  <si>
    <t>11.47.22</t>
  </si>
  <si>
    <t>00.29.17</t>
  </si>
  <si>
    <t>9366ae0a</t>
  </si>
  <si>
    <t>15.00.37</t>
  </si>
  <si>
    <t>e5145f4e</t>
  </si>
  <si>
    <t>Warung wak bona legend</t>
  </si>
  <si>
    <t>082361061299</t>
  </si>
  <si>
    <t>3,591167, 98,670718</t>
  </si>
  <si>
    <t>3,591099, 98,670740</t>
  </si>
  <si>
    <t>Call_Images/9366ae0a.Foto.081725.jpg</t>
  </si>
  <si>
    <t>15.17.18</t>
  </si>
  <si>
    <t>00.16.41</t>
  </si>
  <si>
    <t>07e7a238</t>
  </si>
  <si>
    <t>15.59.15</t>
  </si>
  <si>
    <t>e5d40227</t>
  </si>
  <si>
    <t>Warung Kelontong Linta br Surbakti (Putri Tunggal) Ds.Sumber Mufakat Kabanjahe</t>
  </si>
  <si>
    <t>3,127988, 98,508299</t>
  </si>
  <si>
    <t>3,127917, 98,508303</t>
  </si>
  <si>
    <t>Call_Images/07e7a238.Foto.090137.jpg</t>
  </si>
  <si>
    <t>9e4e8df7</t>
  </si>
  <si>
    <t>a9ba74d2</t>
  </si>
  <si>
    <t>Bakso sidomoro pasar besar</t>
  </si>
  <si>
    <t>3,599226, 98,563377</t>
  </si>
  <si>
    <t>3,599254, 98,563368</t>
  </si>
  <si>
    <t>Call_Images/9e4e8df7.Foto.070830.jpg</t>
  </si>
  <si>
    <t>00.02.55</t>
  </si>
  <si>
    <t>96419145</t>
  </si>
  <si>
    <t>13.54.43</t>
  </si>
  <si>
    <t>dbcb0bb5</t>
  </si>
  <si>
    <t>Warung bakso horor</t>
  </si>
  <si>
    <t>082261094095</t>
  </si>
  <si>
    <t>3,505115, 98,698026</t>
  </si>
  <si>
    <t>3,505045, 98,698029</t>
  </si>
  <si>
    <t>Call_Images/96419145.Foto.065608.jpg</t>
  </si>
  <si>
    <t>13.56.00</t>
  </si>
  <si>
    <t>87d13ff3</t>
  </si>
  <si>
    <t>15.45.54</t>
  </si>
  <si>
    <t>70adf75e</t>
  </si>
  <si>
    <t>Warung Nasi dan Kopi Lestari Jl.Jamin Ginting Kabanjahe</t>
  </si>
  <si>
    <t>3,119179, 98,506007</t>
  </si>
  <si>
    <t>3,119175, 98,506077</t>
  </si>
  <si>
    <t>Call_Images/87d13ff3.Foto.084801.jpg</t>
  </si>
  <si>
    <t>15.47.49</t>
  </si>
  <si>
    <t>00.01.55</t>
  </si>
  <si>
    <t>17db2748</t>
  </si>
  <si>
    <t>13.36.08</t>
  </si>
  <si>
    <t>3,595327, 98,674460</t>
  </si>
  <si>
    <t>Call_Images/17db2748.Foto.064154.jpg</t>
  </si>
  <si>
    <t>13.41.44</t>
  </si>
  <si>
    <t>00.05.36</t>
  </si>
  <si>
    <t>99207286</t>
  </si>
  <si>
    <t>5d2907dd</t>
  </si>
  <si>
    <t>Warkop agam 2</t>
  </si>
  <si>
    <t>3,599580, 98,674723</t>
  </si>
  <si>
    <t>3,599555, 98,674735</t>
  </si>
  <si>
    <t>Call_Images/99207286.Foto.071304.jpg</t>
  </si>
  <si>
    <t>4e0eaacc</t>
  </si>
  <si>
    <t>15.17.17</t>
  </si>
  <si>
    <t>8cefd6ef</t>
  </si>
  <si>
    <t>Warung ola</t>
  </si>
  <si>
    <t>3,714693, 98,662139</t>
  </si>
  <si>
    <t>3,714673, 98,662134</t>
  </si>
  <si>
    <t>Call_Images/4e0eaacc.Foto.081943.jpg</t>
  </si>
  <si>
    <t>15.19.28</t>
  </si>
  <si>
    <t>f5cb6c97</t>
  </si>
  <si>
    <t>12.17.00</t>
  </si>
  <si>
    <t>2a778e82</t>
  </si>
  <si>
    <t>Es jeruk peras pramana</t>
  </si>
  <si>
    <t>3,530247, 98,663081</t>
  </si>
  <si>
    <t>3,530181, 98,663099</t>
  </si>
  <si>
    <t>Call_Images/f5cb6c97.Foto.051915.jpg</t>
  </si>
  <si>
    <t>12.19.08</t>
  </si>
  <si>
    <t>b06bf304</t>
  </si>
  <si>
    <t>14.24.41</t>
  </si>
  <si>
    <t>0719b74f</t>
  </si>
  <si>
    <t>Bakso mas Sigit Tembung</t>
  </si>
  <si>
    <t>3,597317, 98,727651</t>
  </si>
  <si>
    <t>3,597328, 98,727718</t>
  </si>
  <si>
    <t>Call_Images/b06bf304.Foto.072655.jpg</t>
  </si>
  <si>
    <t>14.26.42</t>
  </si>
  <si>
    <t>27a794e7</t>
  </si>
  <si>
    <t>13.31.36</t>
  </si>
  <si>
    <t>4cc45e15</t>
  </si>
  <si>
    <t>Bakso kojek mas selamet</t>
  </si>
  <si>
    <t>081375381360</t>
  </si>
  <si>
    <t>SMP SWASTA PRIMBANA</t>
  </si>
  <si>
    <t>3,541744, 98,665082</t>
  </si>
  <si>
    <t>3,541769, 98,665145</t>
  </si>
  <si>
    <t>Call_Images/27a794e7.Foto.063309.jpg</t>
  </si>
  <si>
    <t>13.33.01</t>
  </si>
  <si>
    <t>b6468e19</t>
  </si>
  <si>
    <t>11.16.07</t>
  </si>
  <si>
    <t>d8e820c9</t>
  </si>
  <si>
    <t>UD.Sehati Pajak Berastagi</t>
  </si>
  <si>
    <t>3,190813, 98,510162</t>
  </si>
  <si>
    <t>3,190786, 98,510100</t>
  </si>
  <si>
    <t>Call_Images/b6468e19.Foto.042017.jpg</t>
  </si>
  <si>
    <t>11.20.06</t>
  </si>
  <si>
    <t>00.03.59</t>
  </si>
  <si>
    <t>598cae1a</t>
  </si>
  <si>
    <t>3,595143, 98,701432</t>
  </si>
  <si>
    <t>Call_Images/598cae1a.Foto.030653.jpg</t>
  </si>
  <si>
    <t>bdd1fe02</t>
  </si>
  <si>
    <t>10.59.07</t>
  </si>
  <si>
    <t>6494d617</t>
  </si>
  <si>
    <t>Warung Bu nur gurilla</t>
  </si>
  <si>
    <t>3,601622, 98,706160</t>
  </si>
  <si>
    <t>3,601674, 98,706117</t>
  </si>
  <si>
    <t>Call_Images/bdd1fe02.Foto.040017.jpg</t>
  </si>
  <si>
    <t>11.00.09</t>
  </si>
  <si>
    <t>3f336685</t>
  </si>
  <si>
    <t>10.38.31</t>
  </si>
  <si>
    <t>0365fd67</t>
  </si>
  <si>
    <t>Warkop cek man</t>
  </si>
  <si>
    <t>3,599176, 98,677644</t>
  </si>
  <si>
    <t>3,599191, 98,677658</t>
  </si>
  <si>
    <t>Call_Images/3f336685.Foto.034158.jpg</t>
  </si>
  <si>
    <t>10.41.40</t>
  </si>
  <si>
    <t>55364c04</t>
  </si>
  <si>
    <t>3,610336, 98,602225</t>
  </si>
  <si>
    <t>Call_Images/55364c04.Foto.041055.jpg</t>
  </si>
  <si>
    <t>00.09.45</t>
  </si>
  <si>
    <t>6519fe89</t>
  </si>
  <si>
    <t>5877c145</t>
  </si>
  <si>
    <t>RM.Minang Putri Bungsu Jl.Jamin Ginting Kabanjahe</t>
  </si>
  <si>
    <t>081274116373</t>
  </si>
  <si>
    <t>3,106714, 98,500005</t>
  </si>
  <si>
    <t>3,106649, 98,499995</t>
  </si>
  <si>
    <t>Call_Images/6519fe89.Foto.080519.jpg</t>
  </si>
  <si>
    <t>41d3ffc7</t>
  </si>
  <si>
    <t>09.39.34</t>
  </si>
  <si>
    <t>cfb328be</t>
  </si>
  <si>
    <t>Kantin simamumba sma n 3</t>
  </si>
  <si>
    <t>3,620651, 98,671608</t>
  </si>
  <si>
    <t>3,620645, 98,671621</t>
  </si>
  <si>
    <t>Call_Images/41d3ffc7.Foto.024504.jpg</t>
  </si>
  <si>
    <t>09.44.43</t>
  </si>
  <si>
    <t>d4855b0b</t>
  </si>
  <si>
    <t>10.35.10</t>
  </si>
  <si>
    <t>2da9c6a9</t>
  </si>
  <si>
    <t>Pop ice ariska</t>
  </si>
  <si>
    <t>082165717912</t>
  </si>
  <si>
    <t>SDS AL WASHLIYAH</t>
  </si>
  <si>
    <t>3,515703, 98,673068</t>
  </si>
  <si>
    <t>3,515718, 98,673131</t>
  </si>
  <si>
    <t>Call_Images/d4855b0b.Foto.033738.jpg</t>
  </si>
  <si>
    <t>10.37.25</t>
  </si>
  <si>
    <t>f44e8921</t>
  </si>
  <si>
    <t>15.30.51</t>
  </si>
  <si>
    <t>ee2bc6b9</t>
  </si>
  <si>
    <t>Okm kembar</t>
  </si>
  <si>
    <t>3,710513, 98,660694</t>
  </si>
  <si>
    <t>3,710523, 98,660685</t>
  </si>
  <si>
    <t>Call_Images/f44e8921.Foto.083238.jpg</t>
  </si>
  <si>
    <t>15.32.22</t>
  </si>
  <si>
    <t>ba6eb850</t>
  </si>
  <si>
    <t>12.18.13</t>
  </si>
  <si>
    <t>6684be07</t>
  </si>
  <si>
    <t>Bakso mas manda 354</t>
  </si>
  <si>
    <t>3,698877, 98,657350</t>
  </si>
  <si>
    <t>3,698866, 98,657348</t>
  </si>
  <si>
    <t>Call_Images/ba6eb850.Foto.052312.jpg</t>
  </si>
  <si>
    <t>12.22.56</t>
  </si>
  <si>
    <t>00.04.43</t>
  </si>
  <si>
    <t>b2308b59</t>
  </si>
  <si>
    <t>11.20.32</t>
  </si>
  <si>
    <t>715838d2</t>
  </si>
  <si>
    <t>Warung bunda RTP</t>
  </si>
  <si>
    <t>3,685399, 98,656145</t>
  </si>
  <si>
    <t>3,685408, 98,656148</t>
  </si>
  <si>
    <t>Call_Images/b2308b59.Foto.042307.jpg</t>
  </si>
  <si>
    <t>11.22.54</t>
  </si>
  <si>
    <t>57f40358</t>
  </si>
  <si>
    <t>11.49.35</t>
  </si>
  <si>
    <t>a47ff87a</t>
  </si>
  <si>
    <t>Mie aceh rasa sayang</t>
  </si>
  <si>
    <t>3,687964, 98,655969</t>
  </si>
  <si>
    <t>3,687969, 98,655972</t>
  </si>
  <si>
    <t>Call_Images/57f40358.Foto.045137.jpg</t>
  </si>
  <si>
    <t>11.51.23</t>
  </si>
  <si>
    <t>3a2123ca</t>
  </si>
  <si>
    <t>12.32.46</t>
  </si>
  <si>
    <t>3,583302, 98,680393</t>
  </si>
  <si>
    <t>Call_Images/3a2123ca.Foto.053518.jpg</t>
  </si>
  <si>
    <t>12.35.11</t>
  </si>
  <si>
    <t>fcc63fba</t>
  </si>
  <si>
    <t>11.48.24</t>
  </si>
  <si>
    <t>7c081350</t>
  </si>
  <si>
    <t>Cafe bunda alya percut</t>
  </si>
  <si>
    <t>08125214023054</t>
  </si>
  <si>
    <t>3,614118, 98,718136</t>
  </si>
  <si>
    <t>3,614067, 98,718101</t>
  </si>
  <si>
    <t>Call_Images/fcc63fba.Foto.044938.jpg</t>
  </si>
  <si>
    <t>11.49.31</t>
  </si>
  <si>
    <t>370e3c26</t>
  </si>
  <si>
    <t>11.49.36</t>
  </si>
  <si>
    <t>3c0cb6e7</t>
  </si>
  <si>
    <t>Warkop rahman akpar</t>
  </si>
  <si>
    <t>081278653345</t>
  </si>
  <si>
    <t>3,614070, 98,718097</t>
  </si>
  <si>
    <t>Call_Images/370e3c26.Foto.045043.jpg</t>
  </si>
  <si>
    <t>11.50.37</t>
  </si>
  <si>
    <t>1152ef20</t>
  </si>
  <si>
    <t>12.27.43</t>
  </si>
  <si>
    <t>8943c6df</t>
  </si>
  <si>
    <t>Kantin alika</t>
  </si>
  <si>
    <t>081269379319</t>
  </si>
  <si>
    <t>UPT SD NEGERI 067952</t>
  </si>
  <si>
    <t>3,529722, 98,679729</t>
  </si>
  <si>
    <t>3,529673, 98,679692</t>
  </si>
  <si>
    <t>Call_Images/1152ef20.Foto.053134.jpg</t>
  </si>
  <si>
    <t>12.31.25</t>
  </si>
  <si>
    <t>00.03.42</t>
  </si>
  <si>
    <t>14cb10c2</t>
  </si>
  <si>
    <t>11.32.56</t>
  </si>
  <si>
    <t>e9c13c99</t>
  </si>
  <si>
    <t>Rumah makan N22</t>
  </si>
  <si>
    <t>3,685876, 98,655971</t>
  </si>
  <si>
    <t>3,685871, 98,655971</t>
  </si>
  <si>
    <t>Call_Images/14cb10c2.Foto.043714.jpg</t>
  </si>
  <si>
    <t>11.36.57</t>
  </si>
  <si>
    <t>569fe585</t>
  </si>
  <si>
    <t>11.19.57</t>
  </si>
  <si>
    <t>4ed5f11b</t>
  </si>
  <si>
    <t>Bakso widura karya</t>
  </si>
  <si>
    <t>3,620096, 98,665248</t>
  </si>
  <si>
    <t>3,620098, 98,665252</t>
  </si>
  <si>
    <t>Call_Images/569fe585.Foto.042145.jpg</t>
  </si>
  <si>
    <t>11.21.30</t>
  </si>
  <si>
    <t>0f5b1934</t>
  </si>
  <si>
    <t>14.48.05</t>
  </si>
  <si>
    <t>4306fe2d</t>
  </si>
  <si>
    <t>Warkop desa unimed</t>
  </si>
  <si>
    <t>3,607970, 98,711940</t>
  </si>
  <si>
    <t>3,607911, 98,711951</t>
  </si>
  <si>
    <t>Call_Images/0f5b1934.Foto.075020.jpg</t>
  </si>
  <si>
    <t>14.50.09</t>
  </si>
  <si>
    <t>71560aef</t>
  </si>
  <si>
    <t>14.47.46</t>
  </si>
  <si>
    <t>a515781b</t>
  </si>
  <si>
    <t>Bakso pinggir kali</t>
  </si>
  <si>
    <t>3,594013, 98,646400</t>
  </si>
  <si>
    <t>3,594062, 98,646434</t>
  </si>
  <si>
    <t>Call_Images/71560aef.Foto.075923.jpg</t>
  </si>
  <si>
    <t>14.59.07</t>
  </si>
  <si>
    <t>910d9d5e</t>
  </si>
  <si>
    <t>12.24.59</t>
  </si>
  <si>
    <t>0f7aa35e</t>
  </si>
  <si>
    <t>Warung Aga Bangun Pajak Kabanjahe</t>
  </si>
  <si>
    <t>3,101129, 98,488140</t>
  </si>
  <si>
    <t>3,101154, 98,488086</t>
  </si>
  <si>
    <t>Call_Images/910d9d5e.Foto.052638.jpg</t>
  </si>
  <si>
    <t>12.26.28</t>
  </si>
  <si>
    <t>fbe5f895</t>
  </si>
  <si>
    <t>1b9ced38</t>
  </si>
  <si>
    <t>RM uni</t>
  </si>
  <si>
    <t>3,593530, 98,664821</t>
  </si>
  <si>
    <t>3,593581, 98,664792</t>
  </si>
  <si>
    <t>Call_Images/fbe5f895.Foto.030859.jpg</t>
  </si>
  <si>
    <t>f9434542</t>
  </si>
  <si>
    <t>10.35.28</t>
  </si>
  <si>
    <t>34deb630</t>
  </si>
  <si>
    <t>Baksomas agung</t>
  </si>
  <si>
    <t>081615557470</t>
  </si>
  <si>
    <t>SMPS Safinatussalamah</t>
  </si>
  <si>
    <t>3,537528, 98,662986</t>
  </si>
  <si>
    <t>3,537474, 98,663008</t>
  </si>
  <si>
    <t>Call_Images/f9434542.Foto.033642.jpg</t>
  </si>
  <si>
    <t>10.36.34</t>
  </si>
  <si>
    <t>4504f214</t>
  </si>
  <si>
    <t>12.36.41</t>
  </si>
  <si>
    <t>a4b4bc9f</t>
  </si>
  <si>
    <t>Warung nasi muslim</t>
  </si>
  <si>
    <t>3,591917, 98,665428</t>
  </si>
  <si>
    <t>3,591900, 98,665482</t>
  </si>
  <si>
    <t>Call_Images/4504f214.Foto.053842.jpg</t>
  </si>
  <si>
    <t>12.38.25</t>
  </si>
  <si>
    <t>00.01.44</t>
  </si>
  <si>
    <t>f62ef27b</t>
  </si>
  <si>
    <t>10.20.09</t>
  </si>
  <si>
    <t>dffc7cc1</t>
  </si>
  <si>
    <t>Bakso lava johor 88</t>
  </si>
  <si>
    <t>3,535815, 98,677887</t>
  </si>
  <si>
    <t>3,535846, 98,677934</t>
  </si>
  <si>
    <t>Call_Images/f62ef27b.Foto.032241.jpg</t>
  </si>
  <si>
    <t>10.22.33</t>
  </si>
  <si>
    <t>b950b75f</t>
  </si>
  <si>
    <t>15.37.26</t>
  </si>
  <si>
    <t>039e37ae</t>
  </si>
  <si>
    <t>Warkop hikmal</t>
  </si>
  <si>
    <t>081361027872</t>
  </si>
  <si>
    <t>3,590168, 98,656568</t>
  </si>
  <si>
    <t>3,590119, 98,656595</t>
  </si>
  <si>
    <t>Call_Images/b950b75f.Foto.083856.jpg</t>
  </si>
  <si>
    <t>15.38.46</t>
  </si>
  <si>
    <t>844a8323</t>
  </si>
  <si>
    <t>12.43.09</t>
  </si>
  <si>
    <t>3ecbffa9</t>
  </si>
  <si>
    <t>Jus kiki</t>
  </si>
  <si>
    <t>081263442376</t>
  </si>
  <si>
    <t>3,599777, 98,608688</t>
  </si>
  <si>
    <t>3,599722, 98,608684</t>
  </si>
  <si>
    <t>Call_Images/844a8323.Foto.054431.jpg</t>
  </si>
  <si>
    <t>12.44.26</t>
  </si>
  <si>
    <t>3b15e0e3</t>
  </si>
  <si>
    <t>10.21.54</t>
  </si>
  <si>
    <t>5bff827f</t>
  </si>
  <si>
    <t>Watkop bang ladesh</t>
  </si>
  <si>
    <t>082160753055</t>
  </si>
  <si>
    <t>3,598929, 98,652145</t>
  </si>
  <si>
    <t>3,598933, 98,652144</t>
  </si>
  <si>
    <t>Call_Images/3b15e0e3.Foto.032243.jpg</t>
  </si>
  <si>
    <t>10.22.36</t>
  </si>
  <si>
    <t>00.00.42</t>
  </si>
  <si>
    <t>9b3c7f5e</t>
  </si>
  <si>
    <t>10.00.11</t>
  </si>
  <si>
    <t>e05d4712</t>
  </si>
  <si>
    <t>Warung sri</t>
  </si>
  <si>
    <t>3,593525, 98,664802</t>
  </si>
  <si>
    <t>3,593536, 98,664748</t>
  </si>
  <si>
    <t>Call_Images/9b3c7f5e.Foto.030706.jpg</t>
  </si>
  <si>
    <t>00.06.36</t>
  </si>
  <si>
    <t>3e0a2515</t>
  </si>
  <si>
    <t>10.52.28</t>
  </si>
  <si>
    <t>782fc829</t>
  </si>
  <si>
    <t>Nasi ayam penyet juara</t>
  </si>
  <si>
    <t>3,585255, 98,669361</t>
  </si>
  <si>
    <t>3,585221, 98,669318</t>
  </si>
  <si>
    <t>Call_Images/3e0a2515.Foto.040701.jpg</t>
  </si>
  <si>
    <t>00.14.00</t>
  </si>
  <si>
    <t>99f68eac</t>
  </si>
  <si>
    <t>11.46.22</t>
  </si>
  <si>
    <t>c72372e4</t>
  </si>
  <si>
    <t>Ayam penyet adhwan</t>
  </si>
  <si>
    <t>085282455757</t>
  </si>
  <si>
    <t>3,614132, 98,676483</t>
  </si>
  <si>
    <t>3,614138, 98,676537</t>
  </si>
  <si>
    <t>Call_Images/99f68eac.Foto.045428.jpg</t>
  </si>
  <si>
    <t>11.54.20</t>
  </si>
  <si>
    <t>00.07.58</t>
  </si>
  <si>
    <t>5c1b3a34</t>
  </si>
  <si>
    <t>14.35.29</t>
  </si>
  <si>
    <t>b4c43346</t>
  </si>
  <si>
    <t>Andra juice</t>
  </si>
  <si>
    <t>3,715037, 98,662466</t>
  </si>
  <si>
    <t>3,715040, 98,662467</t>
  </si>
  <si>
    <t>Call_Images/5c1b3a34.Foto.073808.jpg</t>
  </si>
  <si>
    <t>14.37.50</t>
  </si>
  <si>
    <t>3472ede0</t>
  </si>
  <si>
    <t>15.43.01</t>
  </si>
  <si>
    <t>32a04d0e</t>
  </si>
  <si>
    <t>Es kelapa barokah</t>
  </si>
  <si>
    <t>SMKS BRIGJEND KATAMSO II</t>
  </si>
  <si>
    <t>3,700010, 98,657669</t>
  </si>
  <si>
    <t>Call_Images/3472ede0.Foto.084539.jpg</t>
  </si>
  <si>
    <t>15.45.20</t>
  </si>
  <si>
    <t>e354ef32</t>
  </si>
  <si>
    <t>10.53.56</t>
  </si>
  <si>
    <t>0541ec94</t>
  </si>
  <si>
    <t>Ayam penyet mas afiz johor</t>
  </si>
  <si>
    <t>SDS ST IGNATIUS</t>
  </si>
  <si>
    <t>3,528145, 98,663071</t>
  </si>
  <si>
    <t>3,528121, 98,663023</t>
  </si>
  <si>
    <t>Call_Images/e354ef32.Foto.050353.jpg</t>
  </si>
  <si>
    <t>11.45.52</t>
  </si>
  <si>
    <t>00.51.56</t>
  </si>
  <si>
    <t>1946989e</t>
  </si>
  <si>
    <t>15.00.26</t>
  </si>
  <si>
    <t>Muhammad Hardi</t>
  </si>
  <si>
    <t>NFI-MDS-SUM1-32</t>
  </si>
  <si>
    <t>9f07fee6</t>
  </si>
  <si>
    <t>Warung durian tamora</t>
  </si>
  <si>
    <t>0788</t>
  </si>
  <si>
    <t>Tanjung Morawa</t>
  </si>
  <si>
    <t>3,488054, 98,771800</t>
  </si>
  <si>
    <t>3,486844, 98,769968</t>
  </si>
  <si>
    <t>Call_Images/1946989e.Foto.080422.jpg</t>
  </si>
  <si>
    <t>b135344e</t>
  </si>
  <si>
    <t>14.53.28</t>
  </si>
  <si>
    <t>34bea759</t>
  </si>
  <si>
    <t>Warung mama nana</t>
  </si>
  <si>
    <t>081</t>
  </si>
  <si>
    <t>3,513985, 98,672342</t>
  </si>
  <si>
    <t>3,514035, 98,672323</t>
  </si>
  <si>
    <t>Call_Images/b135344e.Foto.075655.jpg</t>
  </si>
  <si>
    <t>14.56.42</t>
  </si>
  <si>
    <t>f47774cd</t>
  </si>
  <si>
    <t>4aadea7b</t>
  </si>
  <si>
    <t>Bakso mas suroso</t>
  </si>
  <si>
    <t>3,604277, 98,686907</t>
  </si>
  <si>
    <t>3,604243, 98,686948</t>
  </si>
  <si>
    <t>Call_Images/f47774cd.Foto.021451.jpg</t>
  </si>
  <si>
    <t>09.14.41</t>
  </si>
  <si>
    <t>ab9f0ce4</t>
  </si>
  <si>
    <t>13.57.17</t>
  </si>
  <si>
    <t>1f1c7ab9</t>
  </si>
  <si>
    <t>Warkop uli</t>
  </si>
  <si>
    <t>3,585724, 98,676521</t>
  </si>
  <si>
    <t>3,585774, 98,676537</t>
  </si>
  <si>
    <t>Call_Images/ab9f0ce4.Foto.065900.jpg</t>
  </si>
  <si>
    <t>13.58.45</t>
  </si>
  <si>
    <t>dab7781e</t>
  </si>
  <si>
    <t>12.51.01</t>
  </si>
  <si>
    <t>2759e6ac</t>
  </si>
  <si>
    <t>Kantin ayam penyet rizki barokah</t>
  </si>
  <si>
    <t>3,586883, 98,691261</t>
  </si>
  <si>
    <t>3,586913, 98,691218</t>
  </si>
  <si>
    <t>Call_Images/dab7781e.Foto.055929.jpg</t>
  </si>
  <si>
    <t>12.59.18</t>
  </si>
  <si>
    <t>b1b06f7a</t>
  </si>
  <si>
    <t>5843c336</t>
  </si>
  <si>
    <t>Warung leni</t>
  </si>
  <si>
    <t>3,585914, 98,675955</t>
  </si>
  <si>
    <t>3,585958, 98,675927</t>
  </si>
  <si>
    <t>Call_Images/b1b06f7a.Foto.071414.jpg</t>
  </si>
  <si>
    <t>14.13.59</t>
  </si>
  <si>
    <t>3def4bf8</t>
  </si>
  <si>
    <t>14.15.51</t>
  </si>
  <si>
    <t>824e659f</t>
  </si>
  <si>
    <t>Malaga coffe</t>
  </si>
  <si>
    <t>3,586048, 98,675704</t>
  </si>
  <si>
    <t>3,586037, 98,675755</t>
  </si>
  <si>
    <t>Call_Images/3def4bf8.Foto.071843.jpg</t>
  </si>
  <si>
    <t>14.18.24</t>
  </si>
  <si>
    <t>69d94b77</t>
  </si>
  <si>
    <t>14.49.41</t>
  </si>
  <si>
    <t>f8cabd40</t>
  </si>
  <si>
    <t>Mie aceh serambi tamora</t>
  </si>
  <si>
    <t>0878</t>
  </si>
  <si>
    <t>3,491103, 98,777569</t>
  </si>
  <si>
    <t>3,491332, 98,775901</t>
  </si>
  <si>
    <t>Call_Images/69d94b77.Foto.075336.jpg</t>
  </si>
  <si>
    <t>14.53.23</t>
  </si>
  <si>
    <t>6ea01406</t>
  </si>
  <si>
    <t>11.36.44</t>
  </si>
  <si>
    <t>655ce43b</t>
  </si>
  <si>
    <t>MC. Wis Cafe</t>
  </si>
  <si>
    <t>085954102768</t>
  </si>
  <si>
    <t>SMP SWASTA KATOLIK BUDI MURNI 1</t>
  </si>
  <si>
    <t>3,598970, 98,679368</t>
  </si>
  <si>
    <t>3,598955, 98,679319</t>
  </si>
  <si>
    <t>Call_Images/6ea01406.Foto.044008.jpg</t>
  </si>
  <si>
    <t>11.39.48</t>
  </si>
  <si>
    <t>8bd5bf34</t>
  </si>
  <si>
    <t>11.19.42</t>
  </si>
  <si>
    <t>e5a634e3</t>
  </si>
  <si>
    <t>Bakso mie ayam tresno</t>
  </si>
  <si>
    <t>18475</t>
  </si>
  <si>
    <t>3,624489, 98,669235</t>
  </si>
  <si>
    <t>3,624527, 98,669201</t>
  </si>
  <si>
    <t>Call_Images/8bd5bf34.Foto.042530.jpg</t>
  </si>
  <si>
    <t>11.25.22</t>
  </si>
  <si>
    <t>00.05.40</t>
  </si>
  <si>
    <t>f69bf301</t>
  </si>
  <si>
    <t>11.19.35</t>
  </si>
  <si>
    <t>fdc2fca3</t>
  </si>
  <si>
    <t>Pancung lumer juara</t>
  </si>
  <si>
    <t>3,585638, 98,669523</t>
  </si>
  <si>
    <t>3,585625, 98,669475</t>
  </si>
  <si>
    <t>Call_Images/f69bf301.Foto.042107.jpg</t>
  </si>
  <si>
    <t>11.20.52</t>
  </si>
  <si>
    <t>82b2e859</t>
  </si>
  <si>
    <t>11.56.52</t>
  </si>
  <si>
    <t>1beefde9</t>
  </si>
  <si>
    <t>Bakso mas abil tamora</t>
  </si>
  <si>
    <t>0877</t>
  </si>
  <si>
    <t>3,505689, 98,785193</t>
  </si>
  <si>
    <t>3,506022, 98,785676</t>
  </si>
  <si>
    <t>Call_Images/82b2e859.Foto.050211.jpg</t>
  </si>
  <si>
    <t>d33bf1de</t>
  </si>
  <si>
    <t>13.31.42</t>
  </si>
  <si>
    <t>ac043801</t>
  </si>
  <si>
    <t>Warkop mak rose</t>
  </si>
  <si>
    <t>3,585249, 98,676899</t>
  </si>
  <si>
    <t>3,585207, 98,676875</t>
  </si>
  <si>
    <t>Call_Images/d33bf1de.Foto.063325.jpg</t>
  </si>
  <si>
    <t>13.33.10</t>
  </si>
  <si>
    <t>42b05e9d</t>
  </si>
  <si>
    <t>3,599120, 98,649172</t>
  </si>
  <si>
    <t>Call_Images/42b05e9d.Foto.040715.jpg</t>
  </si>
  <si>
    <t>00.00.55</t>
  </si>
  <si>
    <t>2a6fffdc</t>
  </si>
  <si>
    <t>08977db6</t>
  </si>
  <si>
    <t>Warung rubiyem batang kuis</t>
  </si>
  <si>
    <t>Batang Kuis</t>
  </si>
  <si>
    <t>3,567018, 98,797575</t>
  </si>
  <si>
    <t>3,567340, 98,797287</t>
  </si>
  <si>
    <t>Call_Images/2a6fffdc.Foto.031423.jpg</t>
  </si>
  <si>
    <t>10.14.09</t>
  </si>
  <si>
    <t>00.05.43</t>
  </si>
  <si>
    <t>be45b3f6</t>
  </si>
  <si>
    <t>11.27.18</t>
  </si>
  <si>
    <t>d369889f</t>
  </si>
  <si>
    <t>Warung Bakso Sari Rasa Pajak Berastagi</t>
  </si>
  <si>
    <t>081265729767</t>
  </si>
  <si>
    <t>3,189855, 98,510206</t>
  </si>
  <si>
    <t>3,189895, 98,510229</t>
  </si>
  <si>
    <t>Call_Images/be45b3f6.Foto.043013.jpg</t>
  </si>
  <si>
    <t>11.30.02</t>
  </si>
  <si>
    <t>d3ce0ddb</t>
  </si>
  <si>
    <t>a2b031a0</t>
  </si>
  <si>
    <t>Warung Ayren Pajak Kabanjahe</t>
  </si>
  <si>
    <t>081269676646</t>
  </si>
  <si>
    <t>3,101267, 98,488736</t>
  </si>
  <si>
    <t>3,101229, 98,488761</t>
  </si>
  <si>
    <t>Call_Images/d3ce0ddb.Foto.050353.jpg</t>
  </si>
  <si>
    <t>5d4e2d99</t>
  </si>
  <si>
    <t>3,603418, 98,705672</t>
  </si>
  <si>
    <t>Call_Images/5d4e2d99.Foto.040617.jpg</t>
  </si>
  <si>
    <t>ad2d5128</t>
  </si>
  <si>
    <t>2d99d4ec</t>
  </si>
  <si>
    <t>Warung pak bob</t>
  </si>
  <si>
    <t>3,585457, 98,669456</t>
  </si>
  <si>
    <t>3,585427, 98,669422</t>
  </si>
  <si>
    <t>Call_Images/ad2d5128.Foto.031221.jpg</t>
  </si>
  <si>
    <t>0a0794ac</t>
  </si>
  <si>
    <t>11.37.51</t>
  </si>
  <si>
    <t>9f7f4fe5</t>
  </si>
  <si>
    <t>Bakso miesop tetelan batang kuis</t>
  </si>
  <si>
    <t>3,611128, 98,807673</t>
  </si>
  <si>
    <t>3,610767, 98,807471</t>
  </si>
  <si>
    <t>Call_Images/0a0794ac.Foto.043937.jpg</t>
  </si>
  <si>
    <t>11.53.10</t>
  </si>
  <si>
    <t>00.15.19</t>
  </si>
  <si>
    <t>10edfdd9</t>
  </si>
  <si>
    <t>09.54.24</t>
  </si>
  <si>
    <t>316f9a69</t>
  </si>
  <si>
    <t>Rumah makan uak ben</t>
  </si>
  <si>
    <t>081263291122</t>
  </si>
  <si>
    <t>3,539700, 98,657118</t>
  </si>
  <si>
    <t>3,539708, 98,657162</t>
  </si>
  <si>
    <t>Call_Images/10edfdd9.Foto.025642.jpg</t>
  </si>
  <si>
    <t>09.56.29</t>
  </si>
  <si>
    <t>86747072</t>
  </si>
  <si>
    <t>60f03c37</t>
  </si>
  <si>
    <t>Bakso raos enggal tamora</t>
  </si>
  <si>
    <t>087852522124</t>
  </si>
  <si>
    <t>3,507061, 98,770031</t>
  </si>
  <si>
    <t>3,506939, 98,769762</t>
  </si>
  <si>
    <t>Call_Images/86747072.Foto.061143.jpg</t>
  </si>
  <si>
    <t>00.05.41</t>
  </si>
  <si>
    <t>28f27886</t>
  </si>
  <si>
    <t>6b3f78f5</t>
  </si>
  <si>
    <t>Bakso mas endro tamora</t>
  </si>
  <si>
    <t>081264542214</t>
  </si>
  <si>
    <t>3,526192, 98,780050</t>
  </si>
  <si>
    <t>3,526048, 98,780216</t>
  </si>
  <si>
    <t>Call_Images/28f27886.Foto.041017.jpg</t>
  </si>
  <si>
    <t>be8606d0</t>
  </si>
  <si>
    <t>10.34.43</t>
  </si>
  <si>
    <t>77f2cee1</t>
  </si>
  <si>
    <t>Warung bu lilis</t>
  </si>
  <si>
    <t>081361462104</t>
  </si>
  <si>
    <t>3,564805, 98,700864</t>
  </si>
  <si>
    <t>3,564818, 98,700822</t>
  </si>
  <si>
    <t>Call_Images/be8606d0.Foto.034741.jpg</t>
  </si>
  <si>
    <t>10.47.32</t>
  </si>
  <si>
    <t>00.12.49</t>
  </si>
  <si>
    <t>e6da41b2</t>
  </si>
  <si>
    <t>12.45.37</t>
  </si>
  <si>
    <t>36d2af0e</t>
  </si>
  <si>
    <t>Warung miesop nenek tamora</t>
  </si>
  <si>
    <t>08136454645</t>
  </si>
  <si>
    <t>3,512793, 98,774246</t>
  </si>
  <si>
    <t>3,512981, 98,774263</t>
  </si>
  <si>
    <t>Call_Images/e6da41b2.Foto.055209.jpg</t>
  </si>
  <si>
    <t>12.51.56</t>
  </si>
  <si>
    <t>580be765</t>
  </si>
  <si>
    <t>12.13.01</t>
  </si>
  <si>
    <t>412c79b0</t>
  </si>
  <si>
    <t>Warung Kembar</t>
  </si>
  <si>
    <t>082162260260</t>
  </si>
  <si>
    <t>3,575989, 98,587359</t>
  </si>
  <si>
    <t>3,576028, 98,587342</t>
  </si>
  <si>
    <t>Call_Images/580be765.Foto.051529.jpg</t>
  </si>
  <si>
    <t>12.15.26</t>
  </si>
  <si>
    <t>127dafee</t>
  </si>
  <si>
    <t>15.48.15</t>
  </si>
  <si>
    <t>b0f5ebd4</t>
  </si>
  <si>
    <t>Bakso tali rhoso 2 tamora</t>
  </si>
  <si>
    <t>081365669192</t>
  </si>
  <si>
    <t>3,503034, 98,782983</t>
  </si>
  <si>
    <t>3,503010, 98,783117</t>
  </si>
  <si>
    <t>Call_Images/127dafee.Foto.085752.jpg</t>
  </si>
  <si>
    <t>27eb7f01</t>
  </si>
  <si>
    <t>11.45.04</t>
  </si>
  <si>
    <t>638e081b</t>
  </si>
  <si>
    <t>Bakso mantul tamora</t>
  </si>
  <si>
    <t>3,509934, 98,787710</t>
  </si>
  <si>
    <t>3,509811, 98,787742</t>
  </si>
  <si>
    <t>Call_Images/27eb7f01.Foto.045009.jpg</t>
  </si>
  <si>
    <t>11.49.55</t>
  </si>
  <si>
    <t>00.04.51</t>
  </si>
  <si>
    <t>e8e4ea96</t>
  </si>
  <si>
    <t>11.13.36</t>
  </si>
  <si>
    <t>5a57aa5b</t>
  </si>
  <si>
    <t>Bakso mas ragil</t>
  </si>
  <si>
    <t>081375223733</t>
  </si>
  <si>
    <t>3,598138, 98,700697</t>
  </si>
  <si>
    <t>3,598151, 98,700658</t>
  </si>
  <si>
    <t>Call_Images/e8e4ea96.Foto.041710.jpg</t>
  </si>
  <si>
    <t>11.17.00</t>
  </si>
  <si>
    <t>bd12f0dc</t>
  </si>
  <si>
    <t>14.40.02</t>
  </si>
  <si>
    <t>3cd2ed59</t>
  </si>
  <si>
    <t>Warung terang tamora</t>
  </si>
  <si>
    <t>087</t>
  </si>
  <si>
    <t>3,491264, 98,778985</t>
  </si>
  <si>
    <t>3,491175, 98,778905</t>
  </si>
  <si>
    <t>Call_Images/bd12f0dc.Foto.074345.jpg</t>
  </si>
  <si>
    <t>14.43.33</t>
  </si>
  <si>
    <t>04acb3ce</t>
  </si>
  <si>
    <t>13.15.48</t>
  </si>
  <si>
    <t>537513d6</t>
  </si>
  <si>
    <t>Bakso mas Budi 2 tamora</t>
  </si>
  <si>
    <t>3,504329, 98,769064</t>
  </si>
  <si>
    <t>3,504248, 98,769123</t>
  </si>
  <si>
    <t>Call_Images/04acb3ce.Foto.062035.jpg</t>
  </si>
  <si>
    <t>13.20.26</t>
  </si>
  <si>
    <t>00.04.38</t>
  </si>
  <si>
    <t>7d5db0fe</t>
  </si>
  <si>
    <t>15.39.08</t>
  </si>
  <si>
    <t>b6b30914</t>
  </si>
  <si>
    <t>Mie sop kampung bu sri</t>
  </si>
  <si>
    <t>3,478922, 98,686658</t>
  </si>
  <si>
    <t>3,478885, 98,686646</t>
  </si>
  <si>
    <t>Call_Images/7d5db0fe.Foto.084806.jpg</t>
  </si>
  <si>
    <t>aafd15c6</t>
  </si>
  <si>
    <t>13.14.56</t>
  </si>
  <si>
    <t>286603f6</t>
  </si>
  <si>
    <t>Ayam penyet mom</t>
  </si>
  <si>
    <t>081265423124</t>
  </si>
  <si>
    <t>3,532578, 98,691490</t>
  </si>
  <si>
    <t>3,532542, 98,691476</t>
  </si>
  <si>
    <t>Call_Images/aafd15c6.Foto.062032.jpg</t>
  </si>
  <si>
    <t>13.20.24</t>
  </si>
  <si>
    <t>a8b64412</t>
  </si>
  <si>
    <t>12.18.47</t>
  </si>
  <si>
    <t>6daa41e6</t>
  </si>
  <si>
    <t>Warung berkah</t>
  </si>
  <si>
    <t>Retail - Toko Bahan Kue</t>
  </si>
  <si>
    <t>3,593447, 98,754742</t>
  </si>
  <si>
    <t>3,593367, 98,754735</t>
  </si>
  <si>
    <t>Call_Images/a8b64412.Foto.052631.jpg</t>
  </si>
  <si>
    <t>12.17.11</t>
  </si>
  <si>
    <t>-00.01.36</t>
  </si>
  <si>
    <t>0b612b5a</t>
  </si>
  <si>
    <t>13.45.53</t>
  </si>
  <si>
    <t>07c1d6b2</t>
  </si>
  <si>
    <t>Warung mama wati tamora</t>
  </si>
  <si>
    <t>0813</t>
  </si>
  <si>
    <t>3,522051, 98,779592</t>
  </si>
  <si>
    <t>3,521992, 98,779556</t>
  </si>
  <si>
    <t>Call_Images/0b612b5a.Foto.065251.jpg</t>
  </si>
  <si>
    <t>13.52.45</t>
  </si>
  <si>
    <t>00.06.52</t>
  </si>
  <si>
    <t>fec651b2</t>
  </si>
  <si>
    <t>15.49.49</t>
  </si>
  <si>
    <t>7b4c3a79</t>
  </si>
  <si>
    <t>Ayam penyet indah roso</t>
  </si>
  <si>
    <t>081286191539</t>
  </si>
  <si>
    <t>3,477677, 98,686588</t>
  </si>
  <si>
    <t>3,477668, 98,686625</t>
  </si>
  <si>
    <t>Call_Images/fec651b2.Foto.085454.jpg</t>
  </si>
  <si>
    <t>276a8250</t>
  </si>
  <si>
    <t>09.37.26</t>
  </si>
  <si>
    <t>3,598121, 98,700663</t>
  </si>
  <si>
    <t>Call_Images/276a8250.Foto.024834.jpg</t>
  </si>
  <si>
    <t>09.48.19</t>
  </si>
  <si>
    <t>00.10.53</t>
  </si>
  <si>
    <t>e2688589</t>
  </si>
  <si>
    <t>3f476ba8</t>
  </si>
  <si>
    <t>Warung singkong gaul</t>
  </si>
  <si>
    <t>081397548714</t>
  </si>
  <si>
    <t>SMP SWASTA SINGOSARI DELITUA</t>
  </si>
  <si>
    <t>3,495667, 98,681803</t>
  </si>
  <si>
    <t>3,495655, 98,681839</t>
  </si>
  <si>
    <t>Call_Images/e2688589.Foto.081541.jpg</t>
  </si>
  <si>
    <t>15.15.30</t>
  </si>
  <si>
    <t>6f3f2278</t>
  </si>
  <si>
    <t>11.20.20</t>
  </si>
  <si>
    <t>6cb0d38c</t>
  </si>
  <si>
    <t>Ayam penyet kak Ike mmtc</t>
  </si>
  <si>
    <t>Min 1 medan</t>
  </si>
  <si>
    <t>3,604601, 98,709779</t>
  </si>
  <si>
    <t>3,604613, 98,709815</t>
  </si>
  <si>
    <t>Call_Images/6f3f2278.Foto.042246.jpg</t>
  </si>
  <si>
    <t>11.22.36</t>
  </si>
  <si>
    <t>cc4886c1</t>
  </si>
  <si>
    <t>13.14.35</t>
  </si>
  <si>
    <t>20bb4e9e</t>
  </si>
  <si>
    <t>Warung miana percut</t>
  </si>
  <si>
    <t>3,629078, 98,697016</t>
  </si>
  <si>
    <t>3,629115, 98,697023</t>
  </si>
  <si>
    <t>Call_Images/cc4886c1.Foto.061746.jpg</t>
  </si>
  <si>
    <t>13.17.35</t>
  </si>
  <si>
    <t>32a2dcee</t>
  </si>
  <si>
    <t>12.46.52</t>
  </si>
  <si>
    <t>3,583233, 98,680455</t>
  </si>
  <si>
    <t>Call_Images/32a2dcee.Foto.054840.jpg</t>
  </si>
  <si>
    <t>12.48.00</t>
  </si>
  <si>
    <t>4d126e67</t>
  </si>
  <si>
    <t>15.34.36</t>
  </si>
  <si>
    <t>83fc0413</t>
  </si>
  <si>
    <t>Bakso bakar badut tamora</t>
  </si>
  <si>
    <t>081236457865</t>
  </si>
  <si>
    <t>3,497306, 98,778163</t>
  </si>
  <si>
    <t>3,497315, 98,778228</t>
  </si>
  <si>
    <t>Call_Images/4d126e67.Foto.084022.jpg</t>
  </si>
  <si>
    <t>15.39.06</t>
  </si>
  <si>
    <t>a4585258</t>
  </si>
  <si>
    <t>10.51.29</t>
  </si>
  <si>
    <t>e54fa39f</t>
  </si>
  <si>
    <t>Warung lola</t>
  </si>
  <si>
    <t>3,521237, 98,676020</t>
  </si>
  <si>
    <t>3,521233, 98,675984</t>
  </si>
  <si>
    <t>Call_Images/a4585258.Foto.035345.jpg</t>
  </si>
  <si>
    <t>10.53.35</t>
  </si>
  <si>
    <t>10ba14ff</t>
  </si>
  <si>
    <t>12.58.54</t>
  </si>
  <si>
    <t>e0ab67c8</t>
  </si>
  <si>
    <t>Warkop berkah pancing</t>
  </si>
  <si>
    <t>3,614709, 98,707340</t>
  </si>
  <si>
    <t>3,614725, 98,707308</t>
  </si>
  <si>
    <t>Call_Images/10ba14ff.Foto.060331.jpg</t>
  </si>
  <si>
    <t>84bec438</t>
  </si>
  <si>
    <t>12.20.28</t>
  </si>
  <si>
    <t>761fab3c</t>
  </si>
  <si>
    <t>Warung Febi Plastik Pajak Kabanjahe</t>
  </si>
  <si>
    <t>081265065673</t>
  </si>
  <si>
    <t>Retail - Toko Plastik</t>
  </si>
  <si>
    <t>3,101083, 98,487961</t>
  </si>
  <si>
    <t>3,101100, 98,487991</t>
  </si>
  <si>
    <t>Call_Images/84bec438.Foto.052402.jpg</t>
  </si>
  <si>
    <t>12.23.48</t>
  </si>
  <si>
    <t>b1e76cce</t>
  </si>
  <si>
    <t>14.57.04</t>
  </si>
  <si>
    <t>11242292</t>
  </si>
  <si>
    <t>Warung restu pak haji</t>
  </si>
  <si>
    <t>3,591277, 98,663490</t>
  </si>
  <si>
    <t>3,591246, 98,663475</t>
  </si>
  <si>
    <t>Call_Images/b1e76cce.Foto.080632.jpg</t>
  </si>
  <si>
    <t>d256bc10</t>
  </si>
  <si>
    <t>9290590d</t>
  </si>
  <si>
    <t>Warkop bang fahrul</t>
  </si>
  <si>
    <t>3,583126, 98,680545</t>
  </si>
  <si>
    <t>3,583116, 98,680578</t>
  </si>
  <si>
    <t>Call_Images/d256bc10.Foto.054832.jpg</t>
  </si>
  <si>
    <t>12.45.43</t>
  </si>
  <si>
    <t>00.00.33</t>
  </si>
  <si>
    <t>1d99a7e6</t>
  </si>
  <si>
    <t>12.33.01</t>
  </si>
  <si>
    <t>87102c83</t>
  </si>
  <si>
    <t>Warkop Gilbrd Jl.Selamat Ketaren Kabanjahe</t>
  </si>
  <si>
    <t>081264568041</t>
  </si>
  <si>
    <t>3,098866, 98,493116</t>
  </si>
  <si>
    <t>3,098895, 98,493098</t>
  </si>
  <si>
    <t>Call_Images/1d99a7e6.Foto.053351.jpg</t>
  </si>
  <si>
    <t>12.33.43</t>
  </si>
  <si>
    <t>5afd016c</t>
  </si>
  <si>
    <t>1e96a122</t>
  </si>
  <si>
    <t>Bakso mas fahri</t>
  </si>
  <si>
    <t>SMA SWASTA BINA GENERASI BANGSA</t>
  </si>
  <si>
    <t>3,544837, 98,657874</t>
  </si>
  <si>
    <t>3,544808, 98,657857</t>
  </si>
  <si>
    <t>Call_Images/5afd016c.Foto.030651.jpg</t>
  </si>
  <si>
    <t>3cf25780</t>
  </si>
  <si>
    <t>12.26.30</t>
  </si>
  <si>
    <t>3,576012, 98,587335</t>
  </si>
  <si>
    <t>Call_Images/3cf25780.Foto.052744.jpg</t>
  </si>
  <si>
    <t>19a6ded7</t>
  </si>
  <si>
    <t>ad6f99bd</t>
  </si>
  <si>
    <t>Warung Butet percut</t>
  </si>
  <si>
    <t>0822</t>
  </si>
  <si>
    <t>3,629141, 98,707534</t>
  </si>
  <si>
    <t>3,629173, 98,707542</t>
  </si>
  <si>
    <t>Call_Images/19a6ded7.Foto.030413.jpg</t>
  </si>
  <si>
    <t>2687f155</t>
  </si>
  <si>
    <t>09.42.33</t>
  </si>
  <si>
    <t>1616034d</t>
  </si>
  <si>
    <t>Warung bu er</t>
  </si>
  <si>
    <t>3,539709, 98,657209</t>
  </si>
  <si>
    <t>3,539701, 98,657177</t>
  </si>
  <si>
    <t>Call_Images/2687f155.Foto.024646.jpg</t>
  </si>
  <si>
    <t>09.46.38</t>
  </si>
  <si>
    <t>9c45d971</t>
  </si>
  <si>
    <t>12.58.52</t>
  </si>
  <si>
    <t>8e10db54</t>
  </si>
  <si>
    <t>Warung bu dani kelapa muda</t>
  </si>
  <si>
    <t>3,532812, 98,691424</t>
  </si>
  <si>
    <t>3,532801, 98,691455</t>
  </si>
  <si>
    <t>Call_Images/9c45d971.Foto.060254.jpg</t>
  </si>
  <si>
    <t>f91251d2</t>
  </si>
  <si>
    <t>10.35.12</t>
  </si>
  <si>
    <t>f32aa5e8</t>
  </si>
  <si>
    <t>Warung Jhon Pajak Kabanjahe</t>
  </si>
  <si>
    <t>081325181534</t>
  </si>
  <si>
    <t>3,101130, 98,488008</t>
  </si>
  <si>
    <t>3,101102, 98,487992</t>
  </si>
  <si>
    <t>Call_Images/f91251d2.Foto.033852.jpg</t>
  </si>
  <si>
    <t>10.38.40</t>
  </si>
  <si>
    <t>69a6127b</t>
  </si>
  <si>
    <t>12.15.31</t>
  </si>
  <si>
    <t>0c99478b</t>
  </si>
  <si>
    <t>Bakso tali rhoso tamora</t>
  </si>
  <si>
    <t>3,515948, 98,786243</t>
  </si>
  <si>
    <t>3,515919, 98,786234</t>
  </si>
  <si>
    <t>Call_Images/69a6127b.Foto.052447.jpg</t>
  </si>
  <si>
    <t>12.24.26</t>
  </si>
  <si>
    <t>00.08.55</t>
  </si>
  <si>
    <t>0bdcd6c1</t>
  </si>
  <si>
    <t>14.32.26</t>
  </si>
  <si>
    <t>5c07bd29</t>
  </si>
  <si>
    <t>Es tebu pak wan</t>
  </si>
  <si>
    <t>3,603355, 98,728639</t>
  </si>
  <si>
    <t>3,603384, 98,728653</t>
  </si>
  <si>
    <t>Call_Images/0bdcd6c1.Foto.073424.jpg</t>
  </si>
  <si>
    <t>14.33.58</t>
  </si>
  <si>
    <t>b65bba1a</t>
  </si>
  <si>
    <t>09.37.22</t>
  </si>
  <si>
    <t>d787ee20</t>
  </si>
  <si>
    <t>Warung senggol batang kuis</t>
  </si>
  <si>
    <t>081364563123</t>
  </si>
  <si>
    <t>3,610829, 98,799130</t>
  </si>
  <si>
    <t>3,610847, 98,799110</t>
  </si>
  <si>
    <t>Call_Images/b65bba1a.Foto.024304.jpg</t>
  </si>
  <si>
    <t>09.41.29</t>
  </si>
  <si>
    <t>3d7bfffa</t>
  </si>
  <si>
    <t>11.17.40</t>
  </si>
  <si>
    <t>f34b7fdb</t>
  </si>
  <si>
    <t>Warung wina</t>
  </si>
  <si>
    <t>087865657856</t>
  </si>
  <si>
    <t>3,614046, 98,785452</t>
  </si>
  <si>
    <t>3,614022, 98,785453</t>
  </si>
  <si>
    <t>Call_Images/3d7bfffa.Foto.042116.jpg</t>
  </si>
  <si>
    <t>00.00.00</t>
  </si>
  <si>
    <t>-11.17.40</t>
  </si>
  <si>
    <t>29914a4c</t>
  </si>
  <si>
    <t>12.42.24</t>
  </si>
  <si>
    <t>2da038e1</t>
  </si>
  <si>
    <t>Kantin WK Medan</t>
  </si>
  <si>
    <t>UPT SD NEGERI 067978</t>
  </si>
  <si>
    <t>3,529681, 98,679727</t>
  </si>
  <si>
    <t>3,529654, 98,679710</t>
  </si>
  <si>
    <t>Call_Images/29914a4c.Foto.054410.jpg</t>
  </si>
  <si>
    <t>12.43.58</t>
  </si>
  <si>
    <t>fe1e9102</t>
  </si>
  <si>
    <t>13.36.13</t>
  </si>
  <si>
    <t>31e450f1</t>
  </si>
  <si>
    <t>Warung mamak awan tamora</t>
  </si>
  <si>
    <t>3,518433, 98,778084</t>
  </si>
  <si>
    <t>3,518411, 98,778080</t>
  </si>
  <si>
    <t>Call_Images/fe1e9102.Foto.064054.jpg</t>
  </si>
  <si>
    <t>13.37.25</t>
  </si>
  <si>
    <t>18420160</t>
  </si>
  <si>
    <t>12.18.45</t>
  </si>
  <si>
    <t>3,598939, 98,679361</t>
  </si>
  <si>
    <t>Call_Images/18420160.Foto.052022.jpg</t>
  </si>
  <si>
    <t>12.20.12</t>
  </si>
  <si>
    <t>e111a7e6</t>
  </si>
  <si>
    <t>14.29.46</t>
  </si>
  <si>
    <t>230fc53f</t>
  </si>
  <si>
    <t>Seblak prasmanan bandung tamora</t>
  </si>
  <si>
    <t>3,490602, 98,778547</t>
  </si>
  <si>
    <t>3,490624, 98,778544</t>
  </si>
  <si>
    <t>Call_Images/e111a7e6.Foto.073526.jpg</t>
  </si>
  <si>
    <t>14.35.08</t>
  </si>
  <si>
    <t>cf68bd26</t>
  </si>
  <si>
    <t>10.46.32</t>
  </si>
  <si>
    <t>3,599112, 98,651102</t>
  </si>
  <si>
    <t>Call_Images/cf68bd26.Foto.034920.jpg</t>
  </si>
  <si>
    <t>10.48.00</t>
  </si>
  <si>
    <t>301285ce</t>
  </si>
  <si>
    <t>10.44.30</t>
  </si>
  <si>
    <t>0647287f</t>
  </si>
  <si>
    <t>Bakso mono tresno</t>
  </si>
  <si>
    <t>3,538910, 98,663040</t>
  </si>
  <si>
    <t>3,538887, 98,663059</t>
  </si>
  <si>
    <t>Call_Images/301285ce.Foto.034552.jpg</t>
  </si>
  <si>
    <t>10.45.45</t>
  </si>
  <si>
    <t>513611a2</t>
  </si>
  <si>
    <t>08.53.43</t>
  </si>
  <si>
    <t>f5795759</t>
  </si>
  <si>
    <t>Warkop wak ebon</t>
  </si>
  <si>
    <t>3,607078, 98,667071</t>
  </si>
  <si>
    <t>3,607071, 98,667100</t>
  </si>
  <si>
    <t>Call_Images/513611a2.Foto.015738.jpg</t>
  </si>
  <si>
    <t>08.55.37</t>
  </si>
  <si>
    <t>fbd9df44</t>
  </si>
  <si>
    <t>10.51.21</t>
  </si>
  <si>
    <t>49c1fd45</t>
  </si>
  <si>
    <t>Kantin mami man 2 model medan</t>
  </si>
  <si>
    <t>3,601944, 98,707098</t>
  </si>
  <si>
    <t>3,601924, 98,707076</t>
  </si>
  <si>
    <t>Call_Images/fbd9df44.Foto.035342.jpg</t>
  </si>
  <si>
    <t>10.53.38</t>
  </si>
  <si>
    <t>bef0fc0a</t>
  </si>
  <si>
    <t>11.47.04</t>
  </si>
  <si>
    <t>4a70a83a</t>
  </si>
  <si>
    <t>Bakso mbak dhita</t>
  </si>
  <si>
    <t>3,609574, 98,807600</t>
  </si>
  <si>
    <t>3,609559, 98,807596</t>
  </si>
  <si>
    <t>Call_Images/bef0fc0a.Foto.044853.jpg</t>
  </si>
  <si>
    <t>-11.47.04</t>
  </si>
  <si>
    <t>ef825883</t>
  </si>
  <si>
    <t>10.36.21</t>
  </si>
  <si>
    <t>6dce7507</t>
  </si>
  <si>
    <t>Warung bu Juli batang kuis</t>
  </si>
  <si>
    <t>087863627885</t>
  </si>
  <si>
    <t>3,569148, 98,795956</t>
  </si>
  <si>
    <t>3,569147, 98,795952</t>
  </si>
  <si>
    <t>Call_Images/ef825883.Foto.034115.jpg</t>
  </si>
  <si>
    <t>10.40.57</t>
  </si>
  <si>
    <t>00.04.36</t>
  </si>
  <si>
    <t>75619991</t>
  </si>
  <si>
    <t>09.48.36</t>
  </si>
  <si>
    <t>9df2f7dc</t>
  </si>
  <si>
    <t>Ayam penyet jogja</t>
  </si>
  <si>
    <t>3,598147, 98,700689</t>
  </si>
  <si>
    <t>3,598133, 98,700665</t>
  </si>
  <si>
    <t>Call_Images/75619991.Foto.025831.jpg</t>
  </si>
  <si>
    <t>09.58.21</t>
  </si>
  <si>
    <t>fa341f2a</t>
  </si>
  <si>
    <t>15.13.58</t>
  </si>
  <si>
    <t>996250c3</t>
  </si>
  <si>
    <t>Warung bengkel tamora</t>
  </si>
  <si>
    <t>087869566654</t>
  </si>
  <si>
    <t>3,479265, 98,765159</t>
  </si>
  <si>
    <t>3,479265, 98,765162</t>
  </si>
  <si>
    <t>Call_Images/fa341f2a.Foto.081825.jpg</t>
  </si>
  <si>
    <t>15.18.12</t>
  </si>
  <si>
    <t>b7332427</t>
  </si>
  <si>
    <t>11.30.19</t>
  </si>
  <si>
    <t>37f130eb</t>
  </si>
  <si>
    <t>Warung mama giska percut</t>
  </si>
  <si>
    <t>081297661211</t>
  </si>
  <si>
    <t>3,602627, 98,711649</t>
  </si>
  <si>
    <t>3,602601, 98,711641</t>
  </si>
  <si>
    <t>Call_Images/b7332427.Foto.043127.jpg</t>
  </si>
  <si>
    <t>11.31.19</t>
  </si>
  <si>
    <t>360c7411</t>
  </si>
  <si>
    <t>15.18.46</t>
  </si>
  <si>
    <t>c02aa403</t>
  </si>
  <si>
    <t>Warung Yabes Sitepu Jl.Samura Kabanjahe</t>
  </si>
  <si>
    <t>082267254312</t>
  </si>
  <si>
    <t>SMP SWASTA METHODIST KABANJAHE</t>
  </si>
  <si>
    <t>3,105096, 98,502452</t>
  </si>
  <si>
    <t>3,105123, 98,502451</t>
  </si>
  <si>
    <t>Call_Images/360c7411.Foto.082245.jpg</t>
  </si>
  <si>
    <t>15.22.30</t>
  </si>
  <si>
    <t>00.03.44</t>
  </si>
  <si>
    <t>ad3dbda2</t>
  </si>
  <si>
    <t>10.19.30</t>
  </si>
  <si>
    <t>0e1917c3</t>
  </si>
  <si>
    <t>Warung misip bu ida batang kuis</t>
  </si>
  <si>
    <t>087865422325</t>
  </si>
  <si>
    <t>3,566282, 98,797776</t>
  </si>
  <si>
    <t>3,566281, 98,797774</t>
  </si>
  <si>
    <t>Call_Images/ad3dbda2.Foto.032520.jpg</t>
  </si>
  <si>
    <t>10.25.10</t>
  </si>
  <si>
    <t>fb46c416</t>
  </si>
  <si>
    <t>2261dcbb</t>
  </si>
  <si>
    <t>Bakso syifa</t>
  </si>
  <si>
    <t>3,593922, 98,664779</t>
  </si>
  <si>
    <t>3,593933, 98,664803</t>
  </si>
  <si>
    <t>Call_Images/fb46c416.Foto.091432.jpg</t>
  </si>
  <si>
    <t>16.14.24</t>
  </si>
  <si>
    <t>a9f84ad6</t>
  </si>
  <si>
    <t>c64c4f66</t>
  </si>
  <si>
    <t>Es kelapa mudah pohon jatih</t>
  </si>
  <si>
    <t>3,532563, 98,691456</t>
  </si>
  <si>
    <t>3,532575, 98,691478</t>
  </si>
  <si>
    <t>Call_Images/a9f84ad6.Foto.061106.jpg</t>
  </si>
  <si>
    <t>4782f9c8</t>
  </si>
  <si>
    <t>11.26.21</t>
  </si>
  <si>
    <t>01161b3a</t>
  </si>
  <si>
    <t>Warkop baday</t>
  </si>
  <si>
    <t>3,572324, 98,687759</t>
  </si>
  <si>
    <t>3,572304, 98,687745</t>
  </si>
  <si>
    <t>Call_Images/4782f9c8.Foto.043811.jpg</t>
  </si>
  <si>
    <t>11.37.55</t>
  </si>
  <si>
    <t>00.11.34</t>
  </si>
  <si>
    <t>9b182474</t>
  </si>
  <si>
    <t>10.59.25</t>
  </si>
  <si>
    <t>a989a555</t>
  </si>
  <si>
    <t>Es tea limau varian rasa</t>
  </si>
  <si>
    <t>083830827102</t>
  </si>
  <si>
    <t>3,524375, 98,675323</t>
  </si>
  <si>
    <t>3,524363, 98,675302</t>
  </si>
  <si>
    <t>Call_Images/9b182474.Foto.040017.jpg</t>
  </si>
  <si>
    <t>11.00.06</t>
  </si>
  <si>
    <t>00.00.41</t>
  </si>
  <si>
    <t>0bcbeb06</t>
  </si>
  <si>
    <t>11.59.25</t>
  </si>
  <si>
    <t>8f800cb7</t>
  </si>
  <si>
    <t>Rm Minang sejahtera</t>
  </si>
  <si>
    <t>3,530082, 98,751669</t>
  </si>
  <si>
    <t>3,530106, 98,751668</t>
  </si>
  <si>
    <t>Call_Images/0bcbeb06.Foto.050022.jpg</t>
  </si>
  <si>
    <t>12.00.16</t>
  </si>
  <si>
    <t>37acfb0d</t>
  </si>
  <si>
    <t>12.32.39</t>
  </si>
  <si>
    <t>240adeae</t>
  </si>
  <si>
    <t>Bakso tetelan sapi tamora</t>
  </si>
  <si>
    <t>087825326542</t>
  </si>
  <si>
    <t>3,513481, 98,784830</t>
  </si>
  <si>
    <t>3,513480, 98,784831</t>
  </si>
  <si>
    <t>Call_Images/37acfb0d.Foto.053701.jpg</t>
  </si>
  <si>
    <t>12.36.50</t>
  </si>
  <si>
    <t>a3300534</t>
  </si>
  <si>
    <t>15.29.44</t>
  </si>
  <si>
    <t>b63d71ba</t>
  </si>
  <si>
    <t>Ayam penyet ayahanda</t>
  </si>
  <si>
    <t>62 812-6261-8778</t>
  </si>
  <si>
    <t>3,593425, 98,653406</t>
  </si>
  <si>
    <t>3,593422, 98,653429</t>
  </si>
  <si>
    <t>Call_Images/a3300534.Foto.083114.jpg</t>
  </si>
  <si>
    <t>15.31.04</t>
  </si>
  <si>
    <t>d5dfeb2f</t>
  </si>
  <si>
    <t>47fba484</t>
  </si>
  <si>
    <t>Kantin bu mutiara</t>
  </si>
  <si>
    <t>SD SWASTA AL MANAR</t>
  </si>
  <si>
    <t>3,535265, 98,674119</t>
  </si>
  <si>
    <t>3,535272, 98,674141</t>
  </si>
  <si>
    <t>Call_Images/d5dfeb2f.Foto.061704.jpg</t>
  </si>
  <si>
    <t>13.16.51</t>
  </si>
  <si>
    <t>c60025a7</t>
  </si>
  <si>
    <t>12.39.25</t>
  </si>
  <si>
    <t>33355214</t>
  </si>
  <si>
    <t>Warkop Kacang Korok Jl.Pahlawan Kabanjahe</t>
  </si>
  <si>
    <t>081384401699</t>
  </si>
  <si>
    <t>3,099383, 98,493423</t>
  </si>
  <si>
    <t>3,099365, 98,493437</t>
  </si>
  <si>
    <t>Call_Images/c60025a7.Foto.054201.jpg</t>
  </si>
  <si>
    <t>12.41.47</t>
  </si>
  <si>
    <t>99fb147e</t>
  </si>
  <si>
    <t>10.58.48</t>
  </si>
  <si>
    <t>8cc43ef4</t>
  </si>
  <si>
    <t>Ayam penyet Meranti tembung</t>
  </si>
  <si>
    <t>SMK teladan</t>
  </si>
  <si>
    <t>3,597314, 98,727724</t>
  </si>
  <si>
    <t>3,597297, 98,727709</t>
  </si>
  <si>
    <t>Call_Images/99fb147e.Foto.040004.jpg</t>
  </si>
  <si>
    <t>10.59.53</t>
  </si>
  <si>
    <t>9f8b57d0</t>
  </si>
  <si>
    <t>10.54.55</t>
  </si>
  <si>
    <t>be64112c</t>
  </si>
  <si>
    <t>Warung bu yanti tamora</t>
  </si>
  <si>
    <t>087896963524</t>
  </si>
  <si>
    <t>3,525202, 98,778238</t>
  </si>
  <si>
    <t>Call_Images/9f8b57d0.Foto.040139.jpg</t>
  </si>
  <si>
    <t>00.06.31</t>
  </si>
  <si>
    <t>3a0b046c</t>
  </si>
  <si>
    <t>13.00.49</t>
  </si>
  <si>
    <t>Wan Maulana</t>
  </si>
  <si>
    <t>NFI-MDS-SUM1-30</t>
  </si>
  <si>
    <t>cb7ca3f8</t>
  </si>
  <si>
    <t>Mie aceh kejaksaan</t>
  </si>
  <si>
    <t>Binjai Utara</t>
  </si>
  <si>
    <t>Kota Binjai</t>
  </si>
  <si>
    <t>3,623370, 98,504144</t>
  </si>
  <si>
    <t>3,623422, 98,504488</t>
  </si>
  <si>
    <t>Call_Images/3a0b046c.Foto.060256.jpg</t>
  </si>
  <si>
    <t>00.01.58</t>
  </si>
  <si>
    <t>86353a4d</t>
  </si>
  <si>
    <t>8d4f4fdd</t>
  </si>
  <si>
    <t>Warung dongan</t>
  </si>
  <si>
    <t>081260835525</t>
  </si>
  <si>
    <t>3,578683, 98,657525</t>
  </si>
  <si>
    <t>3,578680, 98,657547</t>
  </si>
  <si>
    <t>Call_Images/86353a4d.Foto.031101.jpg</t>
  </si>
  <si>
    <t>aa8f6f54</t>
  </si>
  <si>
    <t>10.46.31</t>
  </si>
  <si>
    <t>3,101287, 98,488077</t>
  </si>
  <si>
    <t>Call_Images/aa8f6f54.Foto.035139.jpg</t>
  </si>
  <si>
    <t>10.51.27</t>
  </si>
  <si>
    <t>00.04.56</t>
  </si>
  <si>
    <t>62f26f58</t>
  </si>
  <si>
    <t>10.49.58</t>
  </si>
  <si>
    <t>811fb146</t>
  </si>
  <si>
    <t>Warung es tante</t>
  </si>
  <si>
    <t>085668132080</t>
  </si>
  <si>
    <t>SMA negeri 3 medan</t>
  </si>
  <si>
    <t>3,564774, 98,700482</t>
  </si>
  <si>
    <t>3,564777, 98,700461</t>
  </si>
  <si>
    <t>Call_Images/62f26f58.Foto.035422.jpg</t>
  </si>
  <si>
    <t>10.54.11</t>
  </si>
  <si>
    <t>f6e49bb3</t>
  </si>
  <si>
    <t>c27ea29d</t>
  </si>
  <si>
    <t>Warkop budi</t>
  </si>
  <si>
    <t>3,584664, 98,676734</t>
  </si>
  <si>
    <t>3,584653, 98,676716</t>
  </si>
  <si>
    <t>Call_Images/f6e49bb3.Foto.040844.jpg</t>
  </si>
  <si>
    <t>00.04.52</t>
  </si>
  <si>
    <t>5983bd23</t>
  </si>
  <si>
    <t>488f25db</t>
  </si>
  <si>
    <t>Warkop Aldi Sinukaban Simpang Ds.Sumbul Kabanjahe</t>
  </si>
  <si>
    <t>SD NEGERI 030332 SUMBUL</t>
  </si>
  <si>
    <t>3,132599, 98,508616</t>
  </si>
  <si>
    <t>3,132601, 98,508595</t>
  </si>
  <si>
    <t>Call_Images/5983bd23.Foto.090758.jpg</t>
  </si>
  <si>
    <t>18086f89</t>
  </si>
  <si>
    <t>11.42.26</t>
  </si>
  <si>
    <t>9a52aedc</t>
  </si>
  <si>
    <t>Ayam penyet 77 mbak siska</t>
  </si>
  <si>
    <t>3,666601, 98,509723</t>
  </si>
  <si>
    <t>3,666548, 98,509565</t>
  </si>
  <si>
    <t>Call_Images/18086f89.Foto.044555.jpg</t>
  </si>
  <si>
    <t>11.46.00</t>
  </si>
  <si>
    <t>831e1dfa</t>
  </si>
  <si>
    <t>13.42.26</t>
  </si>
  <si>
    <t>95eaf7cd</t>
  </si>
  <si>
    <t>Burger kill</t>
  </si>
  <si>
    <t>08126811069</t>
  </si>
  <si>
    <t>3,519835, 98,698375</t>
  </si>
  <si>
    <t>3,519820, 98,698361</t>
  </si>
  <si>
    <t>Call_Images/831e1dfa.Foto.065027.jpg</t>
  </si>
  <si>
    <t>13.50.12</t>
  </si>
  <si>
    <t>00.07.46</t>
  </si>
  <si>
    <t>57e39c13</t>
  </si>
  <si>
    <t>11.00.00</t>
  </si>
  <si>
    <t>c49e0bb7</t>
  </si>
  <si>
    <t>Soto mas igun</t>
  </si>
  <si>
    <t>3,599380, 98,578004</t>
  </si>
  <si>
    <t>3,599471, 98,578085</t>
  </si>
  <si>
    <t>Call_Images/57e39c13.Foto.040203.jpg</t>
  </si>
  <si>
    <t>fbb897a0</t>
  </si>
  <si>
    <t>3,601589, 98,707497</t>
  </si>
  <si>
    <t>Call_Images/fbb897a0.Foto.030743.jpg</t>
  </si>
  <si>
    <t>16aa784e</t>
  </si>
  <si>
    <t>14.40.25</t>
  </si>
  <si>
    <t>c25504e5</t>
  </si>
  <si>
    <t>Warkop maimun</t>
  </si>
  <si>
    <t>3,591859, 98,653181</t>
  </si>
  <si>
    <t>3,591847, 98,653167</t>
  </si>
  <si>
    <t>Call_Images/16aa784e.Foto.074213.jpg</t>
  </si>
  <si>
    <t>14.41.57</t>
  </si>
  <si>
    <t>c815395f</t>
  </si>
  <si>
    <t>3,586874, 98,691277</t>
  </si>
  <si>
    <t>Call_Images/c815395f.Foto.051449.jpg</t>
  </si>
  <si>
    <t>12.14.42</t>
  </si>
  <si>
    <t>00.01.52</t>
  </si>
  <si>
    <t>e3af78f1</t>
  </si>
  <si>
    <t>11.59.15</t>
  </si>
  <si>
    <t>1e36f972</t>
  </si>
  <si>
    <t>Bakso Mas panjang</t>
  </si>
  <si>
    <t>3,544901, 98,679609</t>
  </si>
  <si>
    <t>3,544899, 98,679627</t>
  </si>
  <si>
    <t>Call_Images/e3af78f1.Foto.050059.jpg</t>
  </si>
  <si>
    <t>12.00.44</t>
  </si>
  <si>
    <t>abb3425e</t>
  </si>
  <si>
    <t>12.19.15</t>
  </si>
  <si>
    <t>3,098854, 98,493129</t>
  </si>
  <si>
    <t>Call_Images/abb3425e.Foto.052450.jpg</t>
  </si>
  <si>
    <t>12.24.00</t>
  </si>
  <si>
    <t>00.04.45</t>
  </si>
  <si>
    <t>51d546bc</t>
  </si>
  <si>
    <t>12.00.53</t>
  </si>
  <si>
    <t>d26998fc</t>
  </si>
  <si>
    <t>Ayam geprek bu novi</t>
  </si>
  <si>
    <t>3,614109, 98,676579</t>
  </si>
  <si>
    <t>3,614125, 98,676586</t>
  </si>
  <si>
    <t>Call_Images/51d546bc.Foto.050221.jpg</t>
  </si>
  <si>
    <t>8f07f691</t>
  </si>
  <si>
    <t>d3265d9a</t>
  </si>
  <si>
    <t>Mie sop kampung ginting</t>
  </si>
  <si>
    <t>SD SWASTA IT AL-HIJRAH</t>
  </si>
  <si>
    <t>3,533871, 98,647317</t>
  </si>
  <si>
    <t>3,533864, 98,647333</t>
  </si>
  <si>
    <t>Call_Images/8f07f691.Foto.020916.jpg</t>
  </si>
  <si>
    <t>e62c856d</t>
  </si>
  <si>
    <t>08.29.29</t>
  </si>
  <si>
    <t>00e7f568</t>
  </si>
  <si>
    <t>Mie balap seafood latahzan</t>
  </si>
  <si>
    <t>3,606893, 98,665519</t>
  </si>
  <si>
    <t>3,606900, 98,665535</t>
  </si>
  <si>
    <t>Call_Images/e62c856d.Foto.013357.jpg</t>
  </si>
  <si>
    <t>08.33.40</t>
  </si>
  <si>
    <t>442919f0</t>
  </si>
  <si>
    <t>10.29.15</t>
  </si>
  <si>
    <t>c304b73e</t>
  </si>
  <si>
    <t>Warung Sitepu Pajak Kabanjahe</t>
  </si>
  <si>
    <t>082272737374</t>
  </si>
  <si>
    <t>3,101296, 98,488061</t>
  </si>
  <si>
    <t>3,101307, 98,488048</t>
  </si>
  <si>
    <t>Call_Images/442919f0.Foto.033450.jpg</t>
  </si>
  <si>
    <t>10.34.15</t>
  </si>
  <si>
    <t>00.05.00</t>
  </si>
  <si>
    <t>1c453798</t>
  </si>
  <si>
    <t>baec6802</t>
  </si>
  <si>
    <t>Bakso al ikhlas</t>
  </si>
  <si>
    <t>3,591152, 98,663133</t>
  </si>
  <si>
    <t>3,591137, 98,663125</t>
  </si>
  <si>
    <t>Call_Images/1c453798.Foto.081249.jpg</t>
  </si>
  <si>
    <t>00.01.37</t>
  </si>
  <si>
    <t>6f43d582</t>
  </si>
  <si>
    <t>10.51.47</t>
  </si>
  <si>
    <t>58aade5e</t>
  </si>
  <si>
    <t>Rumah makan sejarah</t>
  </si>
  <si>
    <t>3,599356, 98,587433</t>
  </si>
  <si>
    <t>3,599444, 98,587482</t>
  </si>
  <si>
    <t>Call_Images/6f43d582.Foto.035511.jpg</t>
  </si>
  <si>
    <t>10.55.00</t>
  </si>
  <si>
    <t>64b489fe</t>
  </si>
  <si>
    <t>850339c9</t>
  </si>
  <si>
    <t>Pop ice bahagia smoothies</t>
  </si>
  <si>
    <t>082275618589</t>
  </si>
  <si>
    <t>SD SWASTA IT DARUL ULUM</t>
  </si>
  <si>
    <t>3,537110, 98,678190</t>
  </si>
  <si>
    <t>3,537126, 98,678193</t>
  </si>
  <si>
    <t>Call_Images/64b489fe.Foto.040616.jpg</t>
  </si>
  <si>
    <t>3b8318a5</t>
  </si>
  <si>
    <t>11.31.11</t>
  </si>
  <si>
    <t>24e59ea9</t>
  </si>
  <si>
    <t>Ketoprak jakarta</t>
  </si>
  <si>
    <t>3,530815, 98,677923</t>
  </si>
  <si>
    <t>3,530809, 98,677938</t>
  </si>
  <si>
    <t>Call_Images/3b8318a5.Foto.043413.jpg</t>
  </si>
  <si>
    <t>11.34.04</t>
  </si>
  <si>
    <t>00.02.53</t>
  </si>
  <si>
    <t>e8af443b</t>
  </si>
  <si>
    <t>13.53.04</t>
  </si>
  <si>
    <t>3,593434, 98,653419</t>
  </si>
  <si>
    <t>Call_Images/e8af443b.Foto.065941.jpg</t>
  </si>
  <si>
    <t>13.59.21</t>
  </si>
  <si>
    <t>0f9a581d</t>
  </si>
  <si>
    <t>13.23.20</t>
  </si>
  <si>
    <t>8e7e83b3</t>
  </si>
  <si>
    <t>Bakso bacok risky jaya</t>
  </si>
  <si>
    <t>Binjai Timur</t>
  </si>
  <si>
    <t>3,611114, 98,518163</t>
  </si>
  <si>
    <t>3,611080, 98,518251</t>
  </si>
  <si>
    <t>Call_Images/0f9a581d.Foto.063310.jpg</t>
  </si>
  <si>
    <t>13.35.00</t>
  </si>
  <si>
    <t>00.11.40</t>
  </si>
  <si>
    <t>89973b98</t>
  </si>
  <si>
    <t>11.51.08</t>
  </si>
  <si>
    <t>e8188864</t>
  </si>
  <si>
    <t>Warung saer</t>
  </si>
  <si>
    <t>3,591633, 98,682206</t>
  </si>
  <si>
    <t>3,591635, 98,682221</t>
  </si>
  <si>
    <t>Call_Images/89973b98.Foto.045214.jpg</t>
  </si>
  <si>
    <t>11.52.06</t>
  </si>
  <si>
    <t>50cc9731</t>
  </si>
  <si>
    <t>853a2591</t>
  </si>
  <si>
    <t>Bestie Sejati Ice Drink Jl.Jamin Ginting Kabanjahe</t>
  </si>
  <si>
    <t>081370471902</t>
  </si>
  <si>
    <t>SMA NEGERI 2 KABANJAHE</t>
  </si>
  <si>
    <t>3,108479, 98,501175</t>
  </si>
  <si>
    <t>3,108494, 98,501176</t>
  </si>
  <si>
    <t>Call_Images/50cc9731.Foto.031839.jpg</t>
  </si>
  <si>
    <t>10.18.21</t>
  </si>
  <si>
    <t>fc1d3fcb</t>
  </si>
  <si>
    <t>10.50.21</t>
  </si>
  <si>
    <t>5bf13d11</t>
  </si>
  <si>
    <t>Warkop Berlin Jl.Udara Berastagi</t>
  </si>
  <si>
    <t>SMP SWASTA TRINITY BERASTAGI</t>
  </si>
  <si>
    <t>3,188241, 98,508033</t>
  </si>
  <si>
    <t>3,188253, 98,508042</t>
  </si>
  <si>
    <t>Call_Images/fc1d3fcb.Foto.035241.jpg</t>
  </si>
  <si>
    <t>10.52.29</t>
  </si>
  <si>
    <t>3b3763ec</t>
  </si>
  <si>
    <t>13.20.08</t>
  </si>
  <si>
    <t>e4005154</t>
  </si>
  <si>
    <t>Warung RM absa tona</t>
  </si>
  <si>
    <t>3,515049, 98,698232</t>
  </si>
  <si>
    <t>3,515063, 98,698236</t>
  </si>
  <si>
    <t>Call_Images/3b3763ec.Foto.063553.jpg</t>
  </si>
  <si>
    <t>13.35.34</t>
  </si>
  <si>
    <t>00.15.26</t>
  </si>
  <si>
    <t>8349ff78</t>
  </si>
  <si>
    <t>0f6bbf41</t>
  </si>
  <si>
    <t>Warkop BG WIN</t>
  </si>
  <si>
    <t>3,638214, 98,510737</t>
  </si>
  <si>
    <t>3,638308, 98,510742</t>
  </si>
  <si>
    <t>Call_Images/8349ff78.Foto.070847.jpg</t>
  </si>
  <si>
    <t>00.02.49</t>
  </si>
  <si>
    <t>7a284581</t>
  </si>
  <si>
    <t>16.40.09</t>
  </si>
  <si>
    <t>62a63f66</t>
  </si>
  <si>
    <t>Wr. Ayam penyet mas hari</t>
  </si>
  <si>
    <t>Binjai Kota</t>
  </si>
  <si>
    <t>3,596275, 98,478772</t>
  </si>
  <si>
    <t>3,596241, 98,478842</t>
  </si>
  <si>
    <t>Call_Images/7a284581.Foto.094052.jpg</t>
  </si>
  <si>
    <t>b1206da0</t>
  </si>
  <si>
    <t>10.44.39</t>
  </si>
  <si>
    <t>b5bcc30f</t>
  </si>
  <si>
    <t>Warung bu evi</t>
  </si>
  <si>
    <t>3,521211, 98,676037</t>
  </si>
  <si>
    <t>3,521198, 98,676038</t>
  </si>
  <si>
    <t>Call_Images/b1206da0.Foto.034556.jpg</t>
  </si>
  <si>
    <t>10.45.49</t>
  </si>
  <si>
    <t>fa9ee3a6</t>
  </si>
  <si>
    <t>11.28.43</t>
  </si>
  <si>
    <t>724ed553</t>
  </si>
  <si>
    <t>Warung dedi</t>
  </si>
  <si>
    <t>081397883125</t>
  </si>
  <si>
    <t>3,602615, 98,711634</t>
  </si>
  <si>
    <t>3,602622, 98,711645</t>
  </si>
  <si>
    <t>Call_Images/fa9ee3a6.Foto.043021.jpg</t>
  </si>
  <si>
    <t>11.30.13</t>
  </si>
  <si>
    <t>c85263fd</t>
  </si>
  <si>
    <t>11.59.52</t>
  </si>
  <si>
    <t>fa3fc455</t>
  </si>
  <si>
    <t>Rm mbak Kayla percut</t>
  </si>
  <si>
    <t>085261606312</t>
  </si>
  <si>
    <t>3,614046, 98,718465</t>
  </si>
  <si>
    <t>3,614055, 98,718456</t>
  </si>
  <si>
    <t>Call_Images/c85263fd.Foto.050146.jpg</t>
  </si>
  <si>
    <t>7e212daf</t>
  </si>
  <si>
    <t>3,597324, 98,727717</t>
  </si>
  <si>
    <t>Call_Images/7e212daf.Foto.072254.jpg</t>
  </si>
  <si>
    <t>14.22.48</t>
  </si>
  <si>
    <t>00.11.51</t>
  </si>
  <si>
    <t>27b53a71</t>
  </si>
  <si>
    <t>11.24.50</t>
  </si>
  <si>
    <t>a7a47d4c</t>
  </si>
  <si>
    <t>Kopi mesra mmtc</t>
  </si>
  <si>
    <t>3,603205, 98,709318</t>
  </si>
  <si>
    <t>3,603217, 98,709319</t>
  </si>
  <si>
    <t>Call_Images/27b53a71.Foto.042535.jpg</t>
  </si>
  <si>
    <t>11.25.29</t>
  </si>
  <si>
    <t>00.00.39</t>
  </si>
  <si>
    <t>fe4bf05f</t>
  </si>
  <si>
    <t>10.24.56</t>
  </si>
  <si>
    <t>7568cc75</t>
  </si>
  <si>
    <t>Mie ayam dan bakso mas gogon</t>
  </si>
  <si>
    <t>3,536563, 98,662957</t>
  </si>
  <si>
    <t>3,536554, 98,662950</t>
  </si>
  <si>
    <t>Call_Images/fe4bf05f.Foto.032636.jpg</t>
  </si>
  <si>
    <t>10.26.29</t>
  </si>
  <si>
    <t>b4f69f22</t>
  </si>
  <si>
    <t>19d760d2</t>
  </si>
  <si>
    <t>Boksa bakso</t>
  </si>
  <si>
    <t>3,623361, 98,504251</t>
  </si>
  <si>
    <t>3,623352, 98,504325</t>
  </si>
  <si>
    <t>Call_Images/b4f69f22.Foto.060755.jpg</t>
  </si>
  <si>
    <t>7e23384c</t>
  </si>
  <si>
    <t>16.49.12</t>
  </si>
  <si>
    <t>04af12fb</t>
  </si>
  <si>
    <t>Warung bambu i'am</t>
  </si>
  <si>
    <t>3,594391, 98,478777</t>
  </si>
  <si>
    <t>3,594323, 98,478766</t>
  </si>
  <si>
    <t>Call_Images/7e23384c.Foto.094957.jpg</t>
  </si>
  <si>
    <t>f621637f</t>
  </si>
  <si>
    <t>13.43.20</t>
  </si>
  <si>
    <t>5f906166</t>
  </si>
  <si>
    <t>Warung julia</t>
  </si>
  <si>
    <t>3,590586, 98,663262</t>
  </si>
  <si>
    <t>3,590576, 98,663259</t>
  </si>
  <si>
    <t>Call_Images/f621637f.Foto.064509.jpg</t>
  </si>
  <si>
    <t>13.44.56</t>
  </si>
  <si>
    <t>7b114b61</t>
  </si>
  <si>
    <t>13.13.38</t>
  </si>
  <si>
    <t>26913aba</t>
  </si>
  <si>
    <t>Bunda Juan</t>
  </si>
  <si>
    <t>081269046665</t>
  </si>
  <si>
    <t>SMP-IT JABAL NOOR</t>
  </si>
  <si>
    <t>3,584035, 98,590612</t>
  </si>
  <si>
    <t>3,584038, 98,590602</t>
  </si>
  <si>
    <t>Call_Images/7b114b61.Foto.061519.jpg</t>
  </si>
  <si>
    <t>13.15.12</t>
  </si>
  <si>
    <t>25011f45</t>
  </si>
  <si>
    <t>11.19.03</t>
  </si>
  <si>
    <t>1ee83c58</t>
  </si>
  <si>
    <t>Warung elef UINSU</t>
  </si>
  <si>
    <t>3,605897, 98,720017</t>
  </si>
  <si>
    <t>3,605894, 98,720007</t>
  </si>
  <si>
    <t>Call_Images/25011f45.Foto.041951.jpg</t>
  </si>
  <si>
    <t>11.19.46</t>
  </si>
  <si>
    <t>9eb4c2e2</t>
  </si>
  <si>
    <t>14.49.11</t>
  </si>
  <si>
    <t>dfbce235</t>
  </si>
  <si>
    <t>RM. Kamang Raya</t>
  </si>
  <si>
    <t>081265530229</t>
  </si>
  <si>
    <t>3,577751, 98,623465</t>
  </si>
  <si>
    <t>3,577757, 98,623473</t>
  </si>
  <si>
    <t>Call_Images/9eb4c2e2.Foto.075121.jpg</t>
  </si>
  <si>
    <t>14.51.10</t>
  </si>
  <si>
    <t>5ce2e232</t>
  </si>
  <si>
    <t>14.33.41</t>
  </si>
  <si>
    <t>62a4a1d0</t>
  </si>
  <si>
    <t>Warung Winda Gg.Pendidikan Kabanjahe</t>
  </si>
  <si>
    <t>3,105900, 98,495863</t>
  </si>
  <si>
    <t>3,105909, 98,495860</t>
  </si>
  <si>
    <t>Call_Images/5ce2e232.Foto.073713.jpg</t>
  </si>
  <si>
    <t>14.36.58</t>
  </si>
  <si>
    <t>7c6237f2</t>
  </si>
  <si>
    <t>15.22.52</t>
  </si>
  <si>
    <t>c9cac57c</t>
  </si>
  <si>
    <t>Mie ayam bakso PLN</t>
  </si>
  <si>
    <t>SMK SWASTA PATRIA DHARMA</t>
  </si>
  <si>
    <t>3,482183, 98,685604</t>
  </si>
  <si>
    <t>3,482174, 98,685607</t>
  </si>
  <si>
    <t>Call_Images/7c6237f2.Foto.083629.jpg</t>
  </si>
  <si>
    <t>15.36.19</t>
  </si>
  <si>
    <t>00.13.27</t>
  </si>
  <si>
    <t>cb673a89</t>
  </si>
  <si>
    <t>16.51.05</t>
  </si>
  <si>
    <t>b26b9785</t>
  </si>
  <si>
    <t>Mie sop gorengan tamer</t>
  </si>
  <si>
    <t>3,594353, 98,478763</t>
  </si>
  <si>
    <t>3,594358, 98,478823</t>
  </si>
  <si>
    <t>Call_Images/cb673a89.Foto.095141.jpg</t>
  </si>
  <si>
    <t>46e2aaa0</t>
  </si>
  <si>
    <t>13.53.01</t>
  </si>
  <si>
    <t>3,614051, 98,718473</t>
  </si>
  <si>
    <t>Call_Images/46e2aaa0.Foto.065512.jpg</t>
  </si>
  <si>
    <t>13.55.06</t>
  </si>
  <si>
    <t>a1452a41</t>
  </si>
  <si>
    <t>69aa9d7f</t>
  </si>
  <si>
    <t>Warung boim percut</t>
  </si>
  <si>
    <t>SMK SWASTA PAB 8 SAMPALI</t>
  </si>
  <si>
    <t>3,628073, 98,713562</t>
  </si>
  <si>
    <t>3,628080, 98,713556</t>
  </si>
  <si>
    <t>Call_Images/a1452a41.Foto.033534.jpg</t>
  </si>
  <si>
    <t>10.35.20</t>
  </si>
  <si>
    <t>fb127bfe</t>
  </si>
  <si>
    <t>09.52.43</t>
  </si>
  <si>
    <t>66677c21</t>
  </si>
  <si>
    <t>Zulaikha juice</t>
  </si>
  <si>
    <t>081261137633</t>
  </si>
  <si>
    <t>UPT SPF SD NEGERI 101835</t>
  </si>
  <si>
    <t>3,511882, 98,698356</t>
  </si>
  <si>
    <t>3,511876, 98,698351</t>
  </si>
  <si>
    <t>Call_Images/fb127bfe.Foto.025730.jpg</t>
  </si>
  <si>
    <t>09.57.19</t>
  </si>
  <si>
    <t>f2841674</t>
  </si>
  <si>
    <t>15.27.03</t>
  </si>
  <si>
    <t>125bc7bb</t>
  </si>
  <si>
    <t>Cafe boy</t>
  </si>
  <si>
    <t>3,560239, 98,652200</t>
  </si>
  <si>
    <t>3,560233, 98,652196</t>
  </si>
  <si>
    <t>Call_Images/f2841674.Foto.082957.jpg</t>
  </si>
  <si>
    <t>15.29.35</t>
  </si>
  <si>
    <t>06a2b461</t>
  </si>
  <si>
    <t>11.44.52</t>
  </si>
  <si>
    <t>8cfd6c53</t>
  </si>
  <si>
    <t>Warung pop ice bu zainem</t>
  </si>
  <si>
    <t>3,529827, 98,678716</t>
  </si>
  <si>
    <t>3,529831, 98,678722</t>
  </si>
  <si>
    <t>Call_Images/06a2b461.Foto.044647.jpg</t>
  </si>
  <si>
    <t>11.46.40</t>
  </si>
  <si>
    <t>1716f353</t>
  </si>
  <si>
    <t>12.43.29</t>
  </si>
  <si>
    <t>60b5dc5b</t>
  </si>
  <si>
    <t>Warkop Leona Jl.Pahlawan Kabanjahe</t>
  </si>
  <si>
    <t>081265174055</t>
  </si>
  <si>
    <t>3,099496, 98,493449</t>
  </si>
  <si>
    <t>3,099503, 98,493450</t>
  </si>
  <si>
    <t>Call_Images/1716f353.Foto.054827.jpg</t>
  </si>
  <si>
    <t>12.48.15</t>
  </si>
  <si>
    <t>00.04.46</t>
  </si>
  <si>
    <t>c5a12854</t>
  </si>
  <si>
    <t>15.27.13</t>
  </si>
  <si>
    <t>4b7a028e</t>
  </si>
  <si>
    <t>Warkop Depari Jl.Jamin Ginting Kabanjahe</t>
  </si>
  <si>
    <t>082160968905</t>
  </si>
  <si>
    <t>SMP NEGERI 1 KABANJAHE</t>
  </si>
  <si>
    <t>3,109605, 98,501403</t>
  </si>
  <si>
    <t>3,109599, 98,501400</t>
  </si>
  <si>
    <t>Call_Images/c5a12854.Foto.083303.jpg</t>
  </si>
  <si>
    <t>15.32.48</t>
  </si>
  <si>
    <t>00.05.35</t>
  </si>
  <si>
    <t>e0f9df67</t>
  </si>
  <si>
    <t>12.20.00</t>
  </si>
  <si>
    <t>98f346c2</t>
  </si>
  <si>
    <t>Kantin ice buk mar</t>
  </si>
  <si>
    <t>0895335314065</t>
  </si>
  <si>
    <t>3,529685, 98,680080</t>
  </si>
  <si>
    <t>3,529688, 98,680086</t>
  </si>
  <si>
    <t>Call_Images/e0f9df67.Foto.052206.jpg</t>
  </si>
  <si>
    <t>12.21.59</t>
  </si>
  <si>
    <t>262483d4</t>
  </si>
  <si>
    <t>10.00.07</t>
  </si>
  <si>
    <t>3,598819, 98,653112</t>
  </si>
  <si>
    <t>Call_Images/262483d4.Foto.030219.jpg</t>
  </si>
  <si>
    <t>7f90b815</t>
  </si>
  <si>
    <t>14.25.32</t>
  </si>
  <si>
    <t>1f3672dc</t>
  </si>
  <si>
    <t>Bakso enggal 2</t>
  </si>
  <si>
    <t>3,600680, 98,554055</t>
  </si>
  <si>
    <t>3,600732, 98,554068</t>
  </si>
  <si>
    <t>Call_Images/7f90b815.Foto.072654.jpg</t>
  </si>
  <si>
    <t>14.28.00</t>
  </si>
  <si>
    <t>3c9de8a3</t>
  </si>
  <si>
    <t>10.36.47</t>
  </si>
  <si>
    <t>0ee3d4de</t>
  </si>
  <si>
    <t>Mie sop putri denai</t>
  </si>
  <si>
    <t>3,585410, 98,740336</t>
  </si>
  <si>
    <t>3,585415, 98,740334</t>
  </si>
  <si>
    <t>Call_Images/3c9de8a3.Foto.033836.jpg</t>
  </si>
  <si>
    <t>10.38.28</t>
  </si>
  <si>
    <t>e4bb6e10</t>
  </si>
  <si>
    <t>14.57.55</t>
  </si>
  <si>
    <t>55172101</t>
  </si>
  <si>
    <t>Warkop Gi Joey Jl.Jamin Ginting Kabanjahe</t>
  </si>
  <si>
    <t>3,107515, 98,500592</t>
  </si>
  <si>
    <t>3,107513, 98,500597</t>
  </si>
  <si>
    <t>Call_Images/e4bb6e10.Foto.075950.jpg</t>
  </si>
  <si>
    <t>14.59.38</t>
  </si>
  <si>
    <t>00.01.43</t>
  </si>
  <si>
    <t>158d00a2</t>
  </si>
  <si>
    <t>3,601939, 98,707099</t>
  </si>
  <si>
    <t>Call_Images/158d00a2.Foto.051435.jpg</t>
  </si>
  <si>
    <t>12.14.29</t>
  </si>
  <si>
    <t>14894506</t>
  </si>
  <si>
    <t>ae28bc6b</t>
  </si>
  <si>
    <t>Bakso mas semat</t>
  </si>
  <si>
    <t>UPT SPF SD NEGERI 104211</t>
  </si>
  <si>
    <t>3,522774, 98,698286</t>
  </si>
  <si>
    <t>3,522775, 98,698281</t>
  </si>
  <si>
    <t>Call_Images/14894506.Foto.060657.jpg</t>
  </si>
  <si>
    <t>5c71309e</t>
  </si>
  <si>
    <t>11.52.23</t>
  </si>
  <si>
    <t>bcb9b1da</t>
  </si>
  <si>
    <t>Rumah makan sejahtera</t>
  </si>
  <si>
    <t>Hamparan Perak</t>
  </si>
  <si>
    <t>3,682169, 98,509202</t>
  </si>
  <si>
    <t>3,682201, 98,509165</t>
  </si>
  <si>
    <t>Call_Images/5c71309e.Foto.045330.jpg</t>
  </si>
  <si>
    <t>11.54.00</t>
  </si>
  <si>
    <t>474db885</t>
  </si>
  <si>
    <t>16.43.56</t>
  </si>
  <si>
    <t>33050692</t>
  </si>
  <si>
    <t>Mie sop kampung buk anna</t>
  </si>
  <si>
    <t>3,594826, 98,478659</t>
  </si>
  <si>
    <t>3,594798, 98,478697</t>
  </si>
  <si>
    <t>Call_Images/474db885.Foto.094435.jpg</t>
  </si>
  <si>
    <t>6ce1d0c3</t>
  </si>
  <si>
    <t>a8ea9162</t>
  </si>
  <si>
    <t>Bakso sidomoro paya bakung</t>
  </si>
  <si>
    <t>3,628517, 98,555878</t>
  </si>
  <si>
    <t>3,628554, 98,555903</t>
  </si>
  <si>
    <t>Call_Images/6ce1d0c3.Foto.080238.jpg</t>
  </si>
  <si>
    <t>43b80cd1</t>
  </si>
  <si>
    <t>10.45.06</t>
  </si>
  <si>
    <t>3,601940, 98,707099</t>
  </si>
  <si>
    <t>Call_Images/43b80cd1.Foto.034716.jpg</t>
  </si>
  <si>
    <t>10.46.58</t>
  </si>
  <si>
    <t>0fb2b9cd</t>
  </si>
  <si>
    <t>09.31.58</t>
  </si>
  <si>
    <t>408adda6</t>
  </si>
  <si>
    <t>Rumah makan permata minang</t>
  </si>
  <si>
    <t>3,599550, 98,566318</t>
  </si>
  <si>
    <t>3,599592, 98,566303</t>
  </si>
  <si>
    <t>Call_Images/0fb2b9cd.Foto.023339.jpg</t>
  </si>
  <si>
    <t>09.34.00</t>
  </si>
  <si>
    <t>42476be9</t>
  </si>
  <si>
    <t>e9d9f10f</t>
  </si>
  <si>
    <t>Bakso mas adi km 12</t>
  </si>
  <si>
    <t>3,600486, 98,575510</t>
  </si>
  <si>
    <t>3,600490, 98,575470</t>
  </si>
  <si>
    <t>Call_Images/42476be9.Foto.021149.jpg</t>
  </si>
  <si>
    <t>442382be</t>
  </si>
  <si>
    <t>a16ce06b</t>
  </si>
  <si>
    <t>Rumah makan vellysa</t>
  </si>
  <si>
    <t>3,610624, 98,518133</t>
  </si>
  <si>
    <t>3,610661, 98,518143</t>
  </si>
  <si>
    <t>Call_Images/442382be.Foto.063805.jpg</t>
  </si>
  <si>
    <t>13.38.00</t>
  </si>
  <si>
    <t>4e9d516c</t>
  </si>
  <si>
    <t>12.35.40</t>
  </si>
  <si>
    <t>98cb3588</t>
  </si>
  <si>
    <t>Warkop Tarigan (Jose &amp; Joel Tambak) Jl.Selamat Ketaren Kabanjahe</t>
  </si>
  <si>
    <t>081386670407</t>
  </si>
  <si>
    <t>3,098850, 98,493131</t>
  </si>
  <si>
    <t>3,098849, 98,493134</t>
  </si>
  <si>
    <t>Call_Images/4e9d516c.Foto.053811.jpg</t>
  </si>
  <si>
    <t>12.38.00</t>
  </si>
  <si>
    <t>db1080c2</t>
  </si>
  <si>
    <t>15.51.47</t>
  </si>
  <si>
    <t>af8b3ae4</t>
  </si>
  <si>
    <t>Warkop Andeska Organizer (AO) Jl.Jamin Ginting Kabanjahe</t>
  </si>
  <si>
    <t>085370850136</t>
  </si>
  <si>
    <t>3,122549, 98,508109</t>
  </si>
  <si>
    <t>3,122550, 98,508106</t>
  </si>
  <si>
    <t>Call_Images/db1080c2.Foto.085420.jpg</t>
  </si>
  <si>
    <t>15.54.07</t>
  </si>
  <si>
    <t>faeaf5c4</t>
  </si>
  <si>
    <t>16.45.54</t>
  </si>
  <si>
    <t>222a0e74</t>
  </si>
  <si>
    <t>Rumah makan boru nasution</t>
  </si>
  <si>
    <t>3,594786, 98,478694</t>
  </si>
  <si>
    <t>3,594812, 98,478675</t>
  </si>
  <si>
    <t>Call_Images/faeaf5c4.Foto.094630.jpg</t>
  </si>
  <si>
    <t>573b03f7</t>
  </si>
  <si>
    <t>09.18.37</t>
  </si>
  <si>
    <t>093b2d11</t>
  </si>
  <si>
    <t>Bakso mas wahyu johor</t>
  </si>
  <si>
    <t>3,536495, 98,650497</t>
  </si>
  <si>
    <t>3,536497, 98,650495</t>
  </si>
  <si>
    <t>Call_Images/573b03f7.Foto.022011.jpg</t>
  </si>
  <si>
    <t>09.20.01</t>
  </si>
  <si>
    <t>d5d9ff45</t>
  </si>
  <si>
    <t>11.33.38</t>
  </si>
  <si>
    <t>d0260622</t>
  </si>
  <si>
    <t>Warkop Nadine Ds.Barung Kersap</t>
  </si>
  <si>
    <t>Munte</t>
  </si>
  <si>
    <t>3,069312, 98,413472</t>
  </si>
  <si>
    <t>3,069314, 98,413471</t>
  </si>
  <si>
    <t>Call_Images/d5d9ff45.Foto.043813.jpg</t>
  </si>
  <si>
    <t>11.38.00</t>
  </si>
  <si>
    <t>3e2d4868</t>
  </si>
  <si>
    <t>12.42.39</t>
  </si>
  <si>
    <t>84e0a9cb</t>
  </si>
  <si>
    <t>Warkop Ega Jl.Pahlawan Kabanjahe</t>
  </si>
  <si>
    <t>082267598859</t>
  </si>
  <si>
    <t>3,099186, 98,493531</t>
  </si>
  <si>
    <t>3,099185, 98,493533</t>
  </si>
  <si>
    <t>Call_Images/3e2d4868.Foto.054348.jpg</t>
  </si>
  <si>
    <t>12.43.39</t>
  </si>
  <si>
    <t>c484854c</t>
  </si>
  <si>
    <t>12.54.37</t>
  </si>
  <si>
    <t>7900b155</t>
  </si>
  <si>
    <t>Warung ayam penyet nur</t>
  </si>
  <si>
    <t>3,622670, 98,503680</t>
  </si>
  <si>
    <t>3,622653, 98,503707</t>
  </si>
  <si>
    <t>Call_Images/c484854c.Foto.055512.jpg</t>
  </si>
  <si>
    <t>12.57.00</t>
  </si>
  <si>
    <t>e080559d</t>
  </si>
  <si>
    <t>f01784ea</t>
  </si>
  <si>
    <t>Warung Pasar 7</t>
  </si>
  <si>
    <t>3,693542, 98,507479</t>
  </si>
  <si>
    <t>3,693528, 98,507470</t>
  </si>
  <si>
    <t>Call_Images/e080559d.Foto.051534.jpg</t>
  </si>
  <si>
    <t>12.16.00</t>
  </si>
  <si>
    <t>a1a6e949</t>
  </si>
  <si>
    <t>12.30.41</t>
  </si>
  <si>
    <t>3,099185, 98,493531</t>
  </si>
  <si>
    <t>Call_Images/a1a6e949.Foto.053448.jpg</t>
  </si>
  <si>
    <t>12.34.34</t>
  </si>
  <si>
    <t>00.03.53</t>
  </si>
  <si>
    <t>09355d81</t>
  </si>
  <si>
    <t>09.14.30</t>
  </si>
  <si>
    <t>6f7fb018</t>
  </si>
  <si>
    <t>Bakso sidomoro km 12</t>
  </si>
  <si>
    <t>3,600385, 98,574924</t>
  </si>
  <si>
    <t>3,600374, 98,574923</t>
  </si>
  <si>
    <t>Call_Images/09355d81.Foto.021520.jpg</t>
  </si>
  <si>
    <t>09.17.00</t>
  </si>
  <si>
    <t>00.02.30</t>
  </si>
  <si>
    <t>d44ee7e7</t>
  </si>
  <si>
    <t>14.52.24</t>
  </si>
  <si>
    <t>9492c32d</t>
  </si>
  <si>
    <t>Bakso barokah</t>
  </si>
  <si>
    <t>3,612322, 98,554107</t>
  </si>
  <si>
    <t>3,612319, 98,554106</t>
  </si>
  <si>
    <t>Call_Images/d44ee7e7.Foto.075358.jpg</t>
  </si>
  <si>
    <t>14.54.00</t>
  </si>
  <si>
    <t>e2c55df1</t>
  </si>
  <si>
    <t>12.18.31</t>
  </si>
  <si>
    <t>78381bb2</t>
  </si>
  <si>
    <t>Warkop iting</t>
  </si>
  <si>
    <t>085834215684</t>
  </si>
  <si>
    <t>3,516814, 98,612016</t>
  </si>
  <si>
    <t>Call_Images/e2c55df1.Foto.051936.jpg</t>
  </si>
  <si>
    <t>12.19.37</t>
  </si>
  <si>
    <t>2eda460b</t>
  </si>
  <si>
    <t>12.51.34</t>
  </si>
  <si>
    <t>6de234aa</t>
  </si>
  <si>
    <t>Warkop Aurel</t>
  </si>
  <si>
    <t>082375660653</t>
  </si>
  <si>
    <t>3,517226, 98,611493</t>
  </si>
  <si>
    <t>Call_Images/2eda460b.Foto.055329.jpg</t>
  </si>
  <si>
    <t>12.53.26</t>
  </si>
  <si>
    <t>71738274</t>
  </si>
  <si>
    <t>13.13.35</t>
  </si>
  <si>
    <t>Call_Images/71738274.Foto.061506.jpg</t>
  </si>
  <si>
    <t>13.15.06</t>
  </si>
  <si>
    <t>4d05b5ef</t>
  </si>
  <si>
    <t>13.19.44</t>
  </si>
  <si>
    <t>6686339b</t>
  </si>
  <si>
    <t>Aneka Jus Sehat</t>
  </si>
  <si>
    <t>081361255081</t>
  </si>
  <si>
    <t>Call_Images/4d05b5ef.Foto.062014.jpg</t>
  </si>
  <si>
    <t>13.20.15</t>
  </si>
  <si>
    <t>aa9739b6</t>
  </si>
  <si>
    <t>Call_Images/aa9739b6.Foto.091422.jpg</t>
  </si>
  <si>
    <t>16.14.17</t>
  </si>
  <si>
    <t>e27f6a11</t>
  </si>
  <si>
    <t>cb540536</t>
  </si>
  <si>
    <t>Ayam penyet rabiza</t>
  </si>
  <si>
    <t>089521544138</t>
  </si>
  <si>
    <t>3,536044, 98,662956</t>
  </si>
  <si>
    <t>Call_Images/e27f6a11.Foto.031400.jpg</t>
  </si>
  <si>
    <t>10.13.52</t>
  </si>
  <si>
    <t>70c135e7</t>
  </si>
  <si>
    <t>39435676</t>
  </si>
  <si>
    <t>Garpoo</t>
  </si>
  <si>
    <t>3,588288, 98,659537</t>
  </si>
  <si>
    <t>Call_Images/70c135e7.Foto.080736.jpg</t>
  </si>
  <si>
    <t>1bf7af58</t>
  </si>
  <si>
    <t>16.44.43</t>
  </si>
  <si>
    <t>9d39788c</t>
  </si>
  <si>
    <t>Metro Bakso &amp; Mie Ayam Ceker</t>
  </si>
  <si>
    <t>085765711966</t>
  </si>
  <si>
    <t>Call_Images/1bf7af58.Foto.094639.jpg</t>
  </si>
  <si>
    <t>16.46.34</t>
  </si>
  <si>
    <t>353bd962</t>
  </si>
  <si>
    <t>311d8d99</t>
  </si>
  <si>
    <t>RM. Tuah Sakato</t>
  </si>
  <si>
    <t>085760864881</t>
  </si>
  <si>
    <t>Call_Images/353bd962.Foto.100721.jpg</t>
  </si>
  <si>
    <t>9ea7ecef</t>
  </si>
  <si>
    <t>10.18.41</t>
  </si>
  <si>
    <t>Call_Images/9ea7ecef.Foto.032008.jpg</t>
  </si>
  <si>
    <t>10.19.52</t>
  </si>
  <si>
    <t>04ecb336</t>
  </si>
  <si>
    <t>10.43.03</t>
  </si>
  <si>
    <t>7ab6fecb</t>
  </si>
  <si>
    <t>Kantin 5 bu Yanti</t>
  </si>
  <si>
    <t>082363630022</t>
  </si>
  <si>
    <t>Call_Images/04ecb336.Foto.034640.jpg</t>
  </si>
  <si>
    <t>10.46.36</t>
  </si>
  <si>
    <t>00.03.33</t>
  </si>
  <si>
    <t>1094b1fe</t>
  </si>
  <si>
    <t>10.51.41</t>
  </si>
  <si>
    <t>fd09e175</t>
  </si>
  <si>
    <t>Kantin 7 bu asni</t>
  </si>
  <si>
    <t>082166353119</t>
  </si>
  <si>
    <t>Call_Images/1094b1fe.Foto.035243.jpg</t>
  </si>
  <si>
    <t>10.52.39</t>
  </si>
  <si>
    <t>c34be1c4</t>
  </si>
  <si>
    <t>10.57.55</t>
  </si>
  <si>
    <t>8674fff3</t>
  </si>
  <si>
    <t>Kantin 8 bu Kasti</t>
  </si>
  <si>
    <t>085162940290</t>
  </si>
  <si>
    <t>Call_Images/c34be1c4.Foto.035859.jpg</t>
  </si>
  <si>
    <t>10.58.54</t>
  </si>
  <si>
    <t>00.00.59</t>
  </si>
  <si>
    <t>bc874557</t>
  </si>
  <si>
    <t>45e75f99</t>
  </si>
  <si>
    <t>Kantin 9 bu Tanjung</t>
  </si>
  <si>
    <t>081261338087</t>
  </si>
  <si>
    <t>Call_Images/bc874557.Foto.040254.jpg</t>
  </si>
  <si>
    <t>00.00.47</t>
  </si>
  <si>
    <t>c64852a9</t>
  </si>
  <si>
    <t>74cb4c23</t>
  </si>
  <si>
    <t>Kantin 10 MakDe</t>
  </si>
  <si>
    <t>082166277400</t>
  </si>
  <si>
    <t>Call_Images/c64852a9.Foto.040946.jpg</t>
  </si>
  <si>
    <t>ea9f0dbf</t>
  </si>
  <si>
    <t>11.00.27</t>
  </si>
  <si>
    <t>Call_Images/ea9f0dbf.Foto.040359.jpg</t>
  </si>
  <si>
    <t>d66e724e</t>
  </si>
  <si>
    <t>14.55.03</t>
  </si>
  <si>
    <t>f9355503</t>
  </si>
  <si>
    <t>CR Seven</t>
  </si>
  <si>
    <t>081375568031</t>
  </si>
  <si>
    <t>Call_Images/d66e724e.Foto.075753.jpg</t>
  </si>
  <si>
    <t>14.57.51</t>
  </si>
  <si>
    <t>03f85681</t>
  </si>
  <si>
    <t>15.40.19</t>
  </si>
  <si>
    <t>e99428de</t>
  </si>
  <si>
    <t>Warkop Delicious</t>
  </si>
  <si>
    <t>083876982307</t>
  </si>
  <si>
    <t>Call_Images/03f85681.Foto.084544.jpg</t>
  </si>
  <si>
    <t>15.45.23</t>
  </si>
  <si>
    <t>b61b9632</t>
  </si>
  <si>
    <t>b29f4f0c</t>
  </si>
  <si>
    <t>Cafe Kayu Laut</t>
  </si>
  <si>
    <t>087796655842</t>
  </si>
  <si>
    <t>Call_Images/b61b9632.Foto.090739.jpg</t>
  </si>
  <si>
    <t>87ca9f82</t>
  </si>
  <si>
    <t>Call_Images/87ca9f82.Foto.034836.jpg</t>
  </si>
  <si>
    <t>10.48.31</t>
  </si>
  <si>
    <t>1f3ab7fc</t>
  </si>
  <si>
    <t>14.41.01</t>
  </si>
  <si>
    <t>9365df7a</t>
  </si>
  <si>
    <t>Ayam geprek berkah</t>
  </si>
  <si>
    <t>3,607558, 98,554185</t>
  </si>
  <si>
    <t>3,607559, 98,554185</t>
  </si>
  <si>
    <t>Call_Images/1f3ab7fc.Foto.074225.jpg</t>
  </si>
  <si>
    <t>14.44.00</t>
  </si>
  <si>
    <t>00.02.59</t>
  </si>
  <si>
    <t>1bf1ab66</t>
  </si>
  <si>
    <t>13.34.15</t>
  </si>
  <si>
    <t>152be5e3</t>
  </si>
  <si>
    <t>Warung Anita Ncole</t>
  </si>
  <si>
    <t>085766571072</t>
  </si>
  <si>
    <t>Call_Images/1bf1ab66.Foto.063912.jpg</t>
  </si>
  <si>
    <t>13.38.55</t>
  </si>
  <si>
    <t>68646408</t>
  </si>
  <si>
    <t>13.46.48</t>
  </si>
  <si>
    <t>3065bb0a</t>
  </si>
  <si>
    <t>Warung Lontong Mak Ayu Ncole</t>
  </si>
  <si>
    <t>08126446058</t>
  </si>
  <si>
    <t>Call_Images/68646408.Foto.064913.jpg</t>
  </si>
  <si>
    <t>13.49.07</t>
  </si>
  <si>
    <t>b0a9b086</t>
  </si>
  <si>
    <t>1a2b49bf</t>
  </si>
  <si>
    <t>Jus Berkah Ncole</t>
  </si>
  <si>
    <t>081224039454</t>
  </si>
  <si>
    <t>Call_Images/b0a9b086.Foto.071042.jpg</t>
  </si>
  <si>
    <t>c5bacc47</t>
  </si>
  <si>
    <t>14.14.52</t>
  </si>
  <si>
    <t>3e7902b4</t>
  </si>
  <si>
    <t>Warkop Rimbun</t>
  </si>
  <si>
    <t>081396816607</t>
  </si>
  <si>
    <t>SMP PENCAWAN</t>
  </si>
  <si>
    <t>Call_Images/c5bacc47.Foto.071602.jpg</t>
  </si>
  <si>
    <t>14.15.56</t>
  </si>
  <si>
    <t>8b315245</t>
  </si>
  <si>
    <t>14.37.08</t>
  </si>
  <si>
    <t>841ff779</t>
  </si>
  <si>
    <t>Warkop Kita Kaze</t>
  </si>
  <si>
    <t>081262842095</t>
  </si>
  <si>
    <t>Call_Images/8b315245.Foto.075503.jpg</t>
  </si>
  <si>
    <t>14.54.56</t>
  </si>
  <si>
    <t>00.17.48</t>
  </si>
  <si>
    <t>4c5e734b</t>
  </si>
  <si>
    <t>15.13.40</t>
  </si>
  <si>
    <t>c8c00579</t>
  </si>
  <si>
    <t>The Sultan's</t>
  </si>
  <si>
    <t>081361994463</t>
  </si>
  <si>
    <t>Call_Images/4c5e734b.Foto.081552.jpg</t>
  </si>
  <si>
    <t>15.15.46</t>
  </si>
  <si>
    <t>ad6ac0a9</t>
  </si>
  <si>
    <t>15.19.25</t>
  </si>
  <si>
    <t>1c33a810</t>
  </si>
  <si>
    <t>Toko Sembako empat Dara</t>
  </si>
  <si>
    <t>081362211144</t>
  </si>
  <si>
    <t>Call_Images/ad6ac0a9.Foto.082354.jpg</t>
  </si>
  <si>
    <t>15.23.45</t>
  </si>
  <si>
    <t>72b9f3f3</t>
  </si>
  <si>
    <t>16.39.55</t>
  </si>
  <si>
    <t>7abfa82a</t>
  </si>
  <si>
    <t>Jus Sunggal Simpang 3</t>
  </si>
  <si>
    <t>083877587419</t>
  </si>
  <si>
    <t>SDS BRIGJEND KATAMSO</t>
  </si>
  <si>
    <t>3.577252, 98.622238</t>
  </si>
  <si>
    <t>Call_Images/72b9f3f3.Foto.094052.jpg</t>
  </si>
  <si>
    <t>16.40.48</t>
  </si>
  <si>
    <t>8ef5665a</t>
  </si>
  <si>
    <t>16.41.25</t>
  </si>
  <si>
    <t>82806417</t>
  </si>
  <si>
    <t>Warkop Safar Pajak Buah Berastagi</t>
  </si>
  <si>
    <t>SMP SWASTA MASEHI BERASTAGI</t>
  </si>
  <si>
    <t>3,194871, 98,508677</t>
  </si>
  <si>
    <t>3,195210, 98,508581</t>
  </si>
  <si>
    <t>Call_Images/8ef5665a.Foto.094356.jpg</t>
  </si>
  <si>
    <t>16.43.42</t>
  </si>
  <si>
    <t>90e4c33d</t>
  </si>
  <si>
    <t>e6ced95d</t>
  </si>
  <si>
    <t>Bakso mas nanda</t>
  </si>
  <si>
    <t>3.579565, 98.632179</t>
  </si>
  <si>
    <t>3.579495, 98.632203</t>
  </si>
  <si>
    <t>Call_Images/90e4c33d.Foto.021201.jpg</t>
  </si>
  <si>
    <t>09.13.00</t>
  </si>
  <si>
    <t>c4ce08b4</t>
  </si>
  <si>
    <t>09.15.03</t>
  </si>
  <si>
    <t>c22ea9f4</t>
  </si>
  <si>
    <t>RM. PUTRO MELAYU</t>
  </si>
  <si>
    <t>3.579539, 98.632179</t>
  </si>
  <si>
    <t>3.579512, 98.632160</t>
  </si>
  <si>
    <t>Call_Images/c4ce08b4.Foto.021740.jpg</t>
  </si>
  <si>
    <t>09.18.00</t>
  </si>
  <si>
    <t>00.02.57</t>
  </si>
  <si>
    <t>75503e9b</t>
  </si>
  <si>
    <t>09.26.32</t>
  </si>
  <si>
    <t>5ea100f5</t>
  </si>
  <si>
    <t>Rumah makan carano</t>
  </si>
  <si>
    <t>3.605324, 98.626827</t>
  </si>
  <si>
    <t>3.605290, 98.626760</t>
  </si>
  <si>
    <t>Call_Images/75503e9b.Foto.022946.jpg</t>
  </si>
  <si>
    <t>09.31.00</t>
  </si>
  <si>
    <t>b41a8dac</t>
  </si>
  <si>
    <t>09.42.00</t>
  </si>
  <si>
    <t>68c931a6</t>
  </si>
  <si>
    <t>Kantin sekolah eria</t>
  </si>
  <si>
    <t>SMAS ERIA MEDAN</t>
  </si>
  <si>
    <t>3.560557, 98.693904</t>
  </si>
  <si>
    <t>3.560550, 98.693888</t>
  </si>
  <si>
    <t>Call_Images/b41a8dac.Foto.024350.jpg</t>
  </si>
  <si>
    <t>09.43.39</t>
  </si>
  <si>
    <t>ac390077</t>
  </si>
  <si>
    <t>09.25.54</t>
  </si>
  <si>
    <t>3.620651, 98.671608</t>
  </si>
  <si>
    <t>3.620655, 98.671647</t>
  </si>
  <si>
    <t>Call_Images/ac390077.Foto.024512.jpg</t>
  </si>
  <si>
    <t>09.39.27</t>
  </si>
  <si>
    <t>00.13.33</t>
  </si>
  <si>
    <t>86688602</t>
  </si>
  <si>
    <t>09.39.37</t>
  </si>
  <si>
    <t>3.620643, 98.671613</t>
  </si>
  <si>
    <t>3.620646, 98.671632</t>
  </si>
  <si>
    <t>Call_Images/86688602.Foto.024521.jpg</t>
  </si>
  <si>
    <t>09.42.01</t>
  </si>
  <si>
    <t>cb1043f6</t>
  </si>
  <si>
    <t>09.42.29</t>
  </si>
  <si>
    <t>cdcdc00b</t>
  </si>
  <si>
    <t>Kantin wanda sma n 3</t>
  </si>
  <si>
    <t>3.620646, 98.671621</t>
  </si>
  <si>
    <t>3.620647, 98.671626</t>
  </si>
  <si>
    <t>Call_Images/cb1043f6.Foto.024537.jpg</t>
  </si>
  <si>
    <t>09.44.35</t>
  </si>
  <si>
    <t>66417be4</t>
  </si>
  <si>
    <t>09.48.46</t>
  </si>
  <si>
    <t>398d7d6a</t>
  </si>
  <si>
    <t>Mie sop 55 amplas</t>
  </si>
  <si>
    <t>3.550317, 98.702077</t>
  </si>
  <si>
    <t>3.550300, 98.701857</t>
  </si>
  <si>
    <t>Call_Images/66417be4.Foto.025129.jpg</t>
  </si>
  <si>
    <t>09.51.10</t>
  </si>
  <si>
    <t>5b7490b9</t>
  </si>
  <si>
    <t>09.51.16</t>
  </si>
  <si>
    <t>7b6755e9</t>
  </si>
  <si>
    <t>Ayam geprek</t>
  </si>
  <si>
    <t>Stt abdi sabda</t>
  </si>
  <si>
    <t>3.597908, 98.591065</t>
  </si>
  <si>
    <t>3.597983, 98.590776</t>
  </si>
  <si>
    <t>Call_Images/5b7490b9.Foto.025259.jpg</t>
  </si>
  <si>
    <t>09.52.52</t>
  </si>
  <si>
    <t>528b6cc6</t>
  </si>
  <si>
    <t>09.52.28</t>
  </si>
  <si>
    <t>f8dae9f9</t>
  </si>
  <si>
    <t>Warung bakso panjang</t>
  </si>
  <si>
    <t>3.550319, 98.701940</t>
  </si>
  <si>
    <t>3.550298, 98.701677</t>
  </si>
  <si>
    <t>Call_Images/528b6cc6.Foto.025357.jpg</t>
  </si>
  <si>
    <t>09.53.51</t>
  </si>
  <si>
    <t>42fbd0b1</t>
  </si>
  <si>
    <t>09.47.00</t>
  </si>
  <si>
    <t>c006fa4a</t>
  </si>
  <si>
    <t>Kantin ida sma n 3</t>
  </si>
  <si>
    <t>3.620775, 98.671540</t>
  </si>
  <si>
    <t>3.620814, 98.671606</t>
  </si>
  <si>
    <t>Call_Images/42fbd0b1.Foto.025406.jpg</t>
  </si>
  <si>
    <t>09.53.21</t>
  </si>
  <si>
    <t>632cef3b</t>
  </si>
  <si>
    <t>09.54.19</t>
  </si>
  <si>
    <t>3.621169, 98.671728</t>
  </si>
  <si>
    <t>3.620853, 98.672031</t>
  </si>
  <si>
    <t>Call_Images/632cef3b.Foto.025622.jpg</t>
  </si>
  <si>
    <t>09.56.12</t>
  </si>
  <si>
    <t>974d53a9</t>
  </si>
  <si>
    <t>09.55.30</t>
  </si>
  <si>
    <t>f0c7bb2e</t>
  </si>
  <si>
    <t>Warung kopi Bu Linda amplas</t>
  </si>
  <si>
    <t>0853</t>
  </si>
  <si>
    <t>3.549564, 98.705340</t>
  </si>
  <si>
    <t>Call_Images/974d53a9.Foto.025722.jpg</t>
  </si>
  <si>
    <t>09.57.15</t>
  </si>
  <si>
    <t>fc566590</t>
  </si>
  <si>
    <t>09.58.41</t>
  </si>
  <si>
    <t>bbb313bf</t>
  </si>
  <si>
    <t>Warung bengkel alex</t>
  </si>
  <si>
    <t>3.549614, 98.707040</t>
  </si>
  <si>
    <t>3.549536, 98.707092</t>
  </si>
  <si>
    <t>Call_Images/fc566590.Foto.030112.jpg</t>
  </si>
  <si>
    <t>10.00.45</t>
  </si>
  <si>
    <t>1e742d67</t>
  </si>
  <si>
    <t>09.56.53</t>
  </si>
  <si>
    <t>c70c2e2e</t>
  </si>
  <si>
    <t>Kantin mas pen sma n 3</t>
  </si>
  <si>
    <t>3.620690, 98.671627</t>
  </si>
  <si>
    <t>3.620774, 98.671637</t>
  </si>
  <si>
    <t>Call_Images/1e742d67.Foto.030158.jpg</t>
  </si>
  <si>
    <t>09.59.57</t>
  </si>
  <si>
    <t>fb35d62e</t>
  </si>
  <si>
    <t>09.59.39</t>
  </si>
  <si>
    <t>a27faa2b</t>
  </si>
  <si>
    <t>Warung RM berkah perbaungan</t>
  </si>
  <si>
    <t>Perbaungan</t>
  </si>
  <si>
    <t>Serdang Bedagai</t>
  </si>
  <si>
    <t>3.565013, 98.918785</t>
  </si>
  <si>
    <t>3.565343, 98.918735</t>
  </si>
  <si>
    <t>Call_Images/fb35d62e.Foto.030313.jpg</t>
  </si>
  <si>
    <t>def397ef</t>
  </si>
  <si>
    <t>a59811fe</t>
  </si>
  <si>
    <t>Kantin yasmin univa</t>
  </si>
  <si>
    <t>SMA Al Washliyah amplas</t>
  </si>
  <si>
    <t>3.545528, 98.699582</t>
  </si>
  <si>
    <t>3.545342, 98.699460</t>
  </si>
  <si>
    <t>Call_Images/def397ef.Foto.030829.jpg</t>
  </si>
  <si>
    <t>8a2a6d23</t>
  </si>
  <si>
    <t>cd2bf13e</t>
  </si>
  <si>
    <t>Warung kak tari</t>
  </si>
  <si>
    <t>3.595276, 98.626924</t>
  </si>
  <si>
    <t>3.595284, 98.626962</t>
  </si>
  <si>
    <t>Call_Images/8a2a6d23.Foto.030837.jpg</t>
  </si>
  <si>
    <t>88fe341d</t>
  </si>
  <si>
    <t>c0ce6125</t>
  </si>
  <si>
    <t>Pop ice jaka</t>
  </si>
  <si>
    <t>SMKS METHODIST 8</t>
  </si>
  <si>
    <t>3.612113, 98.673511</t>
  </si>
  <si>
    <t>3.612042, 98.673603</t>
  </si>
  <si>
    <t>Call_Images/88fe341d.Foto.031059.jpg</t>
  </si>
  <si>
    <t>45b26a8e</t>
  </si>
  <si>
    <t>bd3aaf45</t>
  </si>
  <si>
    <t>Kantin Surbakti amplas</t>
  </si>
  <si>
    <t>085172275633</t>
  </si>
  <si>
    <t>3.545422, 98.699540</t>
  </si>
  <si>
    <t>3.545569, 98.699477</t>
  </si>
  <si>
    <t>Call_Images/45b26a8e.Foto.031559.jpg</t>
  </si>
  <si>
    <t>10.15.53</t>
  </si>
  <si>
    <t>d3113e0f</t>
  </si>
  <si>
    <t>10.17.56</t>
  </si>
  <si>
    <t>39f7088a</t>
  </si>
  <si>
    <t>Warkop Idaman Jl.Veteran Berastagi</t>
  </si>
  <si>
    <t>08128300133</t>
  </si>
  <si>
    <t>3.190103, 98.508604</t>
  </si>
  <si>
    <t>3.190079, 98.508573</t>
  </si>
  <si>
    <t>Call_Images/d3113e0f.Foto.032144.jpg</t>
  </si>
  <si>
    <t>10.21.32</t>
  </si>
  <si>
    <t>548cead1</t>
  </si>
  <si>
    <t>10.20.39</t>
  </si>
  <si>
    <t>6d985eb3</t>
  </si>
  <si>
    <t>Warung mbak sri</t>
  </si>
  <si>
    <t>3.604870, 98.639825</t>
  </si>
  <si>
    <t>3.604913, 98.640027</t>
  </si>
  <si>
    <t>Call_Images/548cead1.Foto.032206.jpg</t>
  </si>
  <si>
    <t>10.21.46</t>
  </si>
  <si>
    <t>a4a50bf7</t>
  </si>
  <si>
    <t>10.20.11</t>
  </si>
  <si>
    <t>77b524a6</t>
  </si>
  <si>
    <t>Bakso panorama</t>
  </si>
  <si>
    <t>3.598496, 98.670418</t>
  </si>
  <si>
    <t>3.598455, 98.670426</t>
  </si>
  <si>
    <t>Call_Images/a4a50bf7.Foto.032219.jpg</t>
  </si>
  <si>
    <t>10.22.00</t>
  </si>
  <si>
    <t>00.01.49</t>
  </si>
  <si>
    <t>8b90eebb</t>
  </si>
  <si>
    <t>10.21.45</t>
  </si>
  <si>
    <t>b1560606</t>
  </si>
  <si>
    <t>Warung mbak iyem perbaungan</t>
  </si>
  <si>
    <t>085213164987</t>
  </si>
  <si>
    <t>3.566042, 98.927578</t>
  </si>
  <si>
    <t>3.564962, 98.924304</t>
  </si>
  <si>
    <t>Call_Images/8b90eebb.Foto.032649.jpg</t>
  </si>
  <si>
    <t>10.26.38</t>
  </si>
  <si>
    <t>00.04.53</t>
  </si>
  <si>
    <t>0e0f6b21</t>
  </si>
  <si>
    <t>10.28.11</t>
  </si>
  <si>
    <t>3.189855, 98.510206</t>
  </si>
  <si>
    <t>3.189861, 98.510233</t>
  </si>
  <si>
    <t>Call_Images/0e0f6b21.Foto.032930.jpg</t>
  </si>
  <si>
    <t>10.29.23</t>
  </si>
  <si>
    <t>035d535f</t>
  </si>
  <si>
    <t>10.28.25</t>
  </si>
  <si>
    <t>7e23b588</t>
  </si>
  <si>
    <t>Warung makan berkah wak acah</t>
  </si>
  <si>
    <t>3.597609, 98.670906</t>
  </si>
  <si>
    <t>3.597664, 98.670982</t>
  </si>
  <si>
    <t>Call_Images/035d535f.Foto.033100.jpg</t>
  </si>
  <si>
    <t>10.30.44</t>
  </si>
  <si>
    <t>086a8029</t>
  </si>
  <si>
    <t>10.28.59</t>
  </si>
  <si>
    <t>e57bee26</t>
  </si>
  <si>
    <t>Rm nanda amplas</t>
  </si>
  <si>
    <t>3.536218, 98.726189</t>
  </si>
  <si>
    <t>3.536263, 98.726124</t>
  </si>
  <si>
    <t>Call_Images/086a8029.Foto.033227.jpg</t>
  </si>
  <si>
    <t>10.32.20</t>
  </si>
  <si>
    <t>653da303</t>
  </si>
  <si>
    <t>10.39.15</t>
  </si>
  <si>
    <t>2a268e8f</t>
  </si>
  <si>
    <t>Warung Baru Jl.Veteran Berastagi</t>
  </si>
  <si>
    <t>3.193380, 98.508750</t>
  </si>
  <si>
    <t>3.193326, 98.508829</t>
  </si>
  <si>
    <t>Call_Images/653da303.Foto.034053.jpg</t>
  </si>
  <si>
    <t>10.40.41</t>
  </si>
  <si>
    <t>d3cd7e1c</t>
  </si>
  <si>
    <t>10.39.44</t>
  </si>
  <si>
    <t>02f443b1</t>
  </si>
  <si>
    <t>Warung Sinaga ompong</t>
  </si>
  <si>
    <t>3.537534, 98.729897</t>
  </si>
  <si>
    <t>3.537800, 98.729663</t>
  </si>
  <si>
    <t>Call_Images/d3cd7e1c.Foto.034133.jpg</t>
  </si>
  <si>
    <t>10.41.22</t>
  </si>
  <si>
    <t>00.01.38</t>
  </si>
  <si>
    <t>eda4036c</t>
  </si>
  <si>
    <t>10.43.56</t>
  </si>
  <si>
    <t>0faccb61</t>
  </si>
  <si>
    <t>Warung mama alex</t>
  </si>
  <si>
    <t>3.537498, 98.730875</t>
  </si>
  <si>
    <t>3.537180, 98.731071</t>
  </si>
  <si>
    <t>Call_Images/eda4036c.Foto.034542.jpg</t>
  </si>
  <si>
    <t>10.45.35</t>
  </si>
  <si>
    <t>ee9d7121</t>
  </si>
  <si>
    <t>10.42.32</t>
  </si>
  <si>
    <t>3c14238f</t>
  </si>
  <si>
    <t>Warung bu sum</t>
  </si>
  <si>
    <t>SDS METHODIST 1</t>
  </si>
  <si>
    <t>3.578229, 98.669867</t>
  </si>
  <si>
    <t>3.578372, 98.669664</t>
  </si>
  <si>
    <t>Call_Images/ee9d7121.Foto.034623.jpg</t>
  </si>
  <si>
    <t>10.46.05</t>
  </si>
  <si>
    <t>a9a70897</t>
  </si>
  <si>
    <t>10.43.04</t>
  </si>
  <si>
    <t>dd5a5a95</t>
  </si>
  <si>
    <t>Warung kak say perbaungan</t>
  </si>
  <si>
    <t>3.565349, 98.929690</t>
  </si>
  <si>
    <t>3.565898, 98.930257</t>
  </si>
  <si>
    <t>Call_Images/a9a70897.Foto.034820.jpg</t>
  </si>
  <si>
    <t>10.48.12</t>
  </si>
  <si>
    <t>41444b00</t>
  </si>
  <si>
    <t>10.49.07</t>
  </si>
  <si>
    <t>4fa0a98c</t>
  </si>
  <si>
    <t>Warung kantin masjid</t>
  </si>
  <si>
    <t>3.595872, 98.680558</t>
  </si>
  <si>
    <t>3.595881, 98.680582</t>
  </si>
  <si>
    <t>Call_Images/41444b00.Foto.035025.jpg</t>
  </si>
  <si>
    <t>10.51.00</t>
  </si>
  <si>
    <t>9a7d1053</t>
  </si>
  <si>
    <t>10.52.49</t>
  </si>
  <si>
    <t>6c2c161d</t>
  </si>
  <si>
    <t>Ayam Pecak dan Kremes Dio Jl.Veteran Berastagi</t>
  </si>
  <si>
    <t>081283904442</t>
  </si>
  <si>
    <t>SMA SWASTA METHODIST BERASTAGI</t>
  </si>
  <si>
    <t>3.192399, 98.508836</t>
  </si>
  <si>
    <t>3.192402, 98.508837</t>
  </si>
  <si>
    <t>Call_Images/9a7d1053.Foto.035516.jpg</t>
  </si>
  <si>
    <t>10.55.05</t>
  </si>
  <si>
    <t>f33b6781</t>
  </si>
  <si>
    <t>10.53.48</t>
  </si>
  <si>
    <t>aa81bb4b</t>
  </si>
  <si>
    <t>Warung Pardede amplas</t>
  </si>
  <si>
    <t>3.536581, 98.732114</t>
  </si>
  <si>
    <t>3.537603, 98.730879</t>
  </si>
  <si>
    <t>Call_Images/f33b6781.Foto.035527.jpg</t>
  </si>
  <si>
    <t>10.55.13</t>
  </si>
  <si>
    <t>b77503c5</t>
  </si>
  <si>
    <t>10.49.48</t>
  </si>
  <si>
    <t>65947af9</t>
  </si>
  <si>
    <t>Warkop aldi</t>
  </si>
  <si>
    <t>087749088539</t>
  </si>
  <si>
    <t>3.578031, 98.671410</t>
  </si>
  <si>
    <t>3.578001, 98.671423</t>
  </si>
  <si>
    <t>Call_Images/b77503c5.Foto.035817.jpg</t>
  </si>
  <si>
    <t>10.57.59</t>
  </si>
  <si>
    <t>f06cf50a</t>
  </si>
  <si>
    <t>10.58.34</t>
  </si>
  <si>
    <t>3.189871, 98.508830</t>
  </si>
  <si>
    <t>3.189930, 98.508726</t>
  </si>
  <si>
    <t>Call_Images/f06cf50a.Foto.035913.jpg</t>
  </si>
  <si>
    <t>1d959cf5</t>
  </si>
  <si>
    <t>10.53.00</t>
  </si>
  <si>
    <t>cc481f91</t>
  </si>
  <si>
    <t>Warung kembar perbaungan</t>
  </si>
  <si>
    <t>3.565899, 98.930248</t>
  </si>
  <si>
    <t>3.566213, 98.929978</t>
  </si>
  <si>
    <t>Call_Images/1d959cf5.Foto.040059.jpg</t>
  </si>
  <si>
    <t>11.00.52</t>
  </si>
  <si>
    <t>00.07.52</t>
  </si>
  <si>
    <t>eb963130</t>
  </si>
  <si>
    <t>10.59.46</t>
  </si>
  <si>
    <t>a8decce2</t>
  </si>
  <si>
    <t>Warung nasi mbak inem</t>
  </si>
  <si>
    <t>3.537097, 98.732178</t>
  </si>
  <si>
    <t>3.537098, 98.732178</t>
  </si>
  <si>
    <t>Call_Images/eb963130.Foto.040109.jpg</t>
  </si>
  <si>
    <t>11.00.58</t>
  </si>
  <si>
    <t>005c65da</t>
  </si>
  <si>
    <t>10.52.43</t>
  </si>
  <si>
    <t>293cfa65</t>
  </si>
  <si>
    <t>Warkop pakcik nasik</t>
  </si>
  <si>
    <t>3.594667, 98.681049</t>
  </si>
  <si>
    <t>3.594652, 98.681079</t>
  </si>
  <si>
    <t>Call_Images/005c65da.Foto.040441.jpg</t>
  </si>
  <si>
    <t>c52878a7</t>
  </si>
  <si>
    <t>69b14109</t>
  </si>
  <si>
    <t>Gorengan Bu Noni amplas</t>
  </si>
  <si>
    <t>3.537070, 98.732481</t>
  </si>
  <si>
    <t>3.536993, 98.732445</t>
  </si>
  <si>
    <t>Call_Images/c52878a7.Foto.040516.jpg</t>
  </si>
  <si>
    <t>1c05924b</t>
  </si>
  <si>
    <t>82afdf5e</t>
  </si>
  <si>
    <t>Warkop bang us</t>
  </si>
  <si>
    <t>3.594085, 98.681219</t>
  </si>
  <si>
    <t>3.594050, 98.681283</t>
  </si>
  <si>
    <t>Call_Images/1c05924b.Foto.041003.jpg</t>
  </si>
  <si>
    <t>c95616e6</t>
  </si>
  <si>
    <t>cd028f5a</t>
  </si>
  <si>
    <t>Warung Lina perbaungan</t>
  </si>
  <si>
    <t>08126</t>
  </si>
  <si>
    <t>3.566423, 98.930628</t>
  </si>
  <si>
    <t>3.566429, 98.930628</t>
  </si>
  <si>
    <t>Call_Images/c95616e6.Foto.041335.jpg</t>
  </si>
  <si>
    <t>11.13.26</t>
  </si>
  <si>
    <t>8b62c50b</t>
  </si>
  <si>
    <t>3.532148, 98.739825</t>
  </si>
  <si>
    <t>3.532283, 98.739756</t>
  </si>
  <si>
    <t>Call_Images/8b62c50b.Foto.041525.jpg</t>
  </si>
  <si>
    <t>11.15.15</t>
  </si>
  <si>
    <t>ed1b191f</t>
  </si>
  <si>
    <t>95e3de0b</t>
  </si>
  <si>
    <t>Warkop ogek</t>
  </si>
  <si>
    <t>SMPS METHODIST 5</t>
  </si>
  <si>
    <t>3.578004, 98.671454</t>
  </si>
  <si>
    <t>3.578011, 98.671467</t>
  </si>
  <si>
    <t>Call_Images/ed1b191f.Foto.041721.jpg</t>
  </si>
  <si>
    <t>11.17.06</t>
  </si>
  <si>
    <t>d6f94997</t>
  </si>
  <si>
    <t>11.13.07</t>
  </si>
  <si>
    <t>da402416</t>
  </si>
  <si>
    <t>RM.3 Family Chinese Food Jl.Jamin Ginting Berastagi</t>
  </si>
  <si>
    <t>SMA NEGERI 1 BERASTAGI</t>
  </si>
  <si>
    <t>3.187213, 98.509212</t>
  </si>
  <si>
    <t>3.187196, 98.509220</t>
  </si>
  <si>
    <t>Call_Images/d6f94997.Foto.041800.jpg</t>
  </si>
  <si>
    <t>11.17.48</t>
  </si>
  <si>
    <t>b0da34fc</t>
  </si>
  <si>
    <t>11.18.13</t>
  </si>
  <si>
    <t>1cc64d3a</t>
  </si>
  <si>
    <t>Warkop cendana</t>
  </si>
  <si>
    <t>3.596426, 98.683575</t>
  </si>
  <si>
    <t>3.596487, 98.683626</t>
  </si>
  <si>
    <t>Call_Images/b0da34fc.Foto.042129.jpg</t>
  </si>
  <si>
    <t>11.21.13</t>
  </si>
  <si>
    <t>8c5bcacf</t>
  </si>
  <si>
    <t>11.21.52</t>
  </si>
  <si>
    <t>c1881c49</t>
  </si>
  <si>
    <t>Warkop Vicky Spinx Jl.Jamin Ginting Berastagi</t>
  </si>
  <si>
    <t>089522266842</t>
  </si>
  <si>
    <t>3.184101, 98.509015</t>
  </si>
  <si>
    <t>3.184120, 98.508993</t>
  </si>
  <si>
    <t>Call_Images/8c5bcacf.Foto.042439.jpg</t>
  </si>
  <si>
    <t>11.24.26</t>
  </si>
  <si>
    <t>00.02.34</t>
  </si>
  <si>
    <t>d4d86aed</t>
  </si>
  <si>
    <t>11.22.10</t>
  </si>
  <si>
    <t>98ea7148</t>
  </si>
  <si>
    <t>Warkop tengku cendana</t>
  </si>
  <si>
    <t>3.596085, 98.683610</t>
  </si>
  <si>
    <t>3.596447, 98.683498</t>
  </si>
  <si>
    <t>Call_Images/d4d86aed.Foto.042648.jpg</t>
  </si>
  <si>
    <t>11.26.33</t>
  </si>
  <si>
    <t>aa4f24bd</t>
  </si>
  <si>
    <t>37677420</t>
  </si>
  <si>
    <t>Warung sederhana perbaungan</t>
  </si>
  <si>
    <t>3.565977, 98.931132</t>
  </si>
  <si>
    <t>3.566325, 98.931198</t>
  </si>
  <si>
    <t>Call_Images/aa4f24bd.Foto.042833.jpg</t>
  </si>
  <si>
    <t>11.28.26</t>
  </si>
  <si>
    <t>841090a6</t>
  </si>
  <si>
    <t>11.30.17</t>
  </si>
  <si>
    <t>691786d2</t>
  </si>
  <si>
    <t>Sate padang sari bundo</t>
  </si>
  <si>
    <t>3.578693, 98.671426</t>
  </si>
  <si>
    <t>3.578833, 98.671316</t>
  </si>
  <si>
    <t>Call_Images/841090a6.Foto.043144.jpg</t>
  </si>
  <si>
    <t>11.31.26</t>
  </si>
  <si>
    <t>a3f03b98</t>
  </si>
  <si>
    <t>11.35.36</t>
  </si>
  <si>
    <t>4842b08a</t>
  </si>
  <si>
    <t>Bakso kadung tresno</t>
  </si>
  <si>
    <t>3.606568, 98.583221</t>
  </si>
  <si>
    <t>3.606560, 98.583236</t>
  </si>
  <si>
    <t>Call_Images/a3f03b98.Foto.043636.jpg</t>
  </si>
  <si>
    <t>11.37.00</t>
  </si>
  <si>
    <t>71b50e7c</t>
  </si>
  <si>
    <t>11.35.33</t>
  </si>
  <si>
    <t>ac5d3a19</t>
  </si>
  <si>
    <t>Warkop Pak Madi</t>
  </si>
  <si>
    <t>SDS METHODIST 2</t>
  </si>
  <si>
    <t>3.578025, 98.671365</t>
  </si>
  <si>
    <t>3.578056, 98.671358</t>
  </si>
  <si>
    <t>Call_Images/71b50e7c.Foto.043708.jpg</t>
  </si>
  <si>
    <t>11.36.56</t>
  </si>
  <si>
    <t>8d2b1f1f</t>
  </si>
  <si>
    <t>11.36.15</t>
  </si>
  <si>
    <t>f74ac665</t>
  </si>
  <si>
    <t>Warung tembolok</t>
  </si>
  <si>
    <t>UIN-SU MEDAN</t>
  </si>
  <si>
    <t>3.599551, 98.681000</t>
  </si>
  <si>
    <t>3.599568, 98.680968</t>
  </si>
  <si>
    <t>Call_Images/8d2b1f1f.Foto.043929.jpg</t>
  </si>
  <si>
    <t>11.39.12</t>
  </si>
  <si>
    <t>8e2d5289</t>
  </si>
  <si>
    <t>11.39.50</t>
  </si>
  <si>
    <t>ca1765c7</t>
  </si>
  <si>
    <t>Lontong Bu pina</t>
  </si>
  <si>
    <t>3.532234, 98.739686</t>
  </si>
  <si>
    <t>3.532253, 98.739715</t>
  </si>
  <si>
    <t>Call_Images/8e2d5289.Foto.044121.jpg</t>
  </si>
  <si>
    <t>11.41.12</t>
  </si>
  <si>
    <t>c85d1643</t>
  </si>
  <si>
    <t>11.38.03</t>
  </si>
  <si>
    <t>589a1934</t>
  </si>
  <si>
    <t>Warung wacika</t>
  </si>
  <si>
    <t>3.578138, 98.671317</t>
  </si>
  <si>
    <t>3.578131, 98.671349</t>
  </si>
  <si>
    <t>Call_Images/c85d1643.Foto.044459.jpg</t>
  </si>
  <si>
    <t>11.44.00</t>
  </si>
  <si>
    <t>00.05.57</t>
  </si>
  <si>
    <t>ac20097c</t>
  </si>
  <si>
    <t>11.46.31</t>
  </si>
  <si>
    <t>3.578052, 98.671340</t>
  </si>
  <si>
    <t>Call_Images/ac20097c.Foto.044706.jpg</t>
  </si>
  <si>
    <t>11.46.57</t>
  </si>
  <si>
    <t>00.00.26</t>
  </si>
  <si>
    <t>eb913c69</t>
  </si>
  <si>
    <t>11.50.11</t>
  </si>
  <si>
    <t>96f03f73</t>
  </si>
  <si>
    <t>Rumah makan cahaya minang</t>
  </si>
  <si>
    <t>3.599475, 98.565562</t>
  </si>
  <si>
    <t>3.599499, 98.565586</t>
  </si>
  <si>
    <t>Call_Images/eb913c69.Foto.045128.jpg</t>
  </si>
  <si>
    <t>11.52.00</t>
  </si>
  <si>
    <t>38f5e8f8</t>
  </si>
  <si>
    <t>11.33.49</t>
  </si>
  <si>
    <t>3.577335, 98.621763</t>
  </si>
  <si>
    <t>3.557185, 98.635684</t>
  </si>
  <si>
    <t>Call_Images/38f5e8f8.Foto.045141.jpg</t>
  </si>
  <si>
    <t>11.43.01</t>
  </si>
  <si>
    <t>41f43ba0</t>
  </si>
  <si>
    <t>11.41.08</t>
  </si>
  <si>
    <t>209c77d3</t>
  </si>
  <si>
    <t>Warung kak zia</t>
  </si>
  <si>
    <t>3.566410, 98.932227</t>
  </si>
  <si>
    <t>3.566411, 98.932234</t>
  </si>
  <si>
    <t>Call_Images/41f43ba0.Foto.045142.jpg</t>
  </si>
  <si>
    <t>11.51.34</t>
  </si>
  <si>
    <t>ddc7e64c</t>
  </si>
  <si>
    <t>11.50.03</t>
  </si>
  <si>
    <t>61f510b2</t>
  </si>
  <si>
    <t>Warkop Sahabat Kita Ds.Sumber Mufakat Kabanjahe</t>
  </si>
  <si>
    <t>081265334189</t>
  </si>
  <si>
    <t>3.125343, 98.508292</t>
  </si>
  <si>
    <t>3.125338, 98.508288</t>
  </si>
  <si>
    <t>Call_Images/ddc7e64c.Foto.045208.jpg</t>
  </si>
  <si>
    <t>11.51.58</t>
  </si>
  <si>
    <t>51c434c1</t>
  </si>
  <si>
    <t>11.54.19</t>
  </si>
  <si>
    <t>689ab908</t>
  </si>
  <si>
    <t>Warkop logam</t>
  </si>
  <si>
    <t>082273097009</t>
  </si>
  <si>
    <t>SMKN 7 MEDAN</t>
  </si>
  <si>
    <t>3.553223, 98.689420</t>
  </si>
  <si>
    <t>3.553252, 98.689524</t>
  </si>
  <si>
    <t>Call_Images/51c434c1.Foto.045612.jpg</t>
  </si>
  <si>
    <t>11.55.42</t>
  </si>
  <si>
    <t>8bf8d59b</t>
  </si>
  <si>
    <t>11.54.59</t>
  </si>
  <si>
    <t>7a25ebf8</t>
  </si>
  <si>
    <t>3.599226, 98.563305</t>
  </si>
  <si>
    <t>3.599216, 98.563372</t>
  </si>
  <si>
    <t>Call_Images/8bf8d59b.Foto.045746.jpg</t>
  </si>
  <si>
    <t>11.58.00</t>
  </si>
  <si>
    <t>1c5411b7</t>
  </si>
  <si>
    <t>11.57.26</t>
  </si>
  <si>
    <t>3.115040, 98.504393</t>
  </si>
  <si>
    <t>3.115045, 98.504238</t>
  </si>
  <si>
    <t>Call_Images/1c5411b7.Foto.045849.jpg</t>
  </si>
  <si>
    <t>11.58.43</t>
  </si>
  <si>
    <t>37f3f5cd</t>
  </si>
  <si>
    <t>7ffc2d37</t>
  </si>
  <si>
    <t>Bakso rizky</t>
  </si>
  <si>
    <t>3.598075, 98.563239</t>
  </si>
  <si>
    <t>3.598061, 98.563244</t>
  </si>
  <si>
    <t>Call_Images/37f3f5cd.Foto.050145.jpg</t>
  </si>
  <si>
    <t>dd1d928a</t>
  </si>
  <si>
    <t>12.00.42</t>
  </si>
  <si>
    <t>32a65f45</t>
  </si>
  <si>
    <t>Warung kak wati perbaungan</t>
  </si>
  <si>
    <t>3.566384, 98.932197</t>
  </si>
  <si>
    <t>Call_Images/dd1d928a.Foto.050308.jpg</t>
  </si>
  <si>
    <t>2323ee68</t>
  </si>
  <si>
    <t>11.55.53</t>
  </si>
  <si>
    <t>e787985b</t>
  </si>
  <si>
    <t>Kantin jaya</t>
  </si>
  <si>
    <t>3.578124, 98.671018</t>
  </si>
  <si>
    <t>3.578100, 98.671017</t>
  </si>
  <si>
    <t>Call_Images/2323ee68.Foto.050342.jpg</t>
  </si>
  <si>
    <t>00.07.35</t>
  </si>
  <si>
    <t>a8e3df79</t>
  </si>
  <si>
    <t>3.105846, 98.498933</t>
  </si>
  <si>
    <t>3.105897, 98.499322</t>
  </si>
  <si>
    <t>Call_Images/a8e3df79.Foto.050530.jpg</t>
  </si>
  <si>
    <t>efdd605f</t>
  </si>
  <si>
    <t>fa12697c</t>
  </si>
  <si>
    <t>Bakso pringgondani</t>
  </si>
  <si>
    <t>3.598646, 98.563354</t>
  </si>
  <si>
    <t>3.598610, 98.563336</t>
  </si>
  <si>
    <t>Call_Images/efdd605f.Foto.050537.jpg</t>
  </si>
  <si>
    <t>de8dd5c0</t>
  </si>
  <si>
    <t>09cd7688</t>
  </si>
  <si>
    <t>Warung bersama</t>
  </si>
  <si>
    <t>Universitas methodist</t>
  </si>
  <si>
    <t>3.578240, 98.670593</t>
  </si>
  <si>
    <t>3.578138, 98.670532</t>
  </si>
  <si>
    <t>Call_Images/de8dd5c0.Foto.051317.jpg</t>
  </si>
  <si>
    <t>794678af</t>
  </si>
  <si>
    <t>5bb03902</t>
  </si>
  <si>
    <t>Warkop D Gg.Bangun Purba Kabanjahe</t>
  </si>
  <si>
    <t>085761900003</t>
  </si>
  <si>
    <t>3.102977, 98.498543</t>
  </si>
  <si>
    <t>3.102977, 98.498546</t>
  </si>
  <si>
    <t>Call_Images/794678af.Foto.051337.jpg</t>
  </si>
  <si>
    <t>12.13.26</t>
  </si>
  <si>
    <t>388b5f56</t>
  </si>
  <si>
    <t>28c98a5a</t>
  </si>
  <si>
    <t>Warung dita perbaungan</t>
  </si>
  <si>
    <t>3.566325, 98.932571</t>
  </si>
  <si>
    <t>3.566383, 98.932333</t>
  </si>
  <si>
    <t>Call_Images/388b5f56.Foto.051436.jpg</t>
  </si>
  <si>
    <t>12.14.28</t>
  </si>
  <si>
    <t>77de875f</t>
  </si>
  <si>
    <t>12.23.05</t>
  </si>
  <si>
    <t>4cbbcb47</t>
  </si>
  <si>
    <t>Warkop bang joul</t>
  </si>
  <si>
    <t>3.578347, 98.670501</t>
  </si>
  <si>
    <t>3.578207, 98.670245</t>
  </si>
  <si>
    <t>Call_Images/77de875f.Foto.052441.jpg</t>
  </si>
  <si>
    <t>12.24.19</t>
  </si>
  <si>
    <t>f1f76900</t>
  </si>
  <si>
    <t>12.26.17</t>
  </si>
  <si>
    <t>3.628517, 98.555878</t>
  </si>
  <si>
    <t>3.628522, 98.555911</t>
  </si>
  <si>
    <t>Call_Images/f1f76900.Foto.052750.jpg</t>
  </si>
  <si>
    <t>12.28.00</t>
  </si>
  <si>
    <t>8355f1c8</t>
  </si>
  <si>
    <t>12.26.00</t>
  </si>
  <si>
    <t>48f8d1f1</t>
  </si>
  <si>
    <t>Warung Iman Jl.Rata Perangin-Angin Kabanjahe</t>
  </si>
  <si>
    <t>SMP SWASTA MARIA GORETTI KABANJAHE</t>
  </si>
  <si>
    <t>3.100239, 98.491787</t>
  </si>
  <si>
    <t>Call_Images/8355f1c8.Foto.052757.jpg</t>
  </si>
  <si>
    <t>12.27.45</t>
  </si>
  <si>
    <t>cc2566e3</t>
  </si>
  <si>
    <t>12.30.21</t>
  </si>
  <si>
    <t>823d475a</t>
  </si>
  <si>
    <t>Bakso ramadhan</t>
  </si>
  <si>
    <t>3.631348, 98.554808</t>
  </si>
  <si>
    <t>3.631338, 98.554794</t>
  </si>
  <si>
    <t>Call_Images/cc2566e3.Foto.053257.jpg</t>
  </si>
  <si>
    <t>12.33.00</t>
  </si>
  <si>
    <t>dbd4bdc8</t>
  </si>
  <si>
    <t>12.34.11</t>
  </si>
  <si>
    <t>4599a360</t>
  </si>
  <si>
    <t>Warkop Kakona Jl.Sukaraja Munte Kabanjahe</t>
  </si>
  <si>
    <t>087779548700</t>
  </si>
  <si>
    <t>3.098851, 98.486288</t>
  </si>
  <si>
    <t>3.098846, 98.486284</t>
  </si>
  <si>
    <t>Call_Images/dbd4bdc8.Foto.053742.jpg</t>
  </si>
  <si>
    <t>12.37.29</t>
  </si>
  <si>
    <t>32e837f1</t>
  </si>
  <si>
    <t>12.36.10</t>
  </si>
  <si>
    <t>ca18b347</t>
  </si>
  <si>
    <t>Bakso londo</t>
  </si>
  <si>
    <t>3.631436, 98.554783</t>
  </si>
  <si>
    <t>3.631472, 98.554837</t>
  </si>
  <si>
    <t>Call_Images/32e837f1.Foto.053748.jpg</t>
  </si>
  <si>
    <t>12.40.00</t>
  </si>
  <si>
    <t>00.03.50</t>
  </si>
  <si>
    <t>fbcba628</t>
  </si>
  <si>
    <t>12.36.13</t>
  </si>
  <si>
    <t>d086c50a</t>
  </si>
  <si>
    <t>Warung amanda putri</t>
  </si>
  <si>
    <t>3.578110, 98.669963</t>
  </si>
  <si>
    <t>3.578077, 98.670003</t>
  </si>
  <si>
    <t>Call_Images/fbcba628.Foto.054559.jpg</t>
  </si>
  <si>
    <t>12.45.00</t>
  </si>
  <si>
    <t>00.08.47</t>
  </si>
  <si>
    <t>542aab72</t>
  </si>
  <si>
    <t>12.46.38</t>
  </si>
  <si>
    <t>53ac44e0</t>
  </si>
  <si>
    <t>Warung kak siska</t>
  </si>
  <si>
    <t>3.578225, 98.670213</t>
  </si>
  <si>
    <t>3.578213, 98.670199</t>
  </si>
  <si>
    <t>Call_Images/542aab72.Foto.054953.jpg</t>
  </si>
  <si>
    <t>12.49.21</t>
  </si>
  <si>
    <t>00.02.43</t>
  </si>
  <si>
    <t>35dca3a2</t>
  </si>
  <si>
    <t>12.54.31</t>
  </si>
  <si>
    <t>3.101267, 98.488736</t>
  </si>
  <si>
    <t>3.101268, 98.488736</t>
  </si>
  <si>
    <t>Call_Images/35dca3a2.Foto.055644.jpg</t>
  </si>
  <si>
    <t>12.56.36</t>
  </si>
  <si>
    <t>245d3445</t>
  </si>
  <si>
    <t>12.57.17</t>
  </si>
  <si>
    <t>1318f59d</t>
  </si>
  <si>
    <t>Warung kurnia</t>
  </si>
  <si>
    <t>3.601094, 98.546436</t>
  </si>
  <si>
    <t>3.601132, 98.547123</t>
  </si>
  <si>
    <t>Call_Images/245d3445.Foto.055825.jpg</t>
  </si>
  <si>
    <t>12.59.00</t>
  </si>
  <si>
    <t>15e0758f</t>
  </si>
  <si>
    <t>12.49.59</t>
  </si>
  <si>
    <t>b3e8051e</t>
  </si>
  <si>
    <t>Warung eli</t>
  </si>
  <si>
    <t>3.578132, 98.669960</t>
  </si>
  <si>
    <t>3.578341, 98.670512</t>
  </si>
  <si>
    <t>Call_Images/15e0758f.Foto.060030.jpg</t>
  </si>
  <si>
    <t>12.59.52</t>
  </si>
  <si>
    <t>00.09.53</t>
  </si>
  <si>
    <t>d9c761b9</t>
  </si>
  <si>
    <t>b251a962</t>
  </si>
  <si>
    <t>Warung buk indah</t>
  </si>
  <si>
    <t>3.578277, 98.670385</t>
  </si>
  <si>
    <t>3.578381, 98.670512</t>
  </si>
  <si>
    <t>Call_Images/d9c761b9.Foto.060942.jpg</t>
  </si>
  <si>
    <t>00.05.49</t>
  </si>
  <si>
    <t>f6ec4058</t>
  </si>
  <si>
    <t>e12f6c7c</t>
  </si>
  <si>
    <t>Warkop dan RM Rizky Jl.Kapten Pala Bangun Kabanjahe</t>
  </si>
  <si>
    <t>3.102350, 98.488771</t>
  </si>
  <si>
    <t>Call_Images/f6ec4058.Foto.061329.jpg</t>
  </si>
  <si>
    <t>13.13.18</t>
  </si>
  <si>
    <t>2b3d08ed</t>
  </si>
  <si>
    <t>13.13.01</t>
  </si>
  <si>
    <t>f037f2ed</t>
  </si>
  <si>
    <t>Es cekek Methodis</t>
  </si>
  <si>
    <t>3.578291, 98.670757</t>
  </si>
  <si>
    <t>3.578260, 98.670628</t>
  </si>
  <si>
    <t>Call_Images/2b3d08ed.Foto.061447.jpg</t>
  </si>
  <si>
    <t>13.14.31</t>
  </si>
  <si>
    <t>c1c63dda</t>
  </si>
  <si>
    <t>75c8d4ac</t>
  </si>
  <si>
    <t>Kedai nasi mbak sum</t>
  </si>
  <si>
    <t>3.603213, 98.536313</t>
  </si>
  <si>
    <t>3.603115, 98.536290</t>
  </si>
  <si>
    <t>Call_Images/c1c63dda.Foto.061608.jpg</t>
  </si>
  <si>
    <t>13.16.00</t>
  </si>
  <si>
    <t>00.13.00</t>
  </si>
  <si>
    <t>a3c64279</t>
  </si>
  <si>
    <t>13.20.48</t>
  </si>
  <si>
    <t>c258d91a</t>
  </si>
  <si>
    <t>Kantin Taman Siswa Medan</t>
  </si>
  <si>
    <t>081369119716</t>
  </si>
  <si>
    <t>SMPS TAMAN SISWA MEDAN</t>
  </si>
  <si>
    <t>3.558563, 98.635400</t>
  </si>
  <si>
    <t>Call_Images/a3c64279.Foto.063511.jpg</t>
  </si>
  <si>
    <t>13.35.01</t>
  </si>
  <si>
    <t>00.14.13</t>
  </si>
  <si>
    <t>f6e53f7e</t>
  </si>
  <si>
    <t>13.43.06</t>
  </si>
  <si>
    <t>7001641f</t>
  </si>
  <si>
    <t>Warkop iyan bengkel</t>
  </si>
  <si>
    <t>3.607020, 98.670839</t>
  </si>
  <si>
    <t>3.606733, 98.670702</t>
  </si>
  <si>
    <t>Call_Images/f6e53f7e.Foto.065003.jpg</t>
  </si>
  <si>
    <t>13.49.45</t>
  </si>
  <si>
    <t>00.06.39</t>
  </si>
  <si>
    <t>be11097c</t>
  </si>
  <si>
    <t>13.50.50</t>
  </si>
  <si>
    <t>Call_Images/be11097c.Foto.065351.jpg</t>
  </si>
  <si>
    <t>13.53.46</t>
  </si>
  <si>
    <t>74bed41e</t>
  </si>
  <si>
    <t>3.558451, 98.635482</t>
  </si>
  <si>
    <t>Call_Images/74bed41e.Foto.070639.jpg</t>
  </si>
  <si>
    <t>33a972f8</t>
  </si>
  <si>
    <t>13.58.57</t>
  </si>
  <si>
    <t>2b5276d8</t>
  </si>
  <si>
    <t>Warung kopi mamak uci</t>
  </si>
  <si>
    <t>SD MUHAMMADIYAH 11</t>
  </si>
  <si>
    <t>3.606290, 98.671559</t>
  </si>
  <si>
    <t>3.606210, 98.671537</t>
  </si>
  <si>
    <t>Call_Images/33a972f8.Foto.070715.jpg</t>
  </si>
  <si>
    <t>00.07.54</t>
  </si>
  <si>
    <t>c3154494</t>
  </si>
  <si>
    <t>e652dd54</t>
  </si>
  <si>
    <t>Warung kedai kopi sehati perbaungan</t>
  </si>
  <si>
    <t>3.568804, 98.953215</t>
  </si>
  <si>
    <t>3.568868, 98.952993</t>
  </si>
  <si>
    <t>Call_Images/c3154494.Foto.071252.jpg</t>
  </si>
  <si>
    <t>90254cf7</t>
  </si>
  <si>
    <t>14.17.32</t>
  </si>
  <si>
    <t>e02aa7e7</t>
  </si>
  <si>
    <t>Warung winda</t>
  </si>
  <si>
    <t>SDS MUHAMMADIYAH 11</t>
  </si>
  <si>
    <t>3.607751, 98.670999</t>
  </si>
  <si>
    <t>3.606981, 98.671368</t>
  </si>
  <si>
    <t>Call_Images/90254cf7.Foto.071924.jpg</t>
  </si>
  <si>
    <t>14.19.00</t>
  </si>
  <si>
    <t>d63edc87</t>
  </si>
  <si>
    <t>14.18.06</t>
  </si>
  <si>
    <t>c88c2ae8</t>
  </si>
  <si>
    <t>RM. Padang Sidempuan</t>
  </si>
  <si>
    <t>081375488111</t>
  </si>
  <si>
    <t>3.575828, 98.652956</t>
  </si>
  <si>
    <t>Call_Images/d63edc87.Foto.072219.jpg</t>
  </si>
  <si>
    <t>14.22.10</t>
  </si>
  <si>
    <t>0be29ef2</t>
  </si>
  <si>
    <t>14.19.06</t>
  </si>
  <si>
    <t>ad354eae</t>
  </si>
  <si>
    <t>Warung SD tingkat perbaungan</t>
  </si>
  <si>
    <t>3.568298, 98.953395</t>
  </si>
  <si>
    <t>3.568728, 98.953374</t>
  </si>
  <si>
    <t>Call_Images/0be29ef2.Foto.072700.jpg</t>
  </si>
  <si>
    <t>14.26.36</t>
  </si>
  <si>
    <t>8679b149</t>
  </si>
  <si>
    <t>14.27.44</t>
  </si>
  <si>
    <t>59fab7d6</t>
  </si>
  <si>
    <t>Warung kak butet</t>
  </si>
  <si>
    <t>3.608831, 98.670888</t>
  </si>
  <si>
    <t>3.609093, 98.671564</t>
  </si>
  <si>
    <t>Call_Images/8679b149.Foto.073107.jpg</t>
  </si>
  <si>
    <t>14.30.51</t>
  </si>
  <si>
    <t>165dcffa</t>
  </si>
  <si>
    <t>13daccd3</t>
  </si>
  <si>
    <t>Warung kak tina perbaungan</t>
  </si>
  <si>
    <t>3.568869, 98.953320</t>
  </si>
  <si>
    <t>3.568348, 98.953467</t>
  </si>
  <si>
    <t>Call_Images/165dcffa.Foto.073727.jpg</t>
  </si>
  <si>
    <t>14.37.16</t>
  </si>
  <si>
    <t>b4b73143</t>
  </si>
  <si>
    <t>14.48.32</t>
  </si>
  <si>
    <t>2713235b</t>
  </si>
  <si>
    <t>Warung hot plate  perbaungan</t>
  </si>
  <si>
    <t>3.568703, 98.957997</t>
  </si>
  <si>
    <t>3.568694, 98.957995</t>
  </si>
  <si>
    <t>Call_Images/b4b73143.Foto.074935.jpg</t>
  </si>
  <si>
    <t>14.49.29</t>
  </si>
  <si>
    <t>00.00.57</t>
  </si>
  <si>
    <t>61904ed6</t>
  </si>
  <si>
    <t>14.46.51</t>
  </si>
  <si>
    <t>7612e9c4</t>
  </si>
  <si>
    <t>Gerobak Salsabila</t>
  </si>
  <si>
    <t>081376233188</t>
  </si>
  <si>
    <t>3.575875, 98.648951</t>
  </si>
  <si>
    <t>3.575875, 98.649195</t>
  </si>
  <si>
    <t>Call_Images/61904ed6.Foto.075111.jpg</t>
  </si>
  <si>
    <t>14.51.05</t>
  </si>
  <si>
    <t>e2c17af1</t>
  </si>
  <si>
    <t>14.58.18</t>
  </si>
  <si>
    <t>1006788c</t>
  </si>
  <si>
    <t>Warung ayam makjang perbaungan</t>
  </si>
  <si>
    <t>3.568584, 98.963417</t>
  </si>
  <si>
    <t>3.568594, 98.963330</t>
  </si>
  <si>
    <t>Call_Images/e2c17af1.Foto.080153.jpg</t>
  </si>
  <si>
    <t>ba3e6912</t>
  </si>
  <si>
    <t>5f7c813a</t>
  </si>
  <si>
    <t>Warung kak wulan</t>
  </si>
  <si>
    <t>3.576885, 98.669925</t>
  </si>
  <si>
    <t>3.576955, 98.670023</t>
  </si>
  <si>
    <t>Call_Images/ba3e6912.Foto.080510.jpg</t>
  </si>
  <si>
    <t>daef5452</t>
  </si>
  <si>
    <t>14.55.33</t>
  </si>
  <si>
    <t>67ecf29d</t>
  </si>
  <si>
    <t>Rombong m fahrel</t>
  </si>
  <si>
    <t>3.619356, 98.665184</t>
  </si>
  <si>
    <t>3.619456, 98.665178</t>
  </si>
  <si>
    <t>Call_Images/daef5452.Foto.081052.jpg</t>
  </si>
  <si>
    <t>14.57.09</t>
  </si>
  <si>
    <t>ba9399ba</t>
  </si>
  <si>
    <t>15.13.06</t>
  </si>
  <si>
    <t>89b4e739</t>
  </si>
  <si>
    <t>Warung Putri Burger</t>
  </si>
  <si>
    <t>081370848478</t>
  </si>
  <si>
    <t>3.573369, 98.645273</t>
  </si>
  <si>
    <t>Call_Images/ba9399ba.Foto.081732.jpg</t>
  </si>
  <si>
    <t>15.17.25</t>
  </si>
  <si>
    <t>f0097f5b</t>
  </si>
  <si>
    <t>15.26.01</t>
  </si>
  <si>
    <t>89cabe48</t>
  </si>
  <si>
    <t>Warung Kapten sei silau</t>
  </si>
  <si>
    <t>085767598864</t>
  </si>
  <si>
    <t>Call_Images/f0097f5b.Foto.082854.jpg</t>
  </si>
  <si>
    <t>15.28.46</t>
  </si>
  <si>
    <t>9622fc48</t>
  </si>
  <si>
    <t>15.27.52</t>
  </si>
  <si>
    <t>11ae9bc2</t>
  </si>
  <si>
    <t>Warkop Kezia Jl.Mariam Ginting Kabanjahe</t>
  </si>
  <si>
    <t>081377093565</t>
  </si>
  <si>
    <t>3.100759, 98.494876</t>
  </si>
  <si>
    <t>3.100758, 98.494876</t>
  </si>
  <si>
    <t>Call_Images/9622fc48.Foto.083023.jpg</t>
  </si>
  <si>
    <t>15.30.12</t>
  </si>
  <si>
    <t>c2300c01</t>
  </si>
  <si>
    <t>15.33.04</t>
  </si>
  <si>
    <t>82562601</t>
  </si>
  <si>
    <t>Warung Bu Nanik</t>
  </si>
  <si>
    <t>085360914562</t>
  </si>
  <si>
    <t>3.573286, 98.647420</t>
  </si>
  <si>
    <t>3.573282, 98.647426</t>
  </si>
  <si>
    <t>Call_Images/c2300c01.Foto.083847.jpg</t>
  </si>
  <si>
    <t>15.38.39</t>
  </si>
  <si>
    <t>22742f29</t>
  </si>
  <si>
    <t>15.43.14</t>
  </si>
  <si>
    <t>b09eb862</t>
  </si>
  <si>
    <t>UD.Indah Sembako Jl.Irian Kabanjahe</t>
  </si>
  <si>
    <t>SD SWASTA SANTO XAVERIUS 1 KABANJAHE</t>
  </si>
  <si>
    <t>3.095658, 98.484570</t>
  </si>
  <si>
    <t>3.095605, 98.484528</t>
  </si>
  <si>
    <t>Call_Images/22742f29.Foto.084618.jpg</t>
  </si>
  <si>
    <t>15.46.03</t>
  </si>
  <si>
    <t>ec2736f5</t>
  </si>
  <si>
    <t>15.45.10</t>
  </si>
  <si>
    <t>fe8d795d</t>
  </si>
  <si>
    <t>Warung Pak Jhon</t>
  </si>
  <si>
    <t>085217561541</t>
  </si>
  <si>
    <t>3.574269, 98.650605</t>
  </si>
  <si>
    <t>Call_Images/ec2736f5.Foto.084734.jpg</t>
  </si>
  <si>
    <t>15.47.26</t>
  </si>
  <si>
    <t>41ab4a1a</t>
  </si>
  <si>
    <t>3a500bd8</t>
  </si>
  <si>
    <t>Seblak kak din perbaungan</t>
  </si>
  <si>
    <t>3.567571, 98.963027</t>
  </si>
  <si>
    <t>3.567572, 98.962997</t>
  </si>
  <si>
    <t>Call_Images/41ab4a1a.Foto.085130.jpg</t>
  </si>
  <si>
    <t>15.51.23</t>
  </si>
  <si>
    <t>00.39.07</t>
  </si>
  <si>
    <t>6aafa7ab</t>
  </si>
  <si>
    <t>15.52.03</t>
  </si>
  <si>
    <t>b534f930</t>
  </si>
  <si>
    <t>Warkop Suka Piring Jl.Irian Kabanjahe</t>
  </si>
  <si>
    <t>082167856267</t>
  </si>
  <si>
    <t>SMP SWASTA SANTO XAVERIUS 2 KABANJAHE</t>
  </si>
  <si>
    <t>3.098321, 98.485551</t>
  </si>
  <si>
    <t>3.098318, 98.485549</t>
  </si>
  <si>
    <t>Call_Images/6aafa7ab.Foto.085435.jpg</t>
  </si>
  <si>
    <t>15.54.24</t>
  </si>
  <si>
    <t>e69f3fff</t>
  </si>
  <si>
    <t>15.57.24</t>
  </si>
  <si>
    <t>55ae5568</t>
  </si>
  <si>
    <t>Ambon Naya sei silau</t>
  </si>
  <si>
    <t>082283814182</t>
  </si>
  <si>
    <t>3.573003, 98.651665</t>
  </si>
  <si>
    <t>Call_Images/e69f3fff.Foto.090058.jpg</t>
  </si>
  <si>
    <t>16.00.52</t>
  </si>
  <si>
    <t>86e7c90e</t>
  </si>
  <si>
    <t>16.22.35</t>
  </si>
  <si>
    <t>32a7cc49</t>
  </si>
  <si>
    <t>Queen Juice sei silau</t>
  </si>
  <si>
    <t>083168237695</t>
  </si>
  <si>
    <t>Call_Images/86e7c90e.Foto.092831.jpg</t>
  </si>
  <si>
    <t>16.28.23</t>
  </si>
  <si>
    <t>00.05.48</t>
  </si>
  <si>
    <t>c8ccbbcb</t>
  </si>
  <si>
    <t>16.52.25</t>
  </si>
  <si>
    <t>fcd837ec</t>
  </si>
  <si>
    <t>Warung Rahel Jl.Kenanga Berastagi</t>
  </si>
  <si>
    <t>085831069566</t>
  </si>
  <si>
    <t>SD SWASTA ELIM KAIROS SMART BERASTAGI</t>
  </si>
  <si>
    <t>3.192807, 98.504206</t>
  </si>
  <si>
    <t>3.192812, 98.504210</t>
  </si>
  <si>
    <t>Call_Images/c8ccbbcb.Foto.095734.jpg</t>
  </si>
  <si>
    <t>16.57.20</t>
  </si>
  <si>
    <t>00.04.55</t>
  </si>
  <si>
    <t>bbe22ad2</t>
  </si>
  <si>
    <t>Call_Images/bbe22ad2.Foto.101328.jpg</t>
  </si>
  <si>
    <t>17.13.19</t>
  </si>
  <si>
    <t>af9899e0</t>
  </si>
  <si>
    <t>08.18.48</t>
  </si>
  <si>
    <t>3.599380, 98.578004</t>
  </si>
  <si>
    <t>3.599441, 98.578055</t>
  </si>
  <si>
    <t>Call_Images/af9899e0.Foto.012103.jpg</t>
  </si>
  <si>
    <t>08.21.00</t>
  </si>
  <si>
    <t>6ae2602d</t>
  </si>
  <si>
    <t>08.22.31</t>
  </si>
  <si>
    <t>045c6057</t>
  </si>
  <si>
    <t>Rumah makan permata minang 4</t>
  </si>
  <si>
    <t>3.599426, 98.578043</t>
  </si>
  <si>
    <t>3.599394, 98.577947</t>
  </si>
  <si>
    <t>Call_Images/6ae2602d.Foto.012316.jpg</t>
  </si>
  <si>
    <t>08.24.00</t>
  </si>
  <si>
    <t>52544d02</t>
  </si>
  <si>
    <t>08.39.53</t>
  </si>
  <si>
    <t>88e13a5a</t>
  </si>
  <si>
    <t>Bakso enggal</t>
  </si>
  <si>
    <t>UPT SPF SMP NEGERI 1 SUNGGAL</t>
  </si>
  <si>
    <t>3.593954, 98.551542</t>
  </si>
  <si>
    <t>3.593989, 98.551610</t>
  </si>
  <si>
    <t>Call_Images/52544d02.Foto.014229.jpg</t>
  </si>
  <si>
    <t>08.43.00</t>
  </si>
  <si>
    <t>6f3229ff</t>
  </si>
  <si>
    <t>08.55.48</t>
  </si>
  <si>
    <t>d4c5d678</t>
  </si>
  <si>
    <t>Dzaki ice drink</t>
  </si>
  <si>
    <t>3.596610, 98.563846</t>
  </si>
  <si>
    <t>3.596683, 98.563909</t>
  </si>
  <si>
    <t>Call_Images/6f3229ff.Foto.015745.jpg</t>
  </si>
  <si>
    <t>08.57.36</t>
  </si>
  <si>
    <t>d4ae0720</t>
  </si>
  <si>
    <t>3.596638, 98.563807</t>
  </si>
  <si>
    <t>Call_Images/d4ae0720.Foto.020224.jpg</t>
  </si>
  <si>
    <t>d47db73d</t>
  </si>
  <si>
    <t>3.606915, 98.670779</t>
  </si>
  <si>
    <t>Call_Images/d47db73d.Foto.020557.jpg</t>
  </si>
  <si>
    <t>5e77e966</t>
  </si>
  <si>
    <t>d8bdd331</t>
  </si>
  <si>
    <t>Pondok sop</t>
  </si>
  <si>
    <t>3.596466, 98.563073</t>
  </si>
  <si>
    <t>3.596582, 98.563121</t>
  </si>
  <si>
    <t>Call_Images/5e77e966.Foto.020635.jpg</t>
  </si>
  <si>
    <t>283a63e5</t>
  </si>
  <si>
    <t>3.598617, 98.563360</t>
  </si>
  <si>
    <t>Call_Images/283a63e5.Foto.021412.jpg</t>
  </si>
  <si>
    <t>09.14.00</t>
  </si>
  <si>
    <t>32c099c2</t>
  </si>
  <si>
    <t>09.21.46</t>
  </si>
  <si>
    <t>e5fa0edf</t>
  </si>
  <si>
    <t>Bakso urat dan mie ayam mas joko</t>
  </si>
  <si>
    <t>3.601364, 98.545151</t>
  </si>
  <si>
    <t>3.601316, 98.545186</t>
  </si>
  <si>
    <t>Call_Images/32c099c2.Foto.022221.jpg</t>
  </si>
  <si>
    <t>09.23.00</t>
  </si>
  <si>
    <t>ea52a02d</t>
  </si>
  <si>
    <t>09.23.37</t>
  </si>
  <si>
    <t>fdbd4cdb</t>
  </si>
  <si>
    <t>Ice blend mas joko</t>
  </si>
  <si>
    <t>3.601373, 98.545207</t>
  </si>
  <si>
    <t>3.601368, 98.545186</t>
  </si>
  <si>
    <t>Call_Images/ea52a02d.Foto.022434.jpg</t>
  </si>
  <si>
    <t>09.25.00</t>
  </si>
  <si>
    <t>e8ed2221</t>
  </si>
  <si>
    <t>09.25.37</t>
  </si>
  <si>
    <t>031adf40</t>
  </si>
  <si>
    <t>Rombong AI</t>
  </si>
  <si>
    <t>SMP SWASTA YOS SUDARSO</t>
  </si>
  <si>
    <t>3.624702, 98.669081</t>
  </si>
  <si>
    <t>3.624741, 98.669033</t>
  </si>
  <si>
    <t>Call_Images/e8ed2221.Foto.022851.jpg</t>
  </si>
  <si>
    <t>09.28.37</t>
  </si>
  <si>
    <t>d4d34046</t>
  </si>
  <si>
    <t>09.26.37</t>
  </si>
  <si>
    <t>013b2a8a</t>
  </si>
  <si>
    <t>RM. Rizqi saiyo jaya</t>
  </si>
  <si>
    <t>3.601356, 98.545164</t>
  </si>
  <si>
    <t>3.601357, 98.545163</t>
  </si>
  <si>
    <t>Call_Images/d4d34046.Foto.022904.jpg</t>
  </si>
  <si>
    <t>09.29.00</t>
  </si>
  <si>
    <t>1bf4ce9f</t>
  </si>
  <si>
    <t>09.32.59</t>
  </si>
  <si>
    <t>69f90a05</t>
  </si>
  <si>
    <t>Rumah makan cahaya baru</t>
  </si>
  <si>
    <t>3.602176, 98.541034</t>
  </si>
  <si>
    <t>3.602194, 98.541018</t>
  </si>
  <si>
    <t>Call_Images/1bf4ce9f.Foto.023339.jpg</t>
  </si>
  <si>
    <t>09.35.00</t>
  </si>
  <si>
    <t>44c802a2</t>
  </si>
  <si>
    <t>09.00.52</t>
  </si>
  <si>
    <t>3.642706, 98.657672</t>
  </si>
  <si>
    <t>3.642564, 98.657795</t>
  </si>
  <si>
    <t>Call_Images/44c802a2.Foto.023415.jpg</t>
  </si>
  <si>
    <t>09.28.26</t>
  </si>
  <si>
    <t>00.27.34</t>
  </si>
  <si>
    <t>8e3fb89c</t>
  </si>
  <si>
    <t>09.32.26</t>
  </si>
  <si>
    <t>2bd865c5</t>
  </si>
  <si>
    <t>Warmindo mak teguh</t>
  </si>
  <si>
    <t>3.627032, 98.669242</t>
  </si>
  <si>
    <t>3.627053, 98.669270</t>
  </si>
  <si>
    <t>Call_Images/8e3fb89c.Foto.023608.jpg</t>
  </si>
  <si>
    <t>09.35.52</t>
  </si>
  <si>
    <t>4e4c958e</t>
  </si>
  <si>
    <t>09.23.30</t>
  </si>
  <si>
    <t>3.490602, 98.778547</t>
  </si>
  <si>
    <t>3.490828, 98.778430</t>
  </si>
  <si>
    <t>Call_Images/4e4c958e.Foto.023818.jpg</t>
  </si>
  <si>
    <t>09.38.12</t>
  </si>
  <si>
    <t>00.14.42</t>
  </si>
  <si>
    <t>5eaf96b8</t>
  </si>
  <si>
    <t>09.37.16</t>
  </si>
  <si>
    <t>dcd0b0b8</t>
  </si>
  <si>
    <t>Warung bu ipat</t>
  </si>
  <si>
    <t>3.627017, 98.665250</t>
  </si>
  <si>
    <t>3.627047, 98.665368</t>
  </si>
  <si>
    <t>Call_Images/5eaf96b8.Foto.023913.jpg</t>
  </si>
  <si>
    <t>09.38.59</t>
  </si>
  <si>
    <t>89869a0c</t>
  </si>
  <si>
    <t>09.44.22</t>
  </si>
  <si>
    <t>de7a5c1d</t>
  </si>
  <si>
    <t>Rm. Purnama</t>
  </si>
  <si>
    <t>3.602184, 98.541378</t>
  </si>
  <si>
    <t>3.601815, 98.541897</t>
  </si>
  <si>
    <t>Call_Images/89869a0c.Foto.024719.jpg</t>
  </si>
  <si>
    <t>09.48.00</t>
  </si>
  <si>
    <t>d17be8c1</t>
  </si>
  <si>
    <t>09.40.12</t>
  </si>
  <si>
    <t>247eefe3</t>
  </si>
  <si>
    <t>Warung nasi bu nurhayati</t>
  </si>
  <si>
    <t>3.626994, 98.665281</t>
  </si>
  <si>
    <t>3.627018, 98.665260</t>
  </si>
  <si>
    <t>Call_Images/d17be8c1.Foto.024741.jpg</t>
  </si>
  <si>
    <t>09.47.32</t>
  </si>
  <si>
    <t>cf6249ff</t>
  </si>
  <si>
    <t>09.50.19</t>
  </si>
  <si>
    <t>b572aff1</t>
  </si>
  <si>
    <t>Warung nasi goreng pa i.</t>
  </si>
  <si>
    <t>082365769497</t>
  </si>
  <si>
    <t>3.626983, 98.665312</t>
  </si>
  <si>
    <t>3.627002, 98.665293</t>
  </si>
  <si>
    <t>Call_Images/cf6249ff.Foto.025204.jpg</t>
  </si>
  <si>
    <t>09.51.56</t>
  </si>
  <si>
    <t>1dd9c2b6</t>
  </si>
  <si>
    <t>09.54.45</t>
  </si>
  <si>
    <t>3480dfa7</t>
  </si>
  <si>
    <t>Ice fariza</t>
  </si>
  <si>
    <t>SMAS LAKSAMANA MARTADINATA</t>
  </si>
  <si>
    <t>3.627699, 98.667724</t>
  </si>
  <si>
    <t>3.627161, 98.667558</t>
  </si>
  <si>
    <t>Call_Images/1dd9c2b6.Foto.025803.jpg</t>
  </si>
  <si>
    <t>09.57.54</t>
  </si>
  <si>
    <t>a7ef1d0f</t>
  </si>
  <si>
    <t>3.603006, 98.535799</t>
  </si>
  <si>
    <t>Call_Images/a7ef1d0f.Foto.030505.jpg</t>
  </si>
  <si>
    <t>00.02.36</t>
  </si>
  <si>
    <t>bb4b04bb</t>
  </si>
  <si>
    <t>3.624489, 98.669235</t>
  </si>
  <si>
    <t>3.624488, 98.669214</t>
  </si>
  <si>
    <t>Call_Images/bb4b04bb.Foto.031102.jpg</t>
  </si>
  <si>
    <t>00.07.59</t>
  </si>
  <si>
    <t>26cac24e</t>
  </si>
  <si>
    <t>10.20.31</t>
  </si>
  <si>
    <t>e402baaf</t>
  </si>
  <si>
    <t>3.608853, 98.510316</t>
  </si>
  <si>
    <t>3.607979, 98.513473</t>
  </si>
  <si>
    <t>Call_Images/26cac24e.Foto.032157.jpg</t>
  </si>
  <si>
    <t>10.23.00</t>
  </si>
  <si>
    <t>b9e2921a</t>
  </si>
  <si>
    <t>10.28.21</t>
  </si>
  <si>
    <t>86d70c8f</t>
  </si>
  <si>
    <t>Warung Vito Pajak Berastagi</t>
  </si>
  <si>
    <t>3.189772, 98.510175</t>
  </si>
  <si>
    <t>3.190336, 98.510287</t>
  </si>
  <si>
    <t>Call_Images/b9e2921a.Foto.033102.jpg</t>
  </si>
  <si>
    <t>10.30.47</t>
  </si>
  <si>
    <t>05f95268</t>
  </si>
  <si>
    <t>10.24.11</t>
  </si>
  <si>
    <t>00c41aa1</t>
  </si>
  <si>
    <t>Toko Pina frozen</t>
  </si>
  <si>
    <t>Retail - Toko Frozen Food</t>
  </si>
  <si>
    <t>3.530819, 98.697129</t>
  </si>
  <si>
    <t>3.530825, 98.697123</t>
  </si>
  <si>
    <t>Call_Images/05f95268.Foto.033228.jpg</t>
  </si>
  <si>
    <t>10.31.58</t>
  </si>
  <si>
    <t>00.07.47</t>
  </si>
  <si>
    <t>62b4422a</t>
  </si>
  <si>
    <t>10.30.46</t>
  </si>
  <si>
    <t>184d64de</t>
  </si>
  <si>
    <t>Warung gorengan bri</t>
  </si>
  <si>
    <t>3.567561, 98.952969</t>
  </si>
  <si>
    <t>3.567530, 98.953248</t>
  </si>
  <si>
    <t>Call_Images/62b4422a.Foto.033509.jpg</t>
  </si>
  <si>
    <t>10.35.00</t>
  </si>
  <si>
    <t>1d72053e</t>
  </si>
  <si>
    <t>10.40.13</t>
  </si>
  <si>
    <t>64d6e2d3</t>
  </si>
  <si>
    <t>Waroeng moro seneng</t>
  </si>
  <si>
    <t>3.610189, 98.500292</t>
  </si>
  <si>
    <t>3.610199, 98.500287</t>
  </si>
  <si>
    <t>Call_Images/1d72053e.Foto.034059.jpg</t>
  </si>
  <si>
    <t>10.41.00</t>
  </si>
  <si>
    <t>e37b9ef7</t>
  </si>
  <si>
    <t>10.44.02</t>
  </si>
  <si>
    <t>d3d34202</t>
  </si>
  <si>
    <t>Warkop Ottom's Simpang Korpri Berastagi</t>
  </si>
  <si>
    <t>3.166992, 98.510467</t>
  </si>
  <si>
    <t>3.166971, 98.510425</t>
  </si>
  <si>
    <t>Call_Images/e37b9ef7.Foto.034608.jpg</t>
  </si>
  <si>
    <t>10.45.54</t>
  </si>
  <si>
    <t>6dbb7c1f</t>
  </si>
  <si>
    <t>10.49.04</t>
  </si>
  <si>
    <t>7e425fc9</t>
  </si>
  <si>
    <t>Warung bacan</t>
  </si>
  <si>
    <t>SMAN 3 BINJAI</t>
  </si>
  <si>
    <t>3.609322, 98.495884</t>
  </si>
  <si>
    <t>3.609354, 98.495931</t>
  </si>
  <si>
    <t>Call_Images/6dbb7c1f.Foto.035102.jpg</t>
  </si>
  <si>
    <t>10.50.00</t>
  </si>
  <si>
    <t>767c313e</t>
  </si>
  <si>
    <t>10.50.28</t>
  </si>
  <si>
    <t>9b92be69</t>
  </si>
  <si>
    <t>Warung folomie perbaungan</t>
  </si>
  <si>
    <t>08788</t>
  </si>
  <si>
    <t>3.568086, 98.964010</t>
  </si>
  <si>
    <t>3.568049, 98.963860</t>
  </si>
  <si>
    <t>Call_Images/767c313e.Foto.035550.jpg</t>
  </si>
  <si>
    <t>10.55.44</t>
  </si>
  <si>
    <t>bdb986cb</t>
  </si>
  <si>
    <t>85e9f1e2</t>
  </si>
  <si>
    <t>Basecamp tusor</t>
  </si>
  <si>
    <t>3.609259, 98.498204</t>
  </si>
  <si>
    <t>3.609246, 98.498062</t>
  </si>
  <si>
    <t>Call_Images/bdb986cb.Foto.035634.jpg</t>
  </si>
  <si>
    <t>10.57.00</t>
  </si>
  <si>
    <t>18cac661</t>
  </si>
  <si>
    <t>10.58.50</t>
  </si>
  <si>
    <t>363b641c</t>
  </si>
  <si>
    <t>Kedai nasi buk ida</t>
  </si>
  <si>
    <t>3.609250, 98.497995</t>
  </si>
  <si>
    <t>3.609455, 98.497573</t>
  </si>
  <si>
    <t>Call_Images/18cac661.Foto.040131.jpg</t>
  </si>
  <si>
    <t>5d86d602</t>
  </si>
  <si>
    <t>8b4226f6</t>
  </si>
  <si>
    <t>RM.indah rasa</t>
  </si>
  <si>
    <t>3.540695, 98.658551</t>
  </si>
  <si>
    <t>3.540687, 98.658536</t>
  </si>
  <si>
    <t>Call_Images/5d86d602.Foto.040516.jpg</t>
  </si>
  <si>
    <t>5afe1306</t>
  </si>
  <si>
    <t>8409fd1c</t>
  </si>
  <si>
    <t>Food court tts perbaungan</t>
  </si>
  <si>
    <t>3.569125, 98.969051</t>
  </si>
  <si>
    <t>3.569373, 98.969192</t>
  </si>
  <si>
    <t>Call_Images/5afe1306.Foto.041346.jpg</t>
  </si>
  <si>
    <t>11.13.35</t>
  </si>
  <si>
    <t>fb2c8106</t>
  </si>
  <si>
    <t>11.14.36</t>
  </si>
  <si>
    <t>6bf1f9b0</t>
  </si>
  <si>
    <t>Warkop bunda aldo</t>
  </si>
  <si>
    <t>3.629533, 98.690622</t>
  </si>
  <si>
    <t>3.629159, 98.690207</t>
  </si>
  <si>
    <t>Call_Images/fb2c8106.Foto.042216.jpg</t>
  </si>
  <si>
    <t>11.22.05</t>
  </si>
  <si>
    <t>71c2c8cf</t>
  </si>
  <si>
    <t>11.24.54</t>
  </si>
  <si>
    <t>3.610617, 98.605061</t>
  </si>
  <si>
    <t>3.610620, 98.605049</t>
  </si>
  <si>
    <t>Call_Images/71c2c8cf.Foto.042639.jpg</t>
  </si>
  <si>
    <t>11.26.29</t>
  </si>
  <si>
    <t>00.01.35</t>
  </si>
  <si>
    <t>2050795a</t>
  </si>
  <si>
    <t>11.28.23</t>
  </si>
  <si>
    <t>b2189e1b</t>
  </si>
  <si>
    <t>Warung pumex</t>
  </si>
  <si>
    <t>SMP SWASTA AL FATTAH</t>
  </si>
  <si>
    <t>3.629513, 98.687972</t>
  </si>
  <si>
    <t>3.629350, 98.687915</t>
  </si>
  <si>
    <t>Call_Images/2050795a.Foto.043053.jpg</t>
  </si>
  <si>
    <t>bd2d3512</t>
  </si>
  <si>
    <t>11.32.45</t>
  </si>
  <si>
    <t>66affe5f</t>
  </si>
  <si>
    <t>Warung kak anggun perbaungan</t>
  </si>
  <si>
    <t>3.568405, 98.974155</t>
  </si>
  <si>
    <t>3.568476, 98.974318</t>
  </si>
  <si>
    <t>Call_Images/bd2d3512.Foto.043637.jpg</t>
  </si>
  <si>
    <t>11.36.28</t>
  </si>
  <si>
    <t>d19630ea</t>
  </si>
  <si>
    <t>11.33.47</t>
  </si>
  <si>
    <t>3.618627, 98.605628</t>
  </si>
  <si>
    <t>3.618764, 98.605593</t>
  </si>
  <si>
    <t>Call_Images/d19630ea.Foto.043734.jpg</t>
  </si>
  <si>
    <t>11.37.28</t>
  </si>
  <si>
    <t>00.03.41</t>
  </si>
  <si>
    <t>6d0ac4a1</t>
  </si>
  <si>
    <t>11.35.07</t>
  </si>
  <si>
    <t>d1db829b</t>
  </si>
  <si>
    <t>Warung mbak tri</t>
  </si>
  <si>
    <t>3.629718, 98.683508</t>
  </si>
  <si>
    <t>3.629728, 98.683504</t>
  </si>
  <si>
    <t>Call_Images/6d0ac4a1.Foto.044253.jpg</t>
  </si>
  <si>
    <t>11.42.37</t>
  </si>
  <si>
    <t>c7231029</t>
  </si>
  <si>
    <t>11.41.52</t>
  </si>
  <si>
    <t>3.537110, 98.678190</t>
  </si>
  <si>
    <t>3.537173, 98.678295</t>
  </si>
  <si>
    <t>Call_Images/c7231029.Foto.044402.jpg</t>
  </si>
  <si>
    <t>11.43.52</t>
  </si>
  <si>
    <t>175f7e4d</t>
  </si>
  <si>
    <t>11.42.09</t>
  </si>
  <si>
    <t>913b7f41</t>
  </si>
  <si>
    <t>Bakso anugrah mas Zaky perbaungan</t>
  </si>
  <si>
    <t>3.568802, 98.968539</t>
  </si>
  <si>
    <t>3.568670, 98.968231</t>
  </si>
  <si>
    <t>Call_Images/175f7e4d.Foto.044520.jpg</t>
  </si>
  <si>
    <t>11.45.12</t>
  </si>
  <si>
    <t>fcdc787a</t>
  </si>
  <si>
    <t>11.46.37</t>
  </si>
  <si>
    <t>92d94781</t>
  </si>
  <si>
    <t>Warkop bu ani</t>
  </si>
  <si>
    <t>3.629378, 98.684740</t>
  </si>
  <si>
    <t>3.629655, 98.684635</t>
  </si>
  <si>
    <t>Call_Images/fcdc787a.Foto.044825.jpg</t>
  </si>
  <si>
    <t>11.48.17</t>
  </si>
  <si>
    <t>e3fcb4f9</t>
  </si>
  <si>
    <t>11.45.56</t>
  </si>
  <si>
    <t>3.536453, 98.677869</t>
  </si>
  <si>
    <t>3.536395, 98.678070</t>
  </si>
  <si>
    <t>Call_Images/e3fcb4f9.Foto.045006.jpg</t>
  </si>
  <si>
    <t>11.49.58</t>
  </si>
  <si>
    <t>8a5af78c</t>
  </si>
  <si>
    <t>11.56.13</t>
  </si>
  <si>
    <t>3.532111, 98.678187</t>
  </si>
  <si>
    <t>3.532203, 98.678205</t>
  </si>
  <si>
    <t>Call_Images/8a5af78c.Foto.045846.jpg</t>
  </si>
  <si>
    <t>11.58.36</t>
  </si>
  <si>
    <t>a95e558f</t>
  </si>
  <si>
    <t>11.57.52</t>
  </si>
  <si>
    <t>9adf7009</t>
  </si>
  <si>
    <t>Warung bu Devi perbaungan</t>
  </si>
  <si>
    <t>3.566467, 98.959013</t>
  </si>
  <si>
    <t>3.567252, 98.959148</t>
  </si>
  <si>
    <t>Call_Images/a95e558f.Foto.050414.jpg</t>
  </si>
  <si>
    <t>90454b97</t>
  </si>
  <si>
    <t>646163b1</t>
  </si>
  <si>
    <t>Warung bude ade cemara</t>
  </si>
  <si>
    <t>3.629058, 98.697014</t>
  </si>
  <si>
    <t>3.629074, 98.696964</t>
  </si>
  <si>
    <t>Call_Images/90454b97.Foto.050458.jpg</t>
  </si>
  <si>
    <t>aabc2745</t>
  </si>
  <si>
    <t>3.629078, 98.697016</t>
  </si>
  <si>
    <t>3.629077, 98.697006</t>
  </si>
  <si>
    <t>Call_Images/aabc2745.Foto.050633.jpg</t>
  </si>
  <si>
    <t>e5da911f</t>
  </si>
  <si>
    <t>fbd0eb1f</t>
  </si>
  <si>
    <t>Warung dedek percut</t>
  </si>
  <si>
    <t>3.629097, 98.697204</t>
  </si>
  <si>
    <t>Call_Images/e5da911f.Foto.051406.jpg</t>
  </si>
  <si>
    <t>12.13.59</t>
  </si>
  <si>
    <t>b2708d13</t>
  </si>
  <si>
    <t>09d34657</t>
  </si>
  <si>
    <t>Warung bakso mirza perbaungan</t>
  </si>
  <si>
    <t>3.567098, 98.959147</t>
  </si>
  <si>
    <t>3.567106, 98.959129</t>
  </si>
  <si>
    <t>Call_Images/b2708d13.Foto.051615.jpg</t>
  </si>
  <si>
    <t>12.16.09</t>
  </si>
  <si>
    <t>929e8e6e</t>
  </si>
  <si>
    <t>12.15.22</t>
  </si>
  <si>
    <t>fed89c1d</t>
  </si>
  <si>
    <t>Warung suci percut</t>
  </si>
  <si>
    <t>3.628962, 98.697296</t>
  </si>
  <si>
    <t>3.628892, 98.697232</t>
  </si>
  <si>
    <t>Call_Images/929e8e6e.Foto.051638.jpg</t>
  </si>
  <si>
    <t>12.16.28</t>
  </si>
  <si>
    <t>771317c4</t>
  </si>
  <si>
    <t>12.21.04</t>
  </si>
  <si>
    <t>e90f61cd</t>
  </si>
  <si>
    <t>Warung tondy perbaungan</t>
  </si>
  <si>
    <t>3.566788, 98.959039</t>
  </si>
  <si>
    <t>3.565862, 98.959228</t>
  </si>
  <si>
    <t>Call_Images/771317c4.Foto.052417.jpg</t>
  </si>
  <si>
    <t>12.24.06</t>
  </si>
  <si>
    <t>1e8a1da4</t>
  </si>
  <si>
    <t>12.26.44</t>
  </si>
  <si>
    <t>f6ce7c54</t>
  </si>
  <si>
    <t>Warung ayam terjang perbaungan</t>
  </si>
  <si>
    <t>3.566753, 98.959050</t>
  </si>
  <si>
    <t>3.566680, 98.959135</t>
  </si>
  <si>
    <t>Call_Images/1e8a1da4.Foto.052943.jpg</t>
  </si>
  <si>
    <t>12.29.34</t>
  </si>
  <si>
    <t>f07c081b</t>
  </si>
  <si>
    <t>12.24.21</t>
  </si>
  <si>
    <t>3.631060, 98.707609</t>
  </si>
  <si>
    <t>3.630879, 98.707641</t>
  </si>
  <si>
    <t>Call_Images/f07c081b.Foto.053134.jpg</t>
  </si>
  <si>
    <t>12.31.26</t>
  </si>
  <si>
    <t>672e13b8</t>
  </si>
  <si>
    <t>12.39.05</t>
  </si>
  <si>
    <t>a7d353fd</t>
  </si>
  <si>
    <t>Warung boy oke perbaungan</t>
  </si>
  <si>
    <t>3.566152, 98.961536</t>
  </si>
  <si>
    <t>3.566024, 98.961259</t>
  </si>
  <si>
    <t>Call_Images/672e13b8.Foto.054412.jpg</t>
  </si>
  <si>
    <t>12.44.05</t>
  </si>
  <si>
    <t>bfa10dd2</t>
  </si>
  <si>
    <t>12.41.39</t>
  </si>
  <si>
    <t>3.603268, 98.670952</t>
  </si>
  <si>
    <t>3.603422, 98.670825</t>
  </si>
  <si>
    <t>Call_Images/bfa10dd2.Foto.054708.jpg</t>
  </si>
  <si>
    <t>12.46.58</t>
  </si>
  <si>
    <t>35ba6188</t>
  </si>
  <si>
    <t>12.53.50</t>
  </si>
  <si>
    <t>3.629141, 98.707534</t>
  </si>
  <si>
    <t>3.628999, 98.707937</t>
  </si>
  <si>
    <t>Call_Images/35ba6188.Foto.055459.jpg</t>
  </si>
  <si>
    <t>12.54.51</t>
  </si>
  <si>
    <t>ec68947c</t>
  </si>
  <si>
    <t>12.53.17</t>
  </si>
  <si>
    <t>956a71d0</t>
  </si>
  <si>
    <t>Warkop bang udin perbaungan</t>
  </si>
  <si>
    <t>3.565908, 98.961302</t>
  </si>
  <si>
    <t>3.565968, 98.961288</t>
  </si>
  <si>
    <t>Call_Images/ec68947c.Foto.055956.jpg</t>
  </si>
  <si>
    <t>12.59.47</t>
  </si>
  <si>
    <t>d563cc71</t>
  </si>
  <si>
    <t>12.54.42</t>
  </si>
  <si>
    <t>4ea5cc30</t>
  </si>
  <si>
    <t>Kantin bunda bayek sma n13</t>
  </si>
  <si>
    <t>081375845474</t>
  </si>
  <si>
    <t>UPT SMP NEGERI 13 MEDAN</t>
  </si>
  <si>
    <t>3.529541, 98.681660</t>
  </si>
  <si>
    <t>3.529566, 98.681957</t>
  </si>
  <si>
    <t>Call_Images/d563cc71.Foto.060015.jpg</t>
  </si>
  <si>
    <t>12.57.36</t>
  </si>
  <si>
    <t>00.02.54</t>
  </si>
  <si>
    <t>615fc023</t>
  </si>
  <si>
    <t>6e1e6a06</t>
  </si>
  <si>
    <t>Warkop terminal drink</t>
  </si>
  <si>
    <t>3.602607, 98.670864</t>
  </si>
  <si>
    <t>3.602596, 98.670874</t>
  </si>
  <si>
    <t>Call_Images/615fc023.Foto.060354.jpg</t>
  </si>
  <si>
    <t>7361d6c2</t>
  </si>
  <si>
    <t>3.614709, 98.707340</t>
  </si>
  <si>
    <t>3.614619, 98.707516</t>
  </si>
  <si>
    <t>Call_Images/7361d6c2.Foto.060400.jpg</t>
  </si>
  <si>
    <t>5b4db7c6</t>
  </si>
  <si>
    <t>13.00.12</t>
  </si>
  <si>
    <t>1c0bc40f</t>
  </si>
  <si>
    <t>Kantin mak adam sma negeri 13</t>
  </si>
  <si>
    <t>085363566730</t>
  </si>
  <si>
    <t>3.529555, 98.681592</t>
  </si>
  <si>
    <t>3.529558, 98.681599</t>
  </si>
  <si>
    <t>Call_Images/5b4db7c6.Foto.060430.jpg</t>
  </si>
  <si>
    <t>c21ad1b7</t>
  </si>
  <si>
    <t>edeeb1a8</t>
  </si>
  <si>
    <t>Kantin umy sma negeri 13</t>
  </si>
  <si>
    <t>081361634752</t>
  </si>
  <si>
    <t>3.529550, 98.681602</t>
  </si>
  <si>
    <t>3.529556, 98.681595</t>
  </si>
  <si>
    <t>Call_Images/c21ad1b7.Foto.060807.jpg</t>
  </si>
  <si>
    <t>4890bda2</t>
  </si>
  <si>
    <t>3.098913, 98.486245</t>
  </si>
  <si>
    <t>Call_Images/4890bda2.Foto.060820.jpg</t>
  </si>
  <si>
    <t>9b6a0438</t>
  </si>
  <si>
    <t>8e65eb50</t>
  </si>
  <si>
    <t>Cafe mama rose</t>
  </si>
  <si>
    <t>3.601256, 98.669901</t>
  </si>
  <si>
    <t>3.601410, 98.670385</t>
  </si>
  <si>
    <t>Call_Images/9b6a0438.Foto.060825.jpg</t>
  </si>
  <si>
    <t>8bafc04f</t>
  </si>
  <si>
    <t>3.098319, 98.485545</t>
  </si>
  <si>
    <t>Call_Images/8bafc04f.Foto.061157.jpg</t>
  </si>
  <si>
    <t>8be57726</t>
  </si>
  <si>
    <t>13.15.39</t>
  </si>
  <si>
    <t>3.583358, 98.680366</t>
  </si>
  <si>
    <t>3.583466, 98.680258</t>
  </si>
  <si>
    <t>Call_Images/8be57726.Foto.061619.jpg</t>
  </si>
  <si>
    <t>13.16.07</t>
  </si>
  <si>
    <t>00.00.28</t>
  </si>
  <si>
    <t>8f2302c4</t>
  </si>
  <si>
    <t>13.15.35</t>
  </si>
  <si>
    <t>1b4101a8</t>
  </si>
  <si>
    <t>Bakso mas amin</t>
  </si>
  <si>
    <t>3.524798, 98.683732</t>
  </si>
  <si>
    <t>3.524663, 98.683735</t>
  </si>
  <si>
    <t>Call_Images/8f2302c4.Foto.062018.jpg</t>
  </si>
  <si>
    <t>00.04.33</t>
  </si>
  <si>
    <t>f3fbbe65</t>
  </si>
  <si>
    <t>d7d2da13</t>
  </si>
  <si>
    <t>Warung mieso bu ati perbaungan</t>
  </si>
  <si>
    <t>3.566022, 98.960094</t>
  </si>
  <si>
    <t>3.565980, 98.959993</t>
  </si>
  <si>
    <t>Call_Images/f3fbbe65.Foto.062044.jpg</t>
  </si>
  <si>
    <t>13.20.37</t>
  </si>
  <si>
    <t>00.11.58</t>
  </si>
  <si>
    <t>9da5dbeb</t>
  </si>
  <si>
    <t>13.22.30</t>
  </si>
  <si>
    <t>3.583347, 98.680424</t>
  </si>
  <si>
    <t>3.583340, 98.680442</t>
  </si>
  <si>
    <t>Call_Images/9da5dbeb.Foto.062745.jpg</t>
  </si>
  <si>
    <t>13.27.33</t>
  </si>
  <si>
    <t>38735aba</t>
  </si>
  <si>
    <t>13.24.39</t>
  </si>
  <si>
    <t>61bc8b4d</t>
  </si>
  <si>
    <t>Kantin bu halimah</t>
  </si>
  <si>
    <t>SMP ISTIQLAL DELITUA</t>
  </si>
  <si>
    <t>3.518589, 98.680777</t>
  </si>
  <si>
    <t>3.518587, 98.680766</t>
  </si>
  <si>
    <t>Call_Images/38735aba.Foto.062936.jpg</t>
  </si>
  <si>
    <t>13.29.26</t>
  </si>
  <si>
    <t>00.04.47</t>
  </si>
  <si>
    <t>427049cb</t>
  </si>
  <si>
    <t>13.26.14</t>
  </si>
  <si>
    <t>425e9f9b</t>
  </si>
  <si>
    <t>RM.Muslim BSB Ds.Laudah Kabanjahe</t>
  </si>
  <si>
    <t>3.091915, 98.493295</t>
  </si>
  <si>
    <t>3.091947, 98.493339</t>
  </si>
  <si>
    <t>Call_Images/427049cb.Foto.062944.jpg</t>
  </si>
  <si>
    <t>13.29.30</t>
  </si>
  <si>
    <t>0f34b8c4</t>
  </si>
  <si>
    <t>13.31.26</t>
  </si>
  <si>
    <t>6908edbb</t>
  </si>
  <si>
    <t>Ayam penyet malika</t>
  </si>
  <si>
    <t>3.581826, 98.681294</t>
  </si>
  <si>
    <t>3.581890, 98.681274</t>
  </si>
  <si>
    <t>Call_Images/0f34b8c4.Foto.063338.jpg</t>
  </si>
  <si>
    <t>13.33.16</t>
  </si>
  <si>
    <t>40bb9f4b</t>
  </si>
  <si>
    <t>13.33.49</t>
  </si>
  <si>
    <t>a9c1f506</t>
  </si>
  <si>
    <t>Warung ayam bakar barokah</t>
  </si>
  <si>
    <t>3.566091, 98.959193</t>
  </si>
  <si>
    <t>3.565877, 98.959239</t>
  </si>
  <si>
    <t>Call_Images/40bb9f4b.Foto.063832.jpg</t>
  </si>
  <si>
    <t>13.38.23</t>
  </si>
  <si>
    <t>00.04.34</t>
  </si>
  <si>
    <t>7c611680</t>
  </si>
  <si>
    <t>13.34.04</t>
  </si>
  <si>
    <t>99d0d711</t>
  </si>
  <si>
    <t>Warung ne ani</t>
  </si>
  <si>
    <t>3.518645, 98.681552</t>
  </si>
  <si>
    <t>3.518638, 98.681559</t>
  </si>
  <si>
    <t>Call_Images/7c611680.Foto.063958.jpg</t>
  </si>
  <si>
    <t>13.39.49</t>
  </si>
  <si>
    <t>00.05.45</t>
  </si>
  <si>
    <t>bbed47e2</t>
  </si>
  <si>
    <t>13.41.04</t>
  </si>
  <si>
    <t>dfd651bc</t>
  </si>
  <si>
    <t>Warkop Kevin Kemit Simpang Mulawari Tiga Panah</t>
  </si>
  <si>
    <t>Tigapanah</t>
  </si>
  <si>
    <t>SMA NEGERI 1 TIGAPANAH</t>
  </si>
  <si>
    <t>3.083217, 98.515509</t>
  </si>
  <si>
    <t>3.083212, 98.515506</t>
  </si>
  <si>
    <t>Call_Images/bbed47e2.Foto.064340.jpg</t>
  </si>
  <si>
    <t>c4174c2e</t>
  </si>
  <si>
    <t>13.42.58</t>
  </si>
  <si>
    <t>8c3e9d45</t>
  </si>
  <si>
    <t>Aneka minuman azka aqila</t>
  </si>
  <si>
    <t>3.577049, 98.684567</t>
  </si>
  <si>
    <t>3.576938, 98.684457</t>
  </si>
  <si>
    <t>Call_Images/c4174c2e.Foto.064419.jpg</t>
  </si>
  <si>
    <t>13.44.05</t>
  </si>
  <si>
    <t>3178ded5</t>
  </si>
  <si>
    <t>13.49.33</t>
  </si>
  <si>
    <t>3.577253, 98.684480</t>
  </si>
  <si>
    <t>3.577282, 98.684345</t>
  </si>
  <si>
    <t>Call_Images/3178ded5.Foto.065015.jpg</t>
  </si>
  <si>
    <t>13.50.06</t>
  </si>
  <si>
    <t>f60ba461</t>
  </si>
  <si>
    <t>13.51.29</t>
  </si>
  <si>
    <t>3.578689, 98.683731</t>
  </si>
  <si>
    <t>3.578812, 98.683770</t>
  </si>
  <si>
    <t>Call_Images/f60ba461.Foto.065340.jpg</t>
  </si>
  <si>
    <t>13.53.34</t>
  </si>
  <si>
    <t>26e6600e</t>
  </si>
  <si>
    <t>13.51.45</t>
  </si>
  <si>
    <t>aef44629</t>
  </si>
  <si>
    <t>Warung putri deli perbaungan</t>
  </si>
  <si>
    <t>3.567449, 98.941522</t>
  </si>
  <si>
    <t>3.567395, 98.941608</t>
  </si>
  <si>
    <t>Call_Images/26e6600e.Foto.065521.jpg</t>
  </si>
  <si>
    <t>13.55.13</t>
  </si>
  <si>
    <t>63ec343a</t>
  </si>
  <si>
    <t>13.51.25</t>
  </si>
  <si>
    <t>3.495667, 98.681803</t>
  </si>
  <si>
    <t>3.495673, 98.681825</t>
  </si>
  <si>
    <t>Call_Images/63ec343a.Foto.065758.jpg</t>
  </si>
  <si>
    <t>13.57.51</t>
  </si>
  <si>
    <t>aa4564fc</t>
  </si>
  <si>
    <t>13.57.18</t>
  </si>
  <si>
    <t>0db14356</t>
  </si>
  <si>
    <t>Warkop Ginting Ds.Tiga Panah</t>
  </si>
  <si>
    <t>3.073746, 98.530842</t>
  </si>
  <si>
    <t>3.073752, 98.530840</t>
  </si>
  <si>
    <t>Call_Images/aa4564fc.Foto.070029.jpg</t>
  </si>
  <si>
    <t>14.00.16</t>
  </si>
  <si>
    <t>cb010e99</t>
  </si>
  <si>
    <t>13.54.58</t>
  </si>
  <si>
    <t>3.613959, 98.715685</t>
  </si>
  <si>
    <t>3.614085, 98.715516</t>
  </si>
  <si>
    <t>Call_Images/cb010e99.Foto.070103.jpg</t>
  </si>
  <si>
    <t>14.00.55</t>
  </si>
  <si>
    <t>59862f7b</t>
  </si>
  <si>
    <t>3.614242, 98.715738</t>
  </si>
  <si>
    <t>3.614093, 98.715139</t>
  </si>
  <si>
    <t>Call_Images/59862f7b.Foto.070335.jpg</t>
  </si>
  <si>
    <t>b68fa99c</t>
  </si>
  <si>
    <t>3f4408ac</t>
  </si>
  <si>
    <t>Warung bakso MM</t>
  </si>
  <si>
    <t>0813******</t>
  </si>
  <si>
    <t>3.496569, 98.696261</t>
  </si>
  <si>
    <t>3.496122, 98.696201</t>
  </si>
  <si>
    <t>Call_Images/b68fa99c.Foto.070655.jpg</t>
  </si>
  <si>
    <t>d9130812</t>
  </si>
  <si>
    <t>2906f6ba</t>
  </si>
  <si>
    <t>Rombong susanto</t>
  </si>
  <si>
    <t>087890990004</t>
  </si>
  <si>
    <t>MTS Negeri 2 medan</t>
  </si>
  <si>
    <t>3.610803, 98.714032</t>
  </si>
  <si>
    <t>3.610803, 98.714074</t>
  </si>
  <si>
    <t>Call_Images/d9130812.Foto.070719.jpg</t>
  </si>
  <si>
    <t>399b7173</t>
  </si>
  <si>
    <t>fb0d1baa</t>
  </si>
  <si>
    <t>Pop ice ibu elok</t>
  </si>
  <si>
    <t>081264062236</t>
  </si>
  <si>
    <t>SMP SWASTA SANTO YOSEPH</t>
  </si>
  <si>
    <t>3.585330, 98.681750</t>
  </si>
  <si>
    <t>3.585465, 98.681960</t>
  </si>
  <si>
    <t>Call_Images/399b7173.Foto.071044.jpg</t>
  </si>
  <si>
    <t>bc2cf134</t>
  </si>
  <si>
    <t>3.505115, 98.698026</t>
  </si>
  <si>
    <t>3.505026, 98.698057</t>
  </si>
  <si>
    <t>Call_Images/bc2cf134.Foto.071353.jpg</t>
  </si>
  <si>
    <t>14.13.43</t>
  </si>
  <si>
    <t>b18ab2c4</t>
  </si>
  <si>
    <t>14.15.45</t>
  </si>
  <si>
    <t>3.601944, 98.707098</t>
  </si>
  <si>
    <t>Call_Images/b18ab2c4.Foto.071724.jpg</t>
  </si>
  <si>
    <t>14.17.18</t>
  </si>
  <si>
    <t>a7dc3ffd</t>
  </si>
  <si>
    <t>14.24.23</t>
  </si>
  <si>
    <t>57fd3213</t>
  </si>
  <si>
    <t>Warung jus buah segar</t>
  </si>
  <si>
    <t>3.606798, 98.705722</t>
  </si>
  <si>
    <t>3.606804, 98.705708</t>
  </si>
  <si>
    <t>Call_Images/a7dc3ffd.Foto.072604.jpg</t>
  </si>
  <si>
    <t>14.25.26</t>
  </si>
  <si>
    <t>31d1beba</t>
  </si>
  <si>
    <t>14.36.21</t>
  </si>
  <si>
    <t>fc0f7ebc</t>
  </si>
  <si>
    <t>Bakso dan mie ayam mas alfin</t>
  </si>
  <si>
    <t>3.672267, 98.655813</t>
  </si>
  <si>
    <t>3.672258, 98.655813</t>
  </si>
  <si>
    <t>Call_Images/31d1beba.Foto.073919.jpg</t>
  </si>
  <si>
    <t>14.38.54</t>
  </si>
  <si>
    <t>bb3359ed</t>
  </si>
  <si>
    <t>14.36.40</t>
  </si>
  <si>
    <t>b0a5053d</t>
  </si>
  <si>
    <t>Warkop Dongan's Jl.Nusa Indah Kabanjahe</t>
  </si>
  <si>
    <t>081260291833</t>
  </si>
  <si>
    <t>3.097382, 98.494547</t>
  </si>
  <si>
    <t>Call_Images/bb3359ed.Foto.074000.jpg</t>
  </si>
  <si>
    <t>14.39.47</t>
  </si>
  <si>
    <t>0881c9a7</t>
  </si>
  <si>
    <t>14.41.35</t>
  </si>
  <si>
    <t>b6b8f5f3</t>
  </si>
  <si>
    <t>Warkop rakyat</t>
  </si>
  <si>
    <t>3.585932, 98.661286</t>
  </si>
  <si>
    <t>3.585937, 98.661352</t>
  </si>
  <si>
    <t>Call_Images/0881c9a7.Foto.074629.jpg</t>
  </si>
  <si>
    <t>14.46.12</t>
  </si>
  <si>
    <t>00.04.37</t>
  </si>
  <si>
    <t>fa430c4e</t>
  </si>
  <si>
    <t>14.52.11</t>
  </si>
  <si>
    <t>d1514c36</t>
  </si>
  <si>
    <t>Air kelapa muda asla</t>
  </si>
  <si>
    <t>3.583732, 98.659509</t>
  </si>
  <si>
    <t>3.583794, 98.659253</t>
  </si>
  <si>
    <t>Call_Images/fa430c4e.Foto.075427.jpg</t>
  </si>
  <si>
    <t>14.54.10</t>
  </si>
  <si>
    <t>5cc489e2</t>
  </si>
  <si>
    <t>15.00.08</t>
  </si>
  <si>
    <t>ccc53a5d</t>
  </si>
  <si>
    <t>Warkop faizn</t>
  </si>
  <si>
    <t>3.585013, 98.658275</t>
  </si>
  <si>
    <t>3.584889, 98.658280</t>
  </si>
  <si>
    <t>Call_Images/5cc489e2.Foto.080132.jpg</t>
  </si>
  <si>
    <t>b474d2fa</t>
  </si>
  <si>
    <t>14.56.07</t>
  </si>
  <si>
    <t>3.697014, 98.655498</t>
  </si>
  <si>
    <t>3.697127, 98.655560</t>
  </si>
  <si>
    <t>Call_Images/b474d2fa.Foto.080227.jpg</t>
  </si>
  <si>
    <t>765f98ae</t>
  </si>
  <si>
    <t>7b4a47c2</t>
  </si>
  <si>
    <t>Freeze bubble drink</t>
  </si>
  <si>
    <t>3.581504, 98.663916</t>
  </si>
  <si>
    <t>3.581712, 98.663684</t>
  </si>
  <si>
    <t>Call_Images/765f98ae.Foto.081643.jpg</t>
  </si>
  <si>
    <t>15.16.33</t>
  </si>
  <si>
    <t>0be9c7be</t>
  </si>
  <si>
    <t>15.41.02</t>
  </si>
  <si>
    <t>b60673d3</t>
  </si>
  <si>
    <t>Bakso mas adi</t>
  </si>
  <si>
    <t>SD SWASTA NISAM</t>
  </si>
  <si>
    <t>3.614856, 98.691026</t>
  </si>
  <si>
    <t>3.614639, 98.691169</t>
  </si>
  <si>
    <t>Call_Images/0be9c7be.Foto.085250.jpg</t>
  </si>
  <si>
    <t>15.50.19</t>
  </si>
  <si>
    <t>4a21c94f</t>
  </si>
  <si>
    <t>16.16.19</t>
  </si>
  <si>
    <t>2dd973be</t>
  </si>
  <si>
    <t>Warkop Twins 88 Jl.Jamin Ginting Kabanjahe</t>
  </si>
  <si>
    <t>082287931405</t>
  </si>
  <si>
    <t>3.108099, 98.500963</t>
  </si>
  <si>
    <t>3.108077, 98.500984</t>
  </si>
  <si>
    <t>Call_Images/4a21c94f.Foto.091912.jpg</t>
  </si>
  <si>
    <t>16.19.00</t>
  </si>
  <si>
    <t>00.02.41</t>
  </si>
  <si>
    <t>4d382008</t>
  </si>
  <si>
    <t>16.24.15</t>
  </si>
  <si>
    <t>e4a59558</t>
  </si>
  <si>
    <t>Warkop J Trans Jl.Jamin Ginting Kabanjahe</t>
  </si>
  <si>
    <t>SMP NEGERI 2 KABANJAHE</t>
  </si>
  <si>
    <t>3.109464, 98.501242</t>
  </si>
  <si>
    <t>3.109457, 98.501244</t>
  </si>
  <si>
    <t>Call_Images/4d382008.Foto.092649.jpg</t>
  </si>
  <si>
    <t>16.26.36</t>
  </si>
  <si>
    <t>c7b27108</t>
  </si>
  <si>
    <t>2bf0fa70</t>
  </si>
  <si>
    <t>Bakso dan Mie Sop Kampung Bacok Jogja Jl.Jamin Ginting Berastagi</t>
  </si>
  <si>
    <t>3.186291, 98.509178</t>
  </si>
  <si>
    <t>3.186197, 98.509046</t>
  </si>
  <si>
    <t>Call_Images/c7b27108.Foto.100931.jpg</t>
  </si>
  <si>
    <t>af357cf6</t>
  </si>
  <si>
    <t>17.21.18</t>
  </si>
  <si>
    <t>43fe7d54</t>
  </si>
  <si>
    <t>Warkop Pekong Ds.Peceren Berastagi</t>
  </si>
  <si>
    <t>3.199412, 98.521560</t>
  </si>
  <si>
    <t>3.199430, 98.521570</t>
  </si>
  <si>
    <t>Call_Images/af357cf6.Foto.102457.jpg</t>
  </si>
  <si>
    <t>17.24.44</t>
  </si>
  <si>
    <t>cb6b8798</t>
  </si>
  <si>
    <t>17.31.12</t>
  </si>
  <si>
    <t>cb9ea382</t>
  </si>
  <si>
    <t>Warung Depari Ds.Peceren Berastagi</t>
  </si>
  <si>
    <t>SD NEGERI 040454 PECEREN</t>
  </si>
  <si>
    <t>3.195985, 98.517293</t>
  </si>
  <si>
    <t>3.195957, 98.517295</t>
  </si>
  <si>
    <t>Call_Images/cb6b8798.Foto.103403.jpg</t>
  </si>
  <si>
    <t>17.33.50</t>
  </si>
  <si>
    <t>00.02.38</t>
  </si>
  <si>
    <t>327c1a4b</t>
  </si>
  <si>
    <t>58feb4c3</t>
  </si>
  <si>
    <t>Toko joko</t>
  </si>
  <si>
    <t>3.601477, 98.567353</t>
  </si>
  <si>
    <t>3.601478, 98.567358</t>
  </si>
  <si>
    <t>Call_Images/327c1a4b.Foto.111348.jpg</t>
  </si>
  <si>
    <t>18.13.33</t>
  </si>
  <si>
    <t>90672c8e</t>
  </si>
  <si>
    <t>08.57.22</t>
  </si>
  <si>
    <t>3.585457, 98.669456</t>
  </si>
  <si>
    <t>3.585437, 98.669421</t>
  </si>
  <si>
    <t>Call_Images/90672c8e.Foto.015910.jpg</t>
  </si>
  <si>
    <t>08.59.01</t>
  </si>
  <si>
    <t>ab31152f</t>
  </si>
  <si>
    <t>e9eb054b</t>
  </si>
  <si>
    <t>Warung Cherly</t>
  </si>
  <si>
    <t>082273464591</t>
  </si>
  <si>
    <t>SMP SWASTA RAKSANA</t>
  </si>
  <si>
    <t>3.584003, 98.662907</t>
  </si>
  <si>
    <t>Call_Images/ab31152f.Foto.021700.jpg</t>
  </si>
  <si>
    <t>09.16.56</t>
  </si>
  <si>
    <t>00.06.42</t>
  </si>
  <si>
    <t>d46d12a5</t>
  </si>
  <si>
    <t>09.15.23</t>
  </si>
  <si>
    <t>01ef5f47</t>
  </si>
  <si>
    <t>Warung ummy</t>
  </si>
  <si>
    <t>3.620806, 98.684288</t>
  </si>
  <si>
    <t>3.620721, 98.684252</t>
  </si>
  <si>
    <t>Call_Images/d46d12a5.Foto.022107.jpg</t>
  </si>
  <si>
    <t>09.20.58</t>
  </si>
  <si>
    <t>d35955f3</t>
  </si>
  <si>
    <t>09.20.49</t>
  </si>
  <si>
    <t>0b5fbf94</t>
  </si>
  <si>
    <t>Warung kak evi</t>
  </si>
  <si>
    <t>3.583797, 98.669169</t>
  </si>
  <si>
    <t>3.585017, 98.670350</t>
  </si>
  <si>
    <t>Call_Images/d35955f3.Foto.022228.jpg</t>
  </si>
  <si>
    <t>09.22.09</t>
  </si>
  <si>
    <t>bebafdff</t>
  </si>
  <si>
    <t>09.23.58</t>
  </si>
  <si>
    <t>3.607970, 98.711940</t>
  </si>
  <si>
    <t>3.608118, 98.712503</t>
  </si>
  <si>
    <t>Call_Images/bebafdff.Foto.022513.jpg</t>
  </si>
  <si>
    <t>09.25.07</t>
  </si>
  <si>
    <t>e60655a3</t>
  </si>
  <si>
    <t>09.27.58</t>
  </si>
  <si>
    <t>0129b3e1</t>
  </si>
  <si>
    <t>Warung Adel unimed</t>
  </si>
  <si>
    <t>3.607852, 98.711902</t>
  </si>
  <si>
    <t>3.607853, 98.711903</t>
  </si>
  <si>
    <t>Call_Images/e60655a3.Foto.022910.jpg</t>
  </si>
  <si>
    <t>09.28.59</t>
  </si>
  <si>
    <t>f124c098</t>
  </si>
  <si>
    <t>09.29.18</t>
  </si>
  <si>
    <t>e44e1e22</t>
  </si>
  <si>
    <t>Bakso Moro Seneng</t>
  </si>
  <si>
    <t>3.564376, 98.606620</t>
  </si>
  <si>
    <t>3.564380, 98.606611</t>
  </si>
  <si>
    <t>Call_Images/f124c098.Foto.023042.jpg</t>
  </si>
  <si>
    <t>09.32.00</t>
  </si>
  <si>
    <t>00.02.42</t>
  </si>
  <si>
    <t>073e0e06</t>
  </si>
  <si>
    <t>09.28.39</t>
  </si>
  <si>
    <t>d9ed9929</t>
  </si>
  <si>
    <t>Warung Mak Irma</t>
  </si>
  <si>
    <t>081362248096</t>
  </si>
  <si>
    <t>3.584122, 98.663561</t>
  </si>
  <si>
    <t>3.584108, 98.663623</t>
  </si>
  <si>
    <t>Call_Images/073e0e06.Foto.023215.jpg</t>
  </si>
  <si>
    <t>09.32.06</t>
  </si>
  <si>
    <t>24caaa13</t>
  </si>
  <si>
    <t>09.32.16</t>
  </si>
  <si>
    <t>3.591167, 98.670718</t>
  </si>
  <si>
    <t>3.591050, 98.671160</t>
  </si>
  <si>
    <t>Call_Images/24caaa13.Foto.023253.jpg</t>
  </si>
  <si>
    <t>09.32.44</t>
  </si>
  <si>
    <t>c69b359a</t>
  </si>
  <si>
    <t>09.31.19</t>
  </si>
  <si>
    <t>3.608158, 98.711935</t>
  </si>
  <si>
    <t>Call_Images/c69b359a.Foto.023332.jpg</t>
  </si>
  <si>
    <t>09.33.20</t>
  </si>
  <si>
    <t>95ad1554</t>
  </si>
  <si>
    <t>09.33.36</t>
  </si>
  <si>
    <t>0102272d</t>
  </si>
  <si>
    <t>Warkop Namira</t>
  </si>
  <si>
    <t>085296954437</t>
  </si>
  <si>
    <t>SMKS RAKSANA 1</t>
  </si>
  <si>
    <t>3.584072, 98.663676</t>
  </si>
  <si>
    <t>3.584063, 98.663752</t>
  </si>
  <si>
    <t>Call_Images/95ad1554.Foto.023642.jpg</t>
  </si>
  <si>
    <t>09.36.32</t>
  </si>
  <si>
    <t>dc6fedc6</t>
  </si>
  <si>
    <t>09.37.28</t>
  </si>
  <si>
    <t>3.589205, 98.658206</t>
  </si>
  <si>
    <t>3.589153, 98.658145</t>
  </si>
  <si>
    <t>Call_Images/dc6fedc6.Foto.023846.jpg</t>
  </si>
  <si>
    <t>09.38.05</t>
  </si>
  <si>
    <t>e5a77808</t>
  </si>
  <si>
    <t>09.39.23</t>
  </si>
  <si>
    <t>f596f6cd</t>
  </si>
  <si>
    <t>Warkop kharisma</t>
  </si>
  <si>
    <t>3.608847, 98.710996</t>
  </si>
  <si>
    <t>3.608107, 98.711903</t>
  </si>
  <si>
    <t>Call_Images/e5a77808.Foto.024047.jpg</t>
  </si>
  <si>
    <t>09.40.39</t>
  </si>
  <si>
    <t>5b5980fe</t>
  </si>
  <si>
    <t>5afa5288</t>
  </si>
  <si>
    <t>Toko mudah</t>
  </si>
  <si>
    <t>3.564112, 98.604525</t>
  </si>
  <si>
    <t>3.564113, 98.604512</t>
  </si>
  <si>
    <t>Call_Images/5b5980fe.Foto.024143.jpg</t>
  </si>
  <si>
    <t>09.41.33</t>
  </si>
  <si>
    <t>f85b0b74</t>
  </si>
  <si>
    <t>09.40.55</t>
  </si>
  <si>
    <t>df3d2e51</t>
  </si>
  <si>
    <t>Warung bu nur</t>
  </si>
  <si>
    <t>081265034161</t>
  </si>
  <si>
    <t>3.611611, 98.691116</t>
  </si>
  <si>
    <t>3.611639, 98.691121</t>
  </si>
  <si>
    <t>Call_Images/f85b0b74.Foto.024211.jpg</t>
  </si>
  <si>
    <t>09.42.05</t>
  </si>
  <si>
    <t>a5e0bf46</t>
  </si>
  <si>
    <t>09.44.14</t>
  </si>
  <si>
    <t>9dedb71b</t>
  </si>
  <si>
    <t>Warkop mawaddah unimed</t>
  </si>
  <si>
    <t>3.608110, 98.711900</t>
  </si>
  <si>
    <t>3.606009, 98.711072</t>
  </si>
  <si>
    <t>Call_Images/a5e0bf46.Foto.024559.jpg</t>
  </si>
  <si>
    <t>09.45.52</t>
  </si>
  <si>
    <t>87b7ddca</t>
  </si>
  <si>
    <t>09.40.42</t>
  </si>
  <si>
    <t>dfc906e6</t>
  </si>
  <si>
    <t>Warkop Buk Dinda</t>
  </si>
  <si>
    <t>081262942114</t>
  </si>
  <si>
    <t>SMKS RAKSANA 2</t>
  </si>
  <si>
    <t>3.584145, 98.663521</t>
  </si>
  <si>
    <t>Call_Images/87b7ddca.Foto.024658.jpg</t>
  </si>
  <si>
    <t>09.46.47</t>
  </si>
  <si>
    <t>a2110c45</t>
  </si>
  <si>
    <t>09.46.23</t>
  </si>
  <si>
    <t>3.608161, 98.711957</t>
  </si>
  <si>
    <t>3.609250, 98.711877</t>
  </si>
  <si>
    <t>Call_Images/a2110c45.Foto.024744.jpg</t>
  </si>
  <si>
    <t>09.47.35</t>
  </si>
  <si>
    <t>b8178872</t>
  </si>
  <si>
    <t>09.47.43</t>
  </si>
  <si>
    <t>3.590168, 98.656568</t>
  </si>
  <si>
    <t>3.590182, 98.656557</t>
  </si>
  <si>
    <t>Call_Images/b8178872.Foto.024824.jpg</t>
  </si>
  <si>
    <t>09.48.16</t>
  </si>
  <si>
    <t>a45d49a9</t>
  </si>
  <si>
    <t>09.50.14</t>
  </si>
  <si>
    <t>711e9be5</t>
  </si>
  <si>
    <t>Rumah makan minang raya</t>
  </si>
  <si>
    <t>081387672557</t>
  </si>
  <si>
    <t>3.603771, 98.691355</t>
  </si>
  <si>
    <t>3.603785, 98.691365</t>
  </si>
  <si>
    <t>Call_Images/a45d49a9.Foto.025216.jpg</t>
  </si>
  <si>
    <t>09.52.04</t>
  </si>
  <si>
    <t>32ccc9e8</t>
  </si>
  <si>
    <t>09.53.32</t>
  </si>
  <si>
    <t>2b5de448</t>
  </si>
  <si>
    <t>Warung ayam penyet anugerah</t>
  </si>
  <si>
    <t>085297460031</t>
  </si>
  <si>
    <t>SD SWASTA AL WASLIYAH</t>
  </si>
  <si>
    <t>3.601826, 98.691447</t>
  </si>
  <si>
    <t>3.601734, 98.691310</t>
  </si>
  <si>
    <t>Call_Images/32ccc9e8.Foto.025529.jpg</t>
  </si>
  <si>
    <t>09.55.18</t>
  </si>
  <si>
    <t>9803fefa</t>
  </si>
  <si>
    <t>09.54.14</t>
  </si>
  <si>
    <t>3.605616, 98.709761</t>
  </si>
  <si>
    <t>3.605618, 98.709878</t>
  </si>
  <si>
    <t>Call_Images/9803fefa.Foto.025612.jpg</t>
  </si>
  <si>
    <t>09.55.48</t>
  </si>
  <si>
    <t>9d0ee2b4</t>
  </si>
  <si>
    <t>09.54.21</t>
  </si>
  <si>
    <t>8b700f46</t>
  </si>
  <si>
    <t>Waeung bakso mas hafizh</t>
  </si>
  <si>
    <t>3.630179, 98.673289</t>
  </si>
  <si>
    <t>3.630177, 98.673286</t>
  </si>
  <si>
    <t>Call_Images/9d0ee2b4.Foto.025726.jpg</t>
  </si>
  <si>
    <t>09.57.00</t>
  </si>
  <si>
    <t>a39683e8</t>
  </si>
  <si>
    <t>3.602615, 98.711634</t>
  </si>
  <si>
    <t>3.602605, 98.711640</t>
  </si>
  <si>
    <t>Call_Images/a39683e8.Foto.030306.jpg</t>
  </si>
  <si>
    <t>14da61b5</t>
  </si>
  <si>
    <t>dc8abdac</t>
  </si>
  <si>
    <t>Warung giska mmtc</t>
  </si>
  <si>
    <t>085264317884</t>
  </si>
  <si>
    <t>3.602382, 98.711644</t>
  </si>
  <si>
    <t>3.602580, 98.711641</t>
  </si>
  <si>
    <t>Call_Images/14da61b5.Foto.030423.jpg</t>
  </si>
  <si>
    <t>2a86229e</t>
  </si>
  <si>
    <t>09.54.35</t>
  </si>
  <si>
    <t>11b72ee4</t>
  </si>
  <si>
    <t>Warung Tasya gramedia</t>
  </si>
  <si>
    <t>085261399423</t>
  </si>
  <si>
    <t>UPT SD NEGERI 060884</t>
  </si>
  <si>
    <t>3.584138, 98.663522</t>
  </si>
  <si>
    <t>3.583970, 98.663306</t>
  </si>
  <si>
    <t>Call_Images/2a86229e.Foto.030452.jpg</t>
  </si>
  <si>
    <t>cb91e88a</t>
  </si>
  <si>
    <t>3b56ffe9</t>
  </si>
  <si>
    <t>Dara burger</t>
  </si>
  <si>
    <t>3.600809, 98.700592</t>
  </si>
  <si>
    <t>3.600820, 98.700558</t>
  </si>
  <si>
    <t>Call_Images/cb91e88a.Foto.030725.jpg</t>
  </si>
  <si>
    <t>00.03.51</t>
  </si>
  <si>
    <t>b3f8fe1d</t>
  </si>
  <si>
    <t>c8e8ecf8</t>
  </si>
  <si>
    <t>Warung D'Vano Parkiran Pajak Buah Berastagi</t>
  </si>
  <si>
    <t>085262962811</t>
  </si>
  <si>
    <t>3.196701, 98.507970</t>
  </si>
  <si>
    <t>3.196683, 98.507981</t>
  </si>
  <si>
    <t>Call_Images/b3f8fe1d.Foto.030836.jpg</t>
  </si>
  <si>
    <t>51bc5261</t>
  </si>
  <si>
    <t>7fa46aa2</t>
  </si>
  <si>
    <t>Warung ayu mmtc</t>
  </si>
  <si>
    <t>3.602668, 98.711685</t>
  </si>
  <si>
    <t>3.602370, 98.711678</t>
  </si>
  <si>
    <t>Call_Images/51bc5261.Foto.030900.jpg</t>
  </si>
  <si>
    <t>6aedcdb4</t>
  </si>
  <si>
    <t>10.14.21</t>
  </si>
  <si>
    <t>29f71062</t>
  </si>
  <si>
    <t>Warkop Purba Rabbitry Distrik Bawah Berastagi</t>
  </si>
  <si>
    <t>3.197499, 98.510065</t>
  </si>
  <si>
    <t>3.197468, 98.510095</t>
  </si>
  <si>
    <t>Call_Images/6aedcdb4.Foto.031737.jpg</t>
  </si>
  <si>
    <t>10.17.23</t>
  </si>
  <si>
    <t>19dc2069</t>
  </si>
  <si>
    <t>10.13.01</t>
  </si>
  <si>
    <t>e72f1206</t>
  </si>
  <si>
    <t>Warung kopi setia</t>
  </si>
  <si>
    <t>3.598267, 98.703236</t>
  </si>
  <si>
    <t>3.598203, 98.703158</t>
  </si>
  <si>
    <t>Call_Images/19dc2069.Foto.031914.jpg</t>
  </si>
  <si>
    <t>10.19.06</t>
  </si>
  <si>
    <t>cbb66983</t>
  </si>
  <si>
    <t>10.17.00</t>
  </si>
  <si>
    <t>183791d9</t>
  </si>
  <si>
    <t>Warung khalisa</t>
  </si>
  <si>
    <t>3.599351, 98.602080</t>
  </si>
  <si>
    <t>3.599292, 98.601845</t>
  </si>
  <si>
    <t>Call_Images/cbb66983.Foto.032109.jpg</t>
  </si>
  <si>
    <t>10.21.00</t>
  </si>
  <si>
    <t>761d75c6</t>
  </si>
  <si>
    <t>10.19.20</t>
  </si>
  <si>
    <t>1b825ceb</t>
  </si>
  <si>
    <t>Warkop syafri</t>
  </si>
  <si>
    <t>08126422494</t>
  </si>
  <si>
    <t>SMAS RAKSANA</t>
  </si>
  <si>
    <t>3.584280, 98.663567</t>
  </si>
  <si>
    <t>Call_Images/761d75c6.Foto.032335.jpg</t>
  </si>
  <si>
    <t>10.23.24</t>
  </si>
  <si>
    <t>064d0690</t>
  </si>
  <si>
    <t>10.25.59</t>
  </si>
  <si>
    <t>ede12fc4</t>
  </si>
  <si>
    <t>Kanaya jus</t>
  </si>
  <si>
    <t>3.623281, 98.675203</t>
  </si>
  <si>
    <t>3.623289, 98.675166</t>
  </si>
  <si>
    <t>Call_Images/064d0690.Foto.032849.jpg</t>
  </si>
  <si>
    <t>10.28.34</t>
  </si>
  <si>
    <t>de54c1a3</t>
  </si>
  <si>
    <t>10.24.51</t>
  </si>
  <si>
    <t>e732bad4</t>
  </si>
  <si>
    <t>Warung kiara pakam</t>
  </si>
  <si>
    <t>Lubuk Pakam</t>
  </si>
  <si>
    <t>3.552266, 98.838404</t>
  </si>
  <si>
    <t>3.552342, 98.838353</t>
  </si>
  <si>
    <t>Call_Images/de54c1a3.Foto.032920.jpg</t>
  </si>
  <si>
    <t>10.29.13</t>
  </si>
  <si>
    <t>7d1aa514</t>
  </si>
  <si>
    <t>10.30.34</t>
  </si>
  <si>
    <t>9e4e7246</t>
  </si>
  <si>
    <t>Wanda boba</t>
  </si>
  <si>
    <t>SMK KESEHATAN IMELDA</t>
  </si>
  <si>
    <t>3.623256, 98.675457</t>
  </si>
  <si>
    <t>3.623257, 98.675487</t>
  </si>
  <si>
    <t>Call_Images/7d1aa514.Foto.033342.jpg</t>
  </si>
  <si>
    <t>10.33.27</t>
  </si>
  <si>
    <t>4ed309c6</t>
  </si>
  <si>
    <t>10.36.13</t>
  </si>
  <si>
    <t>f34aca1d</t>
  </si>
  <si>
    <t>Warkop mbak tika</t>
  </si>
  <si>
    <t>081375221381</t>
  </si>
  <si>
    <t>3.594057, 98.698342</t>
  </si>
  <si>
    <t>3.594076, 98.698290</t>
  </si>
  <si>
    <t>Call_Images/4ed309c6.Foto.033925.jpg</t>
  </si>
  <si>
    <t>10.39.16</t>
  </si>
  <si>
    <t>9e5141d3</t>
  </si>
  <si>
    <t>10.35.18</t>
  </si>
  <si>
    <t>3eded2d5</t>
  </si>
  <si>
    <t>Warung RM Padang sawah</t>
  </si>
  <si>
    <t>3.553227, 98.843469</t>
  </si>
  <si>
    <t>3.553159, 98.843643</t>
  </si>
  <si>
    <t>Call_Images/9e5141d3.Foto.034057.jpg</t>
  </si>
  <si>
    <t>10.40.47</t>
  </si>
  <si>
    <t>16e3ced2</t>
  </si>
  <si>
    <t>10.39.14</t>
  </si>
  <si>
    <t>e406e10c</t>
  </si>
  <si>
    <t>Soto dan sop barokah</t>
  </si>
  <si>
    <t>SD TD PARDEDE FOUNDATION</t>
  </si>
  <si>
    <t>3.599507, 98.586656</t>
  </si>
  <si>
    <t>3.599511, 98.586662</t>
  </si>
  <si>
    <t>Call_Images/16e3ced2.Foto.034129.jpg</t>
  </si>
  <si>
    <t>10.42.00</t>
  </si>
  <si>
    <t>00.02.46</t>
  </si>
  <si>
    <t>cfb1946f</t>
  </si>
  <si>
    <t>10.35.56</t>
  </si>
  <si>
    <t>688e209a</t>
  </si>
  <si>
    <t>Dapoer kyko</t>
  </si>
  <si>
    <t>3.623059, 98.676526</t>
  </si>
  <si>
    <t>3.623091, 98.676365</t>
  </si>
  <si>
    <t>Call_Images/cfb1946f.Foto.034229.jpg</t>
  </si>
  <si>
    <t>10.42.14</t>
  </si>
  <si>
    <t>39f8f447</t>
  </si>
  <si>
    <t>10.35.30</t>
  </si>
  <si>
    <t>51a5cbf4</t>
  </si>
  <si>
    <t>Warung Cekman Gramed</t>
  </si>
  <si>
    <t>082360024624</t>
  </si>
  <si>
    <t>3.584233, 98.663528</t>
  </si>
  <si>
    <t>Call_Images/39f8f447.Foto.034310.jpg</t>
  </si>
  <si>
    <t>10.42.58</t>
  </si>
  <si>
    <t>73982f7b</t>
  </si>
  <si>
    <t>10.44.04</t>
  </si>
  <si>
    <t>1428bf05</t>
  </si>
  <si>
    <t>Warkop bu nur</t>
  </si>
  <si>
    <t>3.623045, 98.676866</t>
  </si>
  <si>
    <t>3.623195, 98.677044</t>
  </si>
  <si>
    <t>Call_Images/73982f7b.Foto.034914.jpg</t>
  </si>
  <si>
    <t>10.48.57</t>
  </si>
  <si>
    <t>28944507</t>
  </si>
  <si>
    <t>10.47.23</t>
  </si>
  <si>
    <t>e0581789</t>
  </si>
  <si>
    <t>Warung RM nurdiana pakam</t>
  </si>
  <si>
    <t>3.552260, 98.853283</t>
  </si>
  <si>
    <t>3.552121, 98.853250</t>
  </si>
  <si>
    <t>Call_Images/28944507.Foto.035231.jpg</t>
  </si>
  <si>
    <t>10.52.18</t>
  </si>
  <si>
    <t>d48a5eb8</t>
  </si>
  <si>
    <t>10.52.04</t>
  </si>
  <si>
    <t>3.604601, 98.709779</t>
  </si>
  <si>
    <t>3.604615, 98.709824</t>
  </si>
  <si>
    <t>Call_Images/d48a5eb8.Foto.035839.jpg</t>
  </si>
  <si>
    <t>10.58.33</t>
  </si>
  <si>
    <t>5340a71b</t>
  </si>
  <si>
    <t>6cb55a16</t>
  </si>
  <si>
    <t>Kelapa muda mbak nita</t>
  </si>
  <si>
    <t>3.616310, 98.675461</t>
  </si>
  <si>
    <t>3.616285, 98.675555</t>
  </si>
  <si>
    <t>Call_Images/5340a71b.Foto.040344.jpg</t>
  </si>
  <si>
    <t>6152d300</t>
  </si>
  <si>
    <t>3.593956, 98.551540</t>
  </si>
  <si>
    <t>Call_Images/6152d300.Foto.040459.jpg</t>
  </si>
  <si>
    <t>8a481ebd</t>
  </si>
  <si>
    <t>c8a9be8f</t>
  </si>
  <si>
    <t>Kantin mana 2 pakam</t>
  </si>
  <si>
    <t>3.549802, 98.870736</t>
  </si>
  <si>
    <t>3.550214, 98.870261</t>
  </si>
  <si>
    <t>Call_Images/8a481ebd.Foto.040759.jpg</t>
  </si>
  <si>
    <t>00.04.42</t>
  </si>
  <si>
    <t>04345b90</t>
  </si>
  <si>
    <t>cff06c6a</t>
  </si>
  <si>
    <t>Warung bu'd rosmiati</t>
  </si>
  <si>
    <t>3.597534, 98.551786</t>
  </si>
  <si>
    <t>3.597503, 98.551785</t>
  </si>
  <si>
    <t>Call_Images/04345b90.Foto.040940.jpg</t>
  </si>
  <si>
    <t>29166fb5</t>
  </si>
  <si>
    <t>35959d15</t>
  </si>
  <si>
    <t>Family juice</t>
  </si>
  <si>
    <t>3.616230, 98.674998</t>
  </si>
  <si>
    <t>3.616217, 98.675097</t>
  </si>
  <si>
    <t>Call_Images/29166fb5.Foto.041215.jpg</t>
  </si>
  <si>
    <t>97b41446</t>
  </si>
  <si>
    <t>10.55.25</t>
  </si>
  <si>
    <t>09fa87d3</t>
  </si>
  <si>
    <t>Bakso dan ayam penyet mas kholil</t>
  </si>
  <si>
    <t>081263636280</t>
  </si>
  <si>
    <t>3.588915, 98.704013</t>
  </si>
  <si>
    <t>3.588904, 98.703637</t>
  </si>
  <si>
    <t>Call_Images/97b41446.Foto.041325.jpg</t>
  </si>
  <si>
    <t>10.57.16</t>
  </si>
  <si>
    <t>77335c35</t>
  </si>
  <si>
    <t>11.13.37</t>
  </si>
  <si>
    <t>7bba8a20</t>
  </si>
  <si>
    <t>Ajeng boba</t>
  </si>
  <si>
    <t>3.598858, 98.551808</t>
  </si>
  <si>
    <t>3.598906, 98.551843</t>
  </si>
  <si>
    <t>Call_Images/77335c35.Foto.041722.jpg</t>
  </si>
  <si>
    <t>11.17.14</t>
  </si>
  <si>
    <t>00.03.37</t>
  </si>
  <si>
    <t>17ffbc8c</t>
  </si>
  <si>
    <t>11.13.45</t>
  </si>
  <si>
    <t>73fbfe3e</t>
  </si>
  <si>
    <t>Pop ice khairunisa</t>
  </si>
  <si>
    <t>081361590797</t>
  </si>
  <si>
    <t>3.564694, 98.700350</t>
  </si>
  <si>
    <t>3.564718, 98.700378</t>
  </si>
  <si>
    <t>Call_Images/17ffbc8c.Foto.041935.jpg</t>
  </si>
  <si>
    <t>11.19.27</t>
  </si>
  <si>
    <t>00.05.42</t>
  </si>
  <si>
    <t>f616c803</t>
  </si>
  <si>
    <t>11.22.30</t>
  </si>
  <si>
    <t>a5dbe86e</t>
  </si>
  <si>
    <t>Tm. Putra bungsu</t>
  </si>
  <si>
    <t>3.600520, 98.549645</t>
  </si>
  <si>
    <t>3.600473, 98.549508</t>
  </si>
  <si>
    <t>Call_Images/f616c803.Foto.042308.jpg</t>
  </si>
  <si>
    <t>11.23.00</t>
  </si>
  <si>
    <t>00.00.30</t>
  </si>
  <si>
    <t>238a7d5c</t>
  </si>
  <si>
    <t>11.16.08</t>
  </si>
  <si>
    <t>ecdf478c</t>
  </si>
  <si>
    <t>Mie Ayam Amigos</t>
  </si>
  <si>
    <t>081354977512</t>
  </si>
  <si>
    <t>SD TRISULA PERWARI</t>
  </si>
  <si>
    <t>3.578280, 98.656793</t>
  </si>
  <si>
    <t>Call_Images/238a7d5c.Foto.042754.jpg</t>
  </si>
  <si>
    <t>11.27.40</t>
  </si>
  <si>
    <t>00.11.32</t>
  </si>
  <si>
    <t>f007b66b</t>
  </si>
  <si>
    <t>11.27.07</t>
  </si>
  <si>
    <t>15e30aa7</t>
  </si>
  <si>
    <t>Kantin yayasan madrisarul ikbar 2</t>
  </si>
  <si>
    <t>Madrisarul ikbar</t>
  </si>
  <si>
    <t>3.624201, 98.767956</t>
  </si>
  <si>
    <t>Call_Images/f007b66b.Foto.042854.jpg</t>
  </si>
  <si>
    <t>11.28.40</t>
  </si>
  <si>
    <t>54d3cbc3</t>
  </si>
  <si>
    <t>11.24.30</t>
  </si>
  <si>
    <t>3fc6b2fd</t>
  </si>
  <si>
    <t>Warkop abhenaya</t>
  </si>
  <si>
    <t>081394192881</t>
  </si>
  <si>
    <t>3.565400, 98.696553</t>
  </si>
  <si>
    <t>3.565965, 98.696019</t>
  </si>
  <si>
    <t>Call_Images/54d3cbc3.Foto.043034.jpg</t>
  </si>
  <si>
    <t>11.30.27</t>
  </si>
  <si>
    <t>0f577013</t>
  </si>
  <si>
    <t>11.30.12</t>
  </si>
  <si>
    <t>1de4cd11</t>
  </si>
  <si>
    <t>Warung skw pakam</t>
  </si>
  <si>
    <t>3.550890, 98.870254</t>
  </si>
  <si>
    <t>3.550827, 98.870275</t>
  </si>
  <si>
    <t>Call_Images/0f577013.Foto.043221.jpg</t>
  </si>
  <si>
    <t>11.34.00</t>
  </si>
  <si>
    <t>00.03.48</t>
  </si>
  <si>
    <t>25f8ade7</t>
  </si>
  <si>
    <t>3.601207, 98.545144</t>
  </si>
  <si>
    <t>Call_Images/25f8ade7.Foto.043431.jpg</t>
  </si>
  <si>
    <t>11.35.00</t>
  </si>
  <si>
    <t>19bce654</t>
  </si>
  <si>
    <t>11.29.00</t>
  </si>
  <si>
    <t>d8a3b84f</t>
  </si>
  <si>
    <t>Bakso anyar</t>
  </si>
  <si>
    <t>3.599756, 98.629428</t>
  </si>
  <si>
    <t>3.599756, 98.629427</t>
  </si>
  <si>
    <t>Call_Images/19bce654.Foto.043503.jpg</t>
  </si>
  <si>
    <t>30fa2266</t>
  </si>
  <si>
    <t>11.33.12</t>
  </si>
  <si>
    <t>3.564412, 98.694601</t>
  </si>
  <si>
    <t>3.563582, 98.695345</t>
  </si>
  <si>
    <t>Call_Images/30fa2266.Foto.043735.jpg</t>
  </si>
  <si>
    <t>11.37.25</t>
  </si>
  <si>
    <t>fcc178c4</t>
  </si>
  <si>
    <t>11.35.04</t>
  </si>
  <si>
    <t>8d6cc307</t>
  </si>
  <si>
    <t>Warung wak ida pakam</t>
  </si>
  <si>
    <t>3.550644, 98.870285</t>
  </si>
  <si>
    <t>Call_Images/fcc178c4.Foto.043834.jpg</t>
  </si>
  <si>
    <t>11.38.26</t>
  </si>
  <si>
    <t>9156cc8d</t>
  </si>
  <si>
    <t>11.40.27</t>
  </si>
  <si>
    <t>78d03053</t>
  </si>
  <si>
    <t>Warung Feliza (Stand 100) Pusat Pasar Kabanjahe</t>
  </si>
  <si>
    <t>082304449222</t>
  </si>
  <si>
    <t>3.100666, 98.488141</t>
  </si>
  <si>
    <t>3.100627, 98.488174</t>
  </si>
  <si>
    <t>Call_Images/9156cc8d.Foto.044314.jpg</t>
  </si>
  <si>
    <t>11.43.03</t>
  </si>
  <si>
    <t>fad3e030</t>
  </si>
  <si>
    <t>11.45.13</t>
  </si>
  <si>
    <t>d3641591</t>
  </si>
  <si>
    <t>Warung Sumarno Pajak Kabanjahe</t>
  </si>
  <si>
    <t>3.101090, 98.488084</t>
  </si>
  <si>
    <t>3.101097, 98.488139</t>
  </si>
  <si>
    <t>Call_Images/fad3e030.Foto.044746.jpg</t>
  </si>
  <si>
    <t>11.47.28</t>
  </si>
  <si>
    <t>42a0fc46</t>
  </si>
  <si>
    <t>11.40.35</t>
  </si>
  <si>
    <t>0278a9ba</t>
  </si>
  <si>
    <t>Es bian</t>
  </si>
  <si>
    <t>3.599352, 98.637361</t>
  </si>
  <si>
    <t>3.599348, 98.637363</t>
  </si>
  <si>
    <t>Call_Images/42a0fc46.Foto.044813.jpg</t>
  </si>
  <si>
    <t>11.47.53</t>
  </si>
  <si>
    <t>a4d64f8f</t>
  </si>
  <si>
    <t>11.43.54</t>
  </si>
  <si>
    <t>0e2532c5</t>
  </si>
  <si>
    <t>Warung aswad pakam</t>
  </si>
  <si>
    <t>3.550792, 98.870284</t>
  </si>
  <si>
    <t>3.550832, 98.870275</t>
  </si>
  <si>
    <t>Call_Images/a4d64f8f.Foto.044838.jpg</t>
  </si>
  <si>
    <t>11.48.00</t>
  </si>
  <si>
    <t>7aee4b9e</t>
  </si>
  <si>
    <t>11.48.06</t>
  </si>
  <si>
    <t>911b66c4</t>
  </si>
  <si>
    <t>UD.Tekang/Sembiring Frozen Pajak Kabanjahe</t>
  </si>
  <si>
    <t>3.101097, 98.488134</t>
  </si>
  <si>
    <t>3.101098, 98.488140</t>
  </si>
  <si>
    <t>Call_Images/7aee4b9e.Foto.044957.jpg</t>
  </si>
  <si>
    <t>11.49.46</t>
  </si>
  <si>
    <t>a64eac5e</t>
  </si>
  <si>
    <t>11.55.17</t>
  </si>
  <si>
    <t>1595cd2d</t>
  </si>
  <si>
    <t>Warung bakso mas ono pakai</t>
  </si>
  <si>
    <t>3.550715, 98.870289</t>
  </si>
  <si>
    <t>3.550634, 98.870286</t>
  </si>
  <si>
    <t>Call_Images/a64eac5e.Foto.045614.jpg</t>
  </si>
  <si>
    <t>-11.55.17</t>
  </si>
  <si>
    <t>eef29272</t>
  </si>
  <si>
    <t>11.53.39</t>
  </si>
  <si>
    <t>ee2b193b</t>
  </si>
  <si>
    <t>Warkop Yassi Dhamein Jl.Kapten Pala Bangun Kabanjahe</t>
  </si>
  <si>
    <t>082162844616</t>
  </si>
  <si>
    <t>3.100964, 98.489178</t>
  </si>
  <si>
    <t>3.100986, 98.489176</t>
  </si>
  <si>
    <t>Call_Images/eef29272.Foto.045624.jpg</t>
  </si>
  <si>
    <t>11.56.08</t>
  </si>
  <si>
    <t>87b3a928</t>
  </si>
  <si>
    <t>11.58.29</t>
  </si>
  <si>
    <t>efb9eaa5</t>
  </si>
  <si>
    <t>Warung afyah pakam</t>
  </si>
  <si>
    <t>3.550742, 98.870278</t>
  </si>
  <si>
    <t>3.550726, 98.870293</t>
  </si>
  <si>
    <t>Call_Images/87b3a928.Foto.045947.jpg</t>
  </si>
  <si>
    <t>11.59.40</t>
  </si>
  <si>
    <t>1be60e8b</t>
  </si>
  <si>
    <t>5c5fca3d</t>
  </si>
  <si>
    <t>Warung dmk pakam</t>
  </si>
  <si>
    <t>3.550649, 98.870293</t>
  </si>
  <si>
    <t>3.550669, 98.870291</t>
  </si>
  <si>
    <t>Call_Images/1be60e8b.Foto.050413.jpg</t>
  </si>
  <si>
    <t>2926b479</t>
  </si>
  <si>
    <t>61279b70</t>
  </si>
  <si>
    <t>Warkop dan Ayam Geprek Kiano Jl.Pahlawan Kabanjahe</t>
  </si>
  <si>
    <t>3.099419, 98.493449</t>
  </si>
  <si>
    <t>3.099429, 98.493429</t>
  </si>
  <si>
    <t>Call_Images/2926b479.Foto.050622.jpg</t>
  </si>
  <si>
    <t>7a162a39</t>
  </si>
  <si>
    <t>3.099496, 98.493449</t>
  </si>
  <si>
    <t>3.099521, 98.493475</t>
  </si>
  <si>
    <t>Call_Images/7a162a39.Foto.050805.jpg</t>
  </si>
  <si>
    <t>00.00.29</t>
  </si>
  <si>
    <t>4427ba08</t>
  </si>
  <si>
    <t>11.58.12</t>
  </si>
  <si>
    <t>3.603584, 98.709711</t>
  </si>
  <si>
    <t>3.603611, 98.709733</t>
  </si>
  <si>
    <t>Call_Images/4427ba08.Foto.051436.jpg</t>
  </si>
  <si>
    <t>12.14.07</t>
  </si>
  <si>
    <t>00.15.55</t>
  </si>
  <si>
    <t>7626f367</t>
  </si>
  <si>
    <t>e3f29524</t>
  </si>
  <si>
    <t>Jeruk perqs fress</t>
  </si>
  <si>
    <t>085296499444</t>
  </si>
  <si>
    <t>3.514198, 98.698198</t>
  </si>
  <si>
    <t>3.514206, 98.698228</t>
  </si>
  <si>
    <t>Call_Images/7626f367.Foto.051803.jpg</t>
  </si>
  <si>
    <t>12.17.54</t>
  </si>
  <si>
    <t>d434a23b</t>
  </si>
  <si>
    <t>12.19.18</t>
  </si>
  <si>
    <t>7ac15b28</t>
  </si>
  <si>
    <t>Warung jus pudan pakam</t>
  </si>
  <si>
    <t>3.550783, 98.870282</t>
  </si>
  <si>
    <t>3.552020, 98.869047</t>
  </si>
  <si>
    <t>Call_Images/d434a23b.Foto.052414.jpg</t>
  </si>
  <si>
    <t>12.24.05</t>
  </si>
  <si>
    <t>50e39c3e</t>
  </si>
  <si>
    <t>12.23.02</t>
  </si>
  <si>
    <t>cdf3616f</t>
  </si>
  <si>
    <t>Warung Nining Gg.Pendidikan Kabanjahe</t>
  </si>
  <si>
    <t>3.106444, 98.495820</t>
  </si>
  <si>
    <t>3.106451, 98.495835</t>
  </si>
  <si>
    <t>Call_Images/50e39c3e.Foto.052439.jpg</t>
  </si>
  <si>
    <t>12.24.27</t>
  </si>
  <si>
    <t>e193e847</t>
  </si>
  <si>
    <t>12.25.31</t>
  </si>
  <si>
    <t>8c443eb2</t>
  </si>
  <si>
    <t>Kantin SMP 17 tembung</t>
  </si>
  <si>
    <t>UPT SMP NEGERI 17 MEDAN</t>
  </si>
  <si>
    <t>3.599013, 98.722776</t>
  </si>
  <si>
    <t>3.599072, 98.722816</t>
  </si>
  <si>
    <t>Call_Images/e193e847.Foto.052617.jpg</t>
  </si>
  <si>
    <t>12.26.07</t>
  </si>
  <si>
    <t>a994c778</t>
  </si>
  <si>
    <t>12.30.46</t>
  </si>
  <si>
    <t>8fdda6e9</t>
  </si>
  <si>
    <t>Kantin Sd 064976</t>
  </si>
  <si>
    <t>UPT SD NEGERI 064976</t>
  </si>
  <si>
    <t>3.599475, 98.722076</t>
  </si>
  <si>
    <t>3.599266, 98.722009</t>
  </si>
  <si>
    <t>Call_Images/a994c778.Foto.053205.jpg</t>
  </si>
  <si>
    <t>12.31.49</t>
  </si>
  <si>
    <t>4ef53043</t>
  </si>
  <si>
    <t>a7ab59d0</t>
  </si>
  <si>
    <t>Bakso semar</t>
  </si>
  <si>
    <t>3.600917, 98.641648</t>
  </si>
  <si>
    <t>3.600997, 98.641681</t>
  </si>
  <si>
    <t>Call_Images/4ef53043.Foto.060543.jpg</t>
  </si>
  <si>
    <t>c2d334bb</t>
  </si>
  <si>
    <t>77f558a3</t>
  </si>
  <si>
    <t>Bakso mas dedi binjai</t>
  </si>
  <si>
    <t>3.637522, 98.492081</t>
  </si>
  <si>
    <t>3.637507, 98.492114</t>
  </si>
  <si>
    <t>Call_Images/c2d334bb.Foto.060547.jpg</t>
  </si>
  <si>
    <t>643a2339</t>
  </si>
  <si>
    <t>c2766525</t>
  </si>
  <si>
    <t>Es campur aisa</t>
  </si>
  <si>
    <t>3.600387, 98.645142</t>
  </si>
  <si>
    <t>3.600412, 98.645118</t>
  </si>
  <si>
    <t>Call_Images/643a2339.Foto.061015.jpg</t>
  </si>
  <si>
    <t>9ad663e6</t>
  </si>
  <si>
    <t>b42ebc7f</t>
  </si>
  <si>
    <t>Mie Ayam Bakso Tower Brimob</t>
  </si>
  <si>
    <t>081362170942</t>
  </si>
  <si>
    <t>Call_Images/9ad663e6.Foto.061331.jpg</t>
  </si>
  <si>
    <t>13.13.21</t>
  </si>
  <si>
    <t>00.11.53</t>
  </si>
  <si>
    <t>c5e86de9</t>
  </si>
  <si>
    <t>0e20d3be</t>
  </si>
  <si>
    <t>Es andini</t>
  </si>
  <si>
    <t>3.600103, 98.644802</t>
  </si>
  <si>
    <t>3.600153, 98.644892</t>
  </si>
  <si>
    <t>Call_Images/c5e86de9.Foto.061343.jpg</t>
  </si>
  <si>
    <t>13.13.27</t>
  </si>
  <si>
    <t>00.02.47</t>
  </si>
  <si>
    <t>e9270d99</t>
  </si>
  <si>
    <t>13.13.43</t>
  </si>
  <si>
    <t>d4c8b223</t>
  </si>
  <si>
    <t>Es campur dinda</t>
  </si>
  <si>
    <t>3.600012, 98.645009</t>
  </si>
  <si>
    <t>3.600011, 98.645042</t>
  </si>
  <si>
    <t>Call_Images/e9270d99.Foto.061633.jpg</t>
  </si>
  <si>
    <t>13.16.16</t>
  </si>
  <si>
    <t>c742de7f</t>
  </si>
  <si>
    <t>13.17.27</t>
  </si>
  <si>
    <t>c41af162</t>
  </si>
  <si>
    <t>Bakso lestari</t>
  </si>
  <si>
    <t>3.599919, 98.644970</t>
  </si>
  <si>
    <t>3.599918, 98.644835</t>
  </si>
  <si>
    <t>Call_Images/c742de7f.Foto.061905.jpg</t>
  </si>
  <si>
    <t>13.18.50</t>
  </si>
  <si>
    <t>71de0440</t>
  </si>
  <si>
    <t>13.26.23</t>
  </si>
  <si>
    <t>aa70ea5d</t>
  </si>
  <si>
    <t>Mie ayam jamur rosso DW</t>
  </si>
  <si>
    <t>083843510353</t>
  </si>
  <si>
    <t>Call_Images/71de0440.Foto.063012.jpg</t>
  </si>
  <si>
    <t>13.30.03</t>
  </si>
  <si>
    <t>00.03.40</t>
  </si>
  <si>
    <t>7ed03db9</t>
  </si>
  <si>
    <t>13.27.56</t>
  </si>
  <si>
    <t>80d01c42</t>
  </si>
  <si>
    <t>Warung kia boba pakam</t>
  </si>
  <si>
    <t>3.551845, 98.869189</t>
  </si>
  <si>
    <t>Call_Images/7ed03db9.Foto.063204.jpg</t>
  </si>
  <si>
    <t>13.31.54</t>
  </si>
  <si>
    <t>00.03.58</t>
  </si>
  <si>
    <t>67191ebf</t>
  </si>
  <si>
    <t>13.33.50</t>
  </si>
  <si>
    <t>af056998</t>
  </si>
  <si>
    <t>Kantin min 12 tembung</t>
  </si>
  <si>
    <t>MIN 12 tembung</t>
  </si>
  <si>
    <t>3.592963, 98.733504</t>
  </si>
  <si>
    <t>3.593091, 98.733506</t>
  </si>
  <si>
    <t>Call_Images/67191ebf.Foto.063505.jpg</t>
  </si>
  <si>
    <t>13.34.51</t>
  </si>
  <si>
    <t>692eb00d</t>
  </si>
  <si>
    <t>13.34.16</t>
  </si>
  <si>
    <t>003b6f38</t>
  </si>
  <si>
    <t>Warung bu izur</t>
  </si>
  <si>
    <t>3.549363, 98.867120</t>
  </si>
  <si>
    <t>3.549663, 98.868499</t>
  </si>
  <si>
    <t>Call_Images/692eb00d.Foto.063840.jpg</t>
  </si>
  <si>
    <t>13.38.31</t>
  </si>
  <si>
    <t>7cbd07f2</t>
  </si>
  <si>
    <t>13.40.30</t>
  </si>
  <si>
    <t>9c58aba2</t>
  </si>
  <si>
    <t>Warkop BBH</t>
  </si>
  <si>
    <t>3.604371, 98.679864</t>
  </si>
  <si>
    <t>3.604358, 98.679757</t>
  </si>
  <si>
    <t>Call_Images/7cbd07f2.Foto.064810.jpg</t>
  </si>
  <si>
    <t>13.47.50</t>
  </si>
  <si>
    <t>1ef0d16b</t>
  </si>
  <si>
    <t>13.40.38</t>
  </si>
  <si>
    <t>a4e13843</t>
  </si>
  <si>
    <t>Warung bu july pakam</t>
  </si>
  <si>
    <t>3.550645, 98.870283</t>
  </si>
  <si>
    <t>Call_Images/1ef0d16b.Foto.064832.jpg</t>
  </si>
  <si>
    <t>13.48.25</t>
  </si>
  <si>
    <t>3865e8dd</t>
  </si>
  <si>
    <t>13.47.23</t>
  </si>
  <si>
    <t>78726cfc</t>
  </si>
  <si>
    <t>Bakso mas adiit</t>
  </si>
  <si>
    <t>081272431225</t>
  </si>
  <si>
    <t>3.577100, 98.643008</t>
  </si>
  <si>
    <t>Call_Images/3865e8dd.Foto.064945.jpg</t>
  </si>
  <si>
    <t>13.49.37</t>
  </si>
  <si>
    <t>a19bb656</t>
  </si>
  <si>
    <t>13.48.50</t>
  </si>
  <si>
    <t>a19e93d7</t>
  </si>
  <si>
    <t>Kantin sd 067240</t>
  </si>
  <si>
    <t>UPT SD NEGERI 067240</t>
  </si>
  <si>
    <t>3.592436, 98.740237</t>
  </si>
  <si>
    <t>3.592423, 98.740250</t>
  </si>
  <si>
    <t>Call_Images/a19bb656.Foto.065009.jpg</t>
  </si>
  <si>
    <t>13.50.03</t>
  </si>
  <si>
    <t>4ecdf681</t>
  </si>
  <si>
    <t>13.53.11</t>
  </si>
  <si>
    <t>5fa5a2ac</t>
  </si>
  <si>
    <t>Juice segar serba 5.000</t>
  </si>
  <si>
    <t>081361295578</t>
  </si>
  <si>
    <t>Call_Images/4ecdf681.Foto.065559.jpg</t>
  </si>
  <si>
    <t>13.55.49</t>
  </si>
  <si>
    <t>f77e9e9e</t>
  </si>
  <si>
    <t>13.50.29</t>
  </si>
  <si>
    <t>39756c97</t>
  </si>
  <si>
    <t>Warung raja drink pakam</t>
  </si>
  <si>
    <t>3.550645, 98.870284</t>
  </si>
  <si>
    <t>Call_Images/f77e9e9e.Foto.065730.jpg</t>
  </si>
  <si>
    <t>13.57.23</t>
  </si>
  <si>
    <t>00.06.54</t>
  </si>
  <si>
    <t>92a7faa3</t>
  </si>
  <si>
    <t>13.54.19</t>
  </si>
  <si>
    <t>da5e3a7d</t>
  </si>
  <si>
    <t>Mie ayam bakso ilham</t>
  </si>
  <si>
    <t>3.604469, 98.679838</t>
  </si>
  <si>
    <t>3.604619, 98.679689</t>
  </si>
  <si>
    <t>Call_Images/92a7faa3.Foto.065859.jpg</t>
  </si>
  <si>
    <t>13.58.44</t>
  </si>
  <si>
    <t>b1d5f5ff</t>
  </si>
  <si>
    <t>0a591d1b</t>
  </si>
  <si>
    <t>Warkop tenda biru spbu</t>
  </si>
  <si>
    <t>3.602977, 98.680202</t>
  </si>
  <si>
    <t>3.603188, 98.680255</t>
  </si>
  <si>
    <t>Call_Images/b1d5f5ff.Foto.070316.jpg</t>
  </si>
  <si>
    <t>9ec5dc81</t>
  </si>
  <si>
    <t>14.00.28</t>
  </si>
  <si>
    <t>3.581915, 98.670895</t>
  </si>
  <si>
    <t>Call_Images/9ec5dc81.Foto.070324.jpg</t>
  </si>
  <si>
    <t>dc4e34f8</t>
  </si>
  <si>
    <t>13.59.41</t>
  </si>
  <si>
    <t>3aa0e9cb</t>
  </si>
  <si>
    <t>Warung makan oni pakam</t>
  </si>
  <si>
    <t>3.550644, 98.870282</t>
  </si>
  <si>
    <t>3.553092, 98.869533</t>
  </si>
  <si>
    <t>Call_Images/dc4e34f8.Foto.070523.jpg</t>
  </si>
  <si>
    <t>5d3766ac</t>
  </si>
  <si>
    <t>b7923bc8</t>
  </si>
  <si>
    <t>Kantin sekolah yayasan bethania</t>
  </si>
  <si>
    <t>0831</t>
  </si>
  <si>
    <t>Medan Denai</t>
  </si>
  <si>
    <t>SD SWASTA RAHAYU CHANDRA BETHANIA SCHOOL</t>
  </si>
  <si>
    <t>3.587388, 98.715695</t>
  </si>
  <si>
    <t>3.587293, 98.715680</t>
  </si>
  <si>
    <t>Call_Images/5d3766ac.Foto.071037.jpg</t>
  </si>
  <si>
    <t>NAMA MDS</t>
  </si>
  <si>
    <t>Area</t>
  </si>
  <si>
    <t>Region</t>
  </si>
  <si>
    <t>Target Call Monthly</t>
  </si>
  <si>
    <t>Acv Call Monthly</t>
  </si>
  <si>
    <t>% Acv Call</t>
  </si>
  <si>
    <t>AVG Call Daily</t>
  </si>
  <si>
    <t>Call Today</t>
  </si>
  <si>
    <t>Target EA Monthly</t>
  </si>
  <si>
    <t>Acv EA Monthly</t>
  </si>
  <si>
    <t>% Acv EA</t>
  </si>
  <si>
    <t>AVG EA Daily</t>
  </si>
  <si>
    <t>EA Today</t>
  </si>
  <si>
    <t>Target Omzet Monthly</t>
  </si>
  <si>
    <t>Acv Omzet Monthly</t>
  </si>
  <si>
    <t>% Acv Omzet</t>
  </si>
  <si>
    <t>AVG Omzet Daily</t>
  </si>
  <si>
    <t>Omzet Today</t>
  </si>
  <si>
    <t>Target Omzet Hilo Monthly</t>
  </si>
  <si>
    <t>Acv Omz Hilo Monthly</t>
  </si>
  <si>
    <t>%Acv Omz Hilo</t>
  </si>
  <si>
    <t>Target EA Sekolah Monthly</t>
  </si>
  <si>
    <t>Acv EA Sekolah Monthly</t>
  </si>
  <si>
    <t>% Acv EA Sekolah</t>
  </si>
  <si>
    <t>Total AV</t>
  </si>
  <si>
    <t>AVG AV Per Toko</t>
  </si>
  <si>
    <t>Timegone</t>
  </si>
  <si>
    <t>Score Call</t>
  </si>
  <si>
    <t>Score EA</t>
  </si>
  <si>
    <t>Score Omzet</t>
  </si>
  <si>
    <t>Score Hilo</t>
  </si>
  <si>
    <t>Score Sekolah</t>
  </si>
  <si>
    <t>SCORE</t>
  </si>
  <si>
    <t>Rank</t>
  </si>
  <si>
    <t>Insentif</t>
  </si>
  <si>
    <t>Muhammad Sopan S</t>
  </si>
  <si>
    <t>Aceh</t>
  </si>
  <si>
    <t>Azzam</t>
  </si>
  <si>
    <t>Nasrul, A.Md</t>
  </si>
  <si>
    <t>Arlizar</t>
  </si>
  <si>
    <t>Satrio Dwi Apriliguansyah</t>
  </si>
  <si>
    <t xml:space="preserve">Lk Aceh </t>
  </si>
  <si>
    <t>Anis</t>
  </si>
  <si>
    <t>Firman Syahputra</t>
  </si>
  <si>
    <t>M. Iksan</t>
  </si>
  <si>
    <t>Indrawadi</t>
  </si>
  <si>
    <t>Lk Riau</t>
  </si>
  <si>
    <t>Farry</t>
  </si>
  <si>
    <t>Sartika Sirait</t>
  </si>
  <si>
    <t>Rudianto</t>
  </si>
  <si>
    <t>Muhammad Hanafi</t>
  </si>
  <si>
    <t>Lkm 1</t>
  </si>
  <si>
    <t>Evan</t>
  </si>
  <si>
    <t>Lestari Sagala</t>
  </si>
  <si>
    <t>Rifki Hardiansyah Siregar</t>
  </si>
  <si>
    <t>Pipit Handika</t>
  </si>
  <si>
    <t>Eko Saputra Siregar</t>
  </si>
  <si>
    <t>Luky Aditya Sunandar</t>
  </si>
  <si>
    <t>Amiruddin Hasibuan</t>
  </si>
  <si>
    <t>Lkm 2</t>
  </si>
  <si>
    <t>Gema</t>
  </si>
  <si>
    <t>Al Riza</t>
  </si>
  <si>
    <t>Peri Saputra</t>
  </si>
  <si>
    <t>Sukma Dermawan</t>
  </si>
  <si>
    <t>Indah Faradilla Lubis</t>
  </si>
  <si>
    <t>Lkm 3</t>
  </si>
  <si>
    <t>Sadewa</t>
  </si>
  <si>
    <t>Murni Lestari Zendrato</t>
  </si>
  <si>
    <t>Nanda Fahmi</t>
  </si>
  <si>
    <t>Lkm 4</t>
  </si>
  <si>
    <t>Taufik Hidayat</t>
  </si>
  <si>
    <t>Andi Rahmat Siregar</t>
  </si>
  <si>
    <t>Riau</t>
  </si>
  <si>
    <t>Naufal</t>
  </si>
  <si>
    <t>Pardianto</t>
  </si>
  <si>
    <t>Leo Kurnia Saputra</t>
  </si>
  <si>
    <t>Diectrya Andini</t>
  </si>
  <si>
    <t>M.Faisal AR</t>
  </si>
  <si>
    <t>Fauzi Saifullah</t>
  </si>
  <si>
    <t>Bima Prabowo</t>
  </si>
  <si>
    <t>Ricky Nugraha</t>
  </si>
  <si>
    <t>Teguh Pramana</t>
  </si>
  <si>
    <t>Yoga Andika Putra</t>
  </si>
  <si>
    <t>Haris Al Ihsan</t>
  </si>
  <si>
    <t>Ryan Kusuma Bakti</t>
  </si>
  <si>
    <t>Lidya Yulita</t>
  </si>
  <si>
    <t>Sumbar</t>
  </si>
  <si>
    <t>Ma'ariq</t>
  </si>
  <si>
    <t>Suci Untari</t>
  </si>
  <si>
    <t>Gio Pendra Zein Lubis</t>
  </si>
  <si>
    <t>Yurike endrile</t>
  </si>
  <si>
    <t>Dela Safia Niara</t>
  </si>
  <si>
    <t>Andrio Prasetia</t>
  </si>
  <si>
    <t>Supriyan Albert Gea</t>
  </si>
  <si>
    <t>Rika Ananda Sukma</t>
  </si>
  <si>
    <t>Widya Harsela Saputri</t>
  </si>
  <si>
    <t>Riski maulana</t>
  </si>
  <si>
    <t>Tomi Wifranaka</t>
  </si>
  <si>
    <t xml:space="preserve">Bima </t>
  </si>
  <si>
    <t>Hendrik Kurniawan</t>
  </si>
  <si>
    <t>Sumatra 2</t>
  </si>
  <si>
    <t>Sumatra 3</t>
  </si>
  <si>
    <t>AVG Jarak</t>
  </si>
  <si>
    <t>AVG Durasi</t>
  </si>
  <si>
    <t>Jumlah Tim</t>
  </si>
  <si>
    <t>Total Call</t>
  </si>
  <si>
    <t>Target Call/Hari</t>
  </si>
  <si>
    <t>AVG Call Area</t>
  </si>
  <si>
    <t>% Call</t>
  </si>
  <si>
    <t>AVG Call</t>
  </si>
  <si>
    <t>Target EC/Hari</t>
  </si>
  <si>
    <t>EC</t>
  </si>
  <si>
    <t>AVG EC Area</t>
  </si>
  <si>
    <t>% EC</t>
  </si>
  <si>
    <t>AVG EC</t>
  </si>
  <si>
    <t>Target Omzet</t>
  </si>
  <si>
    <t>Omzet</t>
  </si>
  <si>
    <t>% Omzet</t>
  </si>
  <si>
    <t>AVG Omz</t>
  </si>
  <si>
    <t>RO</t>
  </si>
  <si>
    <t>EA</t>
  </si>
  <si>
    <t>%EA/RO</t>
  </si>
  <si>
    <t>Score EC</t>
  </si>
  <si>
    <t>KEPRI</t>
  </si>
  <si>
    <t>RIAU</t>
  </si>
  <si>
    <t>LK RIAU</t>
  </si>
  <si>
    <t>SUMBAR</t>
  </si>
  <si>
    <t>LK SUMBAR</t>
  </si>
  <si>
    <t>MEDAN</t>
  </si>
  <si>
    <t>LKM 1</t>
  </si>
  <si>
    <t>LKM 2</t>
  </si>
  <si>
    <t>LKM 3</t>
  </si>
  <si>
    <t>ACEH</t>
  </si>
  <si>
    <t>LK ACEH</t>
  </si>
  <si>
    <t>LK RIAU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</si>
</sst>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d/mm/yyyy"/>
    <numFmt numFmtId="165" formatCode="yy.mm.dd"/>
    <numFmt numFmtId="166" formatCode="dd.mm.yy"/>
    <numFmt numFmtId="167" formatCode="yy.m.d"/>
    <numFmt numFmtId="168" formatCode="d.m.yy"/>
    <numFmt numFmtId="169" formatCode="[$Rp-421]#,##0.00"/>
    <numFmt numFmtId="170" formatCode="0.0"/>
    <numFmt numFmtId="171" formatCode="H:mm:ss"/>
    <numFmt numFmtId="172" formatCode="0.0%"/>
  </numFmts>
  <fonts count="11">
    <font>
      <sz val="10.0"/>
      <color rgb="FF000000"/>
      <name val="Arial"/>
      <scheme val="minor"/>
    </font>
    <font>
      <sz val="11.0"/>
      <color theme="1"/>
      <name val="Calibri"/>
    </font>
    <font>
      <sz val="9.0"/>
      <color theme="1"/>
      <name val="Calibri"/>
    </font>
    <font>
      <b/>
      <color theme="1"/>
      <name val="Arial"/>
    </font>
    <font>
      <b/>
      <color rgb="FF000000"/>
      <name val="Arial"/>
    </font>
    <font>
      <color theme="1"/>
      <name val="Calibri"/>
    </font>
    <font>
      <color theme="1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Inconsolata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2" fillId="3" fontId="4" numFmtId="3" xfId="0" applyAlignment="1" applyBorder="1" applyFont="1" applyNumberFormat="1">
      <alignment horizontal="center" readingOrder="0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quotePrefix="1" borderId="0" fillId="0" fontId="8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8" numFmtId="3" xfId="0" applyAlignment="1" applyFont="1" applyNumberFormat="1">
      <alignment horizontal="center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0" fontId="8" numFmtId="167" xfId="0" applyAlignment="1" applyFont="1" applyNumberFormat="1">
      <alignment horizontal="center" readingOrder="0"/>
    </xf>
    <xf borderId="0" fillId="0" fontId="8" numFmtId="168" xfId="0" applyAlignment="1" applyFont="1" applyNumberFormat="1">
      <alignment horizontal="center" readingOrder="0"/>
    </xf>
    <xf borderId="0" fillId="4" fontId="3" numFmtId="0" xfId="0" applyAlignment="1" applyFill="1" applyFont="1">
      <alignment horizontal="left" shrinkToFit="0" vertical="center" wrapText="1"/>
    </xf>
    <xf borderId="0" fillId="4" fontId="3" numFmtId="169" xfId="0" applyAlignment="1" applyFont="1" applyNumberFormat="1">
      <alignment horizontal="left" shrinkToFit="0" vertical="center" wrapText="1"/>
    </xf>
    <xf borderId="0" fillId="2" fontId="3" numFmtId="169" xfId="0" applyAlignment="1" applyFont="1" applyNumberFormat="1">
      <alignment horizontal="left" readingOrder="0"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4" fontId="3" numFmtId="169" xfId="0" applyAlignment="1" applyFont="1" applyNumberForma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2" fontId="3" numFmtId="3" xfId="0" applyAlignment="1" applyFont="1" applyNumberFormat="1">
      <alignment horizontal="left" readingOrder="0" shrinkToFit="0" vertical="center" wrapText="1"/>
    </xf>
    <xf borderId="0" fillId="4" fontId="3" numFmtId="9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6" numFmtId="3" xfId="0" applyAlignment="1" applyFont="1" applyNumberFormat="1">
      <alignment horizontal="left" readingOrder="0" vertical="bottom"/>
    </xf>
    <xf borderId="0" fillId="0" fontId="6" numFmtId="3" xfId="0" applyAlignment="1" applyFont="1" applyNumberFormat="1">
      <alignment horizontal="left" vertical="bottom"/>
    </xf>
    <xf borderId="0" fillId="0" fontId="6" numFmtId="9" xfId="0" applyAlignment="1" applyFont="1" applyNumberFormat="1">
      <alignment horizontal="left" vertical="bottom"/>
    </xf>
    <xf borderId="0" fillId="0" fontId="6" numFmtId="1" xfId="0" applyAlignment="1" applyFont="1" applyNumberFormat="1">
      <alignment horizontal="left" vertical="bottom"/>
    </xf>
    <xf borderId="0" fillId="5" fontId="9" numFmtId="9" xfId="0" applyAlignment="1" applyFill="1" applyFont="1" applyNumberFormat="1">
      <alignment horizontal="left" vertical="bottom"/>
    </xf>
    <xf borderId="0" fillId="0" fontId="6" numFmtId="170" xfId="0" applyAlignment="1" applyFont="1" applyNumberFormat="1">
      <alignment horizontal="left" vertical="bottom"/>
    </xf>
    <xf borderId="0" fillId="5" fontId="9" numFmtId="3" xfId="0" applyAlignment="1" applyFont="1" applyNumberFormat="1">
      <alignment horizontal="left" vertical="bottom"/>
    </xf>
    <xf borderId="0" fillId="0" fontId="8" numFmtId="0" xfId="0" applyAlignment="1" applyFont="1">
      <alignment horizontal="left"/>
    </xf>
    <xf borderId="0" fillId="0" fontId="8" numFmtId="1" xfId="0" applyAlignment="1" applyFont="1" applyNumberFormat="1">
      <alignment horizontal="left"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8" numFmtId="3" xfId="0" applyFont="1" applyNumberFormat="1"/>
    <xf borderId="0" fillId="0" fontId="8" numFmtId="171" xfId="0" applyFont="1" applyNumberFormat="1"/>
    <xf borderId="0" fillId="0" fontId="8" numFmtId="4" xfId="0" applyAlignment="1" applyFont="1" applyNumberFormat="1">
      <alignment readingOrder="0"/>
    </xf>
    <xf borderId="0" fillId="2" fontId="3" numFmtId="169" xfId="0" applyAlignment="1" applyFont="1" applyNumberFormat="1">
      <alignment horizontal="center" vertical="bottom"/>
    </xf>
    <xf borderId="0" fillId="4" fontId="3" numFmtId="169" xfId="0" applyAlignment="1" applyFont="1" applyNumberFormat="1">
      <alignment horizontal="center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vertical="bottom"/>
    </xf>
    <xf borderId="0" fillId="4" fontId="3" numFmtId="10" xfId="0" applyAlignment="1" applyFont="1" applyNumberFormat="1">
      <alignment horizontal="center" vertical="bottom"/>
    </xf>
    <xf borderId="0" fillId="0" fontId="6" numFmtId="0" xfId="0" applyAlignment="1" applyFont="1">
      <alignment horizontal="right" vertical="bottom"/>
    </xf>
    <xf borderId="0" fillId="0" fontId="6" numFmtId="1" xfId="0" applyAlignment="1" applyFont="1" applyNumberFormat="1">
      <alignment horizontal="right" vertical="bottom"/>
    </xf>
    <xf borderId="0" fillId="0" fontId="6" numFmtId="9" xfId="0" applyAlignment="1" applyFont="1" applyNumberFormat="1">
      <alignment horizontal="right" vertical="bottom"/>
    </xf>
    <xf borderId="0" fillId="5" fontId="9" numFmtId="0" xfId="0" applyAlignment="1" applyFont="1">
      <alignment horizontal="right" vertical="bottom"/>
    </xf>
    <xf borderId="0" fillId="0" fontId="6" numFmtId="170" xfId="0" applyAlignment="1" applyFont="1" applyNumberForma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vertical="bottom"/>
    </xf>
    <xf borderId="0" fillId="0" fontId="6" numFmtId="172" xfId="0" applyAlignment="1" applyFont="1" applyNumberFormat="1">
      <alignment horizontal="right" vertical="bottom"/>
    </xf>
    <xf borderId="0" fillId="5" fontId="9" numFmtId="9" xfId="0" applyAlignment="1" applyFont="1" applyNumberFormat="1">
      <alignment horizontal="center" vertical="bottom"/>
    </xf>
    <xf borderId="0" fillId="0" fontId="6" numFmtId="4" xfId="0" applyAlignment="1" applyFont="1" applyNumberFormat="1">
      <alignment horizontal="right" vertical="bottom"/>
    </xf>
    <xf borderId="0" fillId="5" fontId="9" numFmtId="0" xfId="0" applyAlignment="1" applyFont="1">
      <alignment vertical="bottom"/>
    </xf>
    <xf borderId="0" fillId="5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7.5"/>
    <col customWidth="1" min="3" max="3" width="9.38"/>
    <col customWidth="1" min="4" max="4" width="5.25"/>
    <col customWidth="1" min="5" max="5" width="14.0"/>
    <col customWidth="1" min="6" max="6" width="15.5"/>
    <col customWidth="1" min="7" max="7" width="8.38"/>
    <col customWidth="1" min="8" max="8" width="10.0"/>
    <col customWidth="1" min="9" max="9" width="4.75"/>
    <col customWidth="1" min="10" max="10" width="4.13"/>
    <col customWidth="1" min="11" max="11" width="10.38"/>
    <col customWidth="1" min="12" max="12" width="34.38"/>
    <col customWidth="1" min="13" max="13" width="14.63"/>
    <col customWidth="1" min="14" max="14" width="15.13"/>
    <col customWidth="1" min="15" max="15" width="10.63"/>
    <col customWidth="1" min="16" max="16" width="12.75"/>
    <col customWidth="1" min="17" max="17" width="37.38"/>
    <col customWidth="1" min="18" max="18" width="8.13"/>
    <col customWidth="1" min="19" max="19" width="34.38"/>
    <col customWidth="1" min="20" max="21" width="16.75"/>
    <col customWidth="1" min="22" max="22" width="8.0"/>
    <col customWidth="1" min="23" max="23" width="8.88"/>
    <col customWidth="1" min="24" max="24" width="8.0"/>
    <col customWidth="1" min="25" max="25" width="8.88"/>
    <col customWidth="1" min="26" max="26" width="15.38"/>
    <col customWidth="1" min="27" max="27" width="11.75"/>
    <col customWidth="1" min="28" max="28" width="3.5"/>
    <col customWidth="1" min="29" max="29" width="29.63"/>
    <col customWidth="1" min="30" max="30" width="29.88"/>
    <col customWidth="1" min="31" max="31" width="17.5"/>
    <col customWidth="1" min="32" max="32" width="17.13"/>
    <col customWidth="1" min="33" max="33" width="16.88"/>
    <col customWidth="1" min="34" max="34" width="19.63"/>
    <col customWidth="1" min="35" max="35" width="28.38"/>
    <col customWidth="1" min="36" max="36" width="21.88"/>
    <col customWidth="1" min="37" max="37" width="29.0"/>
    <col customWidth="1" min="38" max="38" width="26.25"/>
    <col customWidth="1" min="39" max="39" width="24.88"/>
    <col customWidth="1" min="40" max="40" width="34.0"/>
    <col customWidth="1" min="41" max="41" width="24.63"/>
    <col customWidth="1" min="42" max="42" width="19.63"/>
    <col customWidth="1" min="43" max="43" width="23.25"/>
    <col customWidth="1" min="44" max="44" width="23.13"/>
    <col customWidth="1" min="45" max="45" width="21.5"/>
    <col customWidth="1" min="46" max="46" width="25.5"/>
    <col customWidth="1" min="47" max="47" width="27.0"/>
    <col customWidth="1" min="48" max="48" width="25.5"/>
    <col customWidth="1" min="49" max="49" width="24.13"/>
    <col customWidth="1" min="50" max="50" width="14.0"/>
    <col customWidth="1" min="51" max="51" width="22.88"/>
    <col customWidth="1" min="52" max="52" width="19.88"/>
    <col customWidth="1" min="53" max="53" width="19.5"/>
    <col customWidth="1" min="54" max="54" width="20.5"/>
    <col customWidth="1" min="55" max="55" width="20.13"/>
    <col customWidth="1" min="56" max="56" width="20.5"/>
    <col customWidth="1" min="57" max="57" width="17.63"/>
    <col customWidth="1" min="58" max="58" width="11.38"/>
    <col customWidth="1" min="59" max="59" width="13.63"/>
    <col customWidth="1" min="60" max="60" width="19.63"/>
    <col customWidth="1" min="61" max="61" width="15.38"/>
    <col customWidth="1" min="62" max="62" width="19.25"/>
    <col customWidth="1" min="63" max="63" width="18.63"/>
    <col customWidth="1" min="64" max="64" width="21.13"/>
    <col customWidth="1" min="65" max="65" width="16.0"/>
    <col customWidth="1" min="66" max="66" width="18.25"/>
    <col customWidth="1" min="67" max="67" width="18.13"/>
    <col customWidth="1" min="68" max="68" width="24.25"/>
    <col customWidth="1" min="69" max="69" width="17.63"/>
    <col customWidth="1" min="70" max="70" width="22.88"/>
    <col customWidth="1" min="71" max="71" width="27.38"/>
    <col customWidth="1" min="72" max="72" width="27.25"/>
    <col customWidth="1" min="73" max="73" width="14.88"/>
    <col customWidth="1" min="74" max="74" width="15.13"/>
    <col customWidth="1" min="75" max="75" width="11.5"/>
    <col customWidth="1" min="76" max="76" width="20.5"/>
    <col customWidth="1" min="77" max="77" width="18.0"/>
    <col customWidth="1" min="78" max="78" width="18.13"/>
    <col customWidth="1" min="79" max="79" width="21.13"/>
    <col customWidth="1" min="80" max="80" width="19.38"/>
    <col customWidth="1" min="81" max="81" width="17.75"/>
    <col customWidth="1" min="82" max="82" width="19.63"/>
    <col customWidth="1" min="83" max="83" width="21.63"/>
    <col customWidth="1" min="84" max="84" width="22.75"/>
    <col customWidth="1" min="85" max="85" width="17.25"/>
    <col customWidth="1" min="86" max="86" width="19.13"/>
    <col customWidth="1" min="87" max="87" width="24.38"/>
    <col customWidth="1" min="88" max="88" width="16.88"/>
    <col customWidth="1" min="89" max="89" width="17.5"/>
    <col customWidth="1" min="90" max="90" width="33.88"/>
    <col customWidth="1" min="91" max="91" width="28.0"/>
    <col customWidth="1" min="92" max="92" width="19.0"/>
    <col customWidth="1" min="93" max="93" width="17.88"/>
    <col customWidth="1" min="94" max="94" width="22.0"/>
    <col customWidth="1" min="95" max="95" width="26.0"/>
    <col customWidth="1" min="96" max="96" width="22.38"/>
    <col customWidth="1" min="97" max="97" width="29.38"/>
    <col customWidth="1" min="98" max="98" width="25.75"/>
    <col customWidth="1" min="99" max="99" width="22.88"/>
    <col customWidth="1" min="100" max="101" width="35.13"/>
    <col customWidth="1" min="102" max="102" width="37.0"/>
    <col customWidth="1" min="103" max="103" width="31.0"/>
    <col customWidth="1" min="104" max="104" width="28.75"/>
    <col customWidth="1" min="105" max="105" width="34.38"/>
    <col customWidth="1" min="106" max="106" width="35.88"/>
    <col customWidth="1" min="107" max="107" width="24.38"/>
    <col customWidth="1" min="108" max="108" width="29.88"/>
    <col customWidth="1" min="109" max="109" width="37.63"/>
    <col customWidth="1" min="110" max="110" width="31.13"/>
    <col customWidth="1" min="111" max="111" width="35.38"/>
    <col customWidth="1" min="112" max="112" width="23.88"/>
    <col customWidth="1" min="113" max="113" width="37.13"/>
    <col customWidth="1" min="114" max="114" width="43.0"/>
    <col customWidth="1" min="115" max="115" width="26.0"/>
    <col customWidth="1" min="116" max="116" width="30.88"/>
    <col customWidth="1" min="117" max="117" width="32.88"/>
    <col customWidth="1" min="118" max="118" width="35.63"/>
    <col customWidth="1" min="119" max="119" width="42.25"/>
    <col customWidth="1" min="120" max="120" width="34.75"/>
    <col customWidth="1" min="121" max="121" width="3.88"/>
    <col customWidth="1" min="122" max="122" width="21.63"/>
    <col customWidth="1" min="123" max="123" width="16.13"/>
    <col customWidth="1" min="124" max="125" width="7.0"/>
    <col customWidth="1" min="126" max="126" width="30.63"/>
    <col customWidth="1" min="127" max="127" width="14.25"/>
    <col customWidth="1" min="128" max="128" width="2.63"/>
    <col customWidth="1" min="129" max="129" width="41.13"/>
    <col customWidth="1" min="130" max="130" width="39.38"/>
    <col customWidth="1" min="131" max="131" width="28.0"/>
    <col customWidth="1" min="132" max="132" width="27.63"/>
    <col customWidth="1" min="133" max="133" width="27.38"/>
    <col customWidth="1" min="134" max="134" width="31.13"/>
    <col customWidth="1" min="135" max="135" width="39.75"/>
    <col customWidth="1" min="136" max="136" width="32.5"/>
    <col customWidth="1" min="137" max="137" width="40.5"/>
    <col customWidth="1" min="138" max="138" width="37.63"/>
    <col customWidth="1" min="139" max="139" width="36.25"/>
    <col customWidth="1" min="140" max="140" width="45.38"/>
    <col customWidth="1" min="141" max="141" width="36.0"/>
    <col customWidth="1" min="142" max="142" width="30.25"/>
    <col customWidth="1" min="143" max="143" width="33.75"/>
    <col customWidth="1" min="144" max="144" width="33.5"/>
    <col customWidth="1" min="145" max="145" width="31.88"/>
    <col customWidth="1" min="146" max="146" width="36.88"/>
    <col customWidth="1" min="147" max="147" width="38.38"/>
    <col customWidth="1" min="148" max="148" width="36.0"/>
    <col customWidth="1" min="149" max="149" width="34.63"/>
    <col customWidth="1" min="150" max="150" width="4.0"/>
    <col customWidth="1" min="151" max="151" width="24.38"/>
    <col customWidth="1" min="152" max="152" width="33.13"/>
    <col customWidth="1" min="153" max="153" width="30.13"/>
    <col customWidth="1" min="154" max="154" width="29.75"/>
    <col customWidth="1" min="155" max="155" width="30.75"/>
    <col customWidth="1" min="156" max="156" width="30.38"/>
    <col customWidth="1" min="157" max="157" width="30.75"/>
    <col customWidth="1" min="158" max="158" width="27.88"/>
    <col customWidth="1" min="159" max="159" width="22.63"/>
    <col customWidth="1" min="160" max="160" width="24.0"/>
    <col customWidth="1" min="161" max="161" width="30.0"/>
    <col customWidth="1" min="162" max="162" width="25.63"/>
    <col customWidth="1" min="163" max="163" width="29.5"/>
    <col customWidth="1" min="164" max="164" width="28.88"/>
    <col customWidth="1" min="165" max="165" width="31.5"/>
    <col customWidth="1" min="166" max="166" width="26.38"/>
    <col customWidth="1" min="167" max="167" width="28.88"/>
    <col customWidth="1" min="168" max="168" width="28.38"/>
    <col customWidth="1" min="169" max="169" width="33.75"/>
    <col customWidth="1" min="170" max="170" width="28.25"/>
    <col customWidth="1" min="171" max="171" width="33.13"/>
    <col customWidth="1" min="172" max="172" width="38.0"/>
    <col customWidth="1" min="173" max="173" width="38.63"/>
    <col customWidth="1" min="174" max="174" width="25.13"/>
    <col customWidth="1" min="175" max="175" width="25.38"/>
    <col customWidth="1" min="176" max="176" width="21.75"/>
    <col customWidth="1" min="177" max="177" width="30.75"/>
    <col customWidth="1" min="178" max="178" width="28.25"/>
    <col customWidth="1" min="179" max="179" width="28.38"/>
    <col customWidth="1" min="180" max="180" width="31.38"/>
    <col customWidth="1" min="181" max="181" width="30.75"/>
    <col customWidth="1" min="182" max="182" width="28.13"/>
    <col customWidth="1" min="183" max="183" width="29.88"/>
    <col customWidth="1" min="184" max="184" width="31.88"/>
    <col customWidth="1" min="185" max="185" width="33.88"/>
    <col customWidth="1" min="186" max="186" width="27.5"/>
    <col customWidth="1" min="187" max="187" width="29.38"/>
    <col customWidth="1" min="188" max="188" width="34.63"/>
    <col customWidth="1" min="189" max="189" width="27.13"/>
    <col customWidth="1" min="190" max="190" width="27.75"/>
    <col customWidth="1" min="191" max="191" width="44.13"/>
    <col customWidth="1" min="192" max="192" width="37.5"/>
    <col customWidth="1" min="193" max="193" width="3.75"/>
    <col customWidth="1" min="194" max="194" width="29.38"/>
    <col customWidth="1" min="195" max="195" width="28.25"/>
    <col customWidth="1" min="196" max="196" width="33.5"/>
    <col customWidth="1" min="197" max="197" width="37.38"/>
    <col customWidth="1" min="198" max="198" width="32.88"/>
    <col customWidth="1" min="199" max="199" width="40.25"/>
    <col customWidth="1" min="200" max="200" width="36.38"/>
    <col customWidth="1" min="201" max="201" width="34.25"/>
    <col customWidth="1" min="202" max="202" width="46.5"/>
    <col customWidth="1" min="203" max="203" width="4.0"/>
    <col customWidth="1" min="204" max="204" width="35.13"/>
    <col customWidth="1" min="205" max="205" width="37.0"/>
    <col customWidth="1" min="206" max="206" width="31.0"/>
    <col customWidth="1" min="207" max="207" width="28.75"/>
    <col customWidth="1" min="208" max="208" width="34.38"/>
    <col customWidth="1" min="209" max="209" width="35.88"/>
    <col customWidth="1" min="210" max="210" width="24.38"/>
    <col customWidth="1" min="211" max="211" width="29.88"/>
    <col customWidth="1" min="212" max="212" width="37.63"/>
    <col customWidth="1" min="213" max="213" width="33.0"/>
    <col customWidth="1" min="214" max="214" width="35.38"/>
    <col customWidth="1" min="215" max="215" width="23.88"/>
    <col customWidth="1" min="216" max="216" width="37.13"/>
    <col customWidth="1" min="217" max="217" width="43.0"/>
    <col customWidth="1" min="218" max="218" width="26.0"/>
    <col customWidth="1" min="219" max="219" width="30.88"/>
    <col customWidth="1" min="220" max="220" width="32.88"/>
    <col customWidth="1" min="221" max="221" width="35.63"/>
    <col customWidth="1" min="222" max="222" width="42.25"/>
    <col customWidth="1" min="223" max="223" width="34.75"/>
    <col customWidth="1" min="224" max="224" width="4.38"/>
    <col customWidth="1" min="225" max="225" width="6.75"/>
    <col customWidth="1" min="226" max="226" width="8.63"/>
    <col customWidth="1" min="227" max="227" width="9.25"/>
    <col customWidth="1" min="228" max="228" width="12.63"/>
    <col customWidth="1" min="229" max="229" width="12.13"/>
    <col customWidth="1" min="230" max="230" width="8.5"/>
    <col customWidth="1" min="231" max="232" width="8.25"/>
    <col customWidth="1" min="233" max="233" width="8.88"/>
    <col customWidth="1" min="234" max="234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1" t="s">
        <v>19</v>
      </c>
      <c r="U1" s="1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7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149</v>
      </c>
      <c r="GV1" s="11" t="s">
        <v>202</v>
      </c>
      <c r="GW1" s="11" t="s">
        <v>203</v>
      </c>
      <c r="GX1" s="11" t="s">
        <v>204</v>
      </c>
      <c r="GY1" s="11" t="s">
        <v>205</v>
      </c>
      <c r="GZ1" s="11" t="s">
        <v>206</v>
      </c>
      <c r="HA1" s="11" t="s">
        <v>207</v>
      </c>
      <c r="HB1" s="11" t="s">
        <v>208</v>
      </c>
      <c r="HC1" s="11" t="s">
        <v>209</v>
      </c>
      <c r="HD1" s="11" t="s">
        <v>210</v>
      </c>
      <c r="HE1" s="11" t="s">
        <v>211</v>
      </c>
      <c r="HF1" s="11" t="s">
        <v>212</v>
      </c>
      <c r="HG1" s="11" t="s">
        <v>213</v>
      </c>
      <c r="HH1" s="11" t="s">
        <v>214</v>
      </c>
      <c r="HI1" s="11" t="s">
        <v>215</v>
      </c>
      <c r="HJ1" s="11" t="s">
        <v>216</v>
      </c>
      <c r="HK1" s="11" t="s">
        <v>217</v>
      </c>
      <c r="HL1" s="11" t="s">
        <v>218</v>
      </c>
      <c r="HM1" s="11" t="s">
        <v>219</v>
      </c>
      <c r="HN1" s="11" t="s">
        <v>220</v>
      </c>
      <c r="HO1" s="11" t="s">
        <v>221</v>
      </c>
      <c r="HP1" s="9" t="s">
        <v>222</v>
      </c>
      <c r="HQ1" s="9" t="s">
        <v>223</v>
      </c>
      <c r="HR1" s="9" t="s">
        <v>224</v>
      </c>
      <c r="HS1" s="9" t="s">
        <v>225</v>
      </c>
      <c r="HT1" s="9" t="s">
        <v>226</v>
      </c>
      <c r="HU1" s="9" t="s">
        <v>227</v>
      </c>
      <c r="HV1" s="9" t="s">
        <v>228</v>
      </c>
      <c r="HW1" s="9" t="s">
        <v>229</v>
      </c>
      <c r="HX1" s="9" t="s">
        <v>230</v>
      </c>
      <c r="HY1" s="9" t="s">
        <v>231</v>
      </c>
      <c r="HZ1" s="9" t="s">
        <v>232</v>
      </c>
    </row>
    <row r="2">
      <c r="A2" s="12" t="s">
        <v>233</v>
      </c>
      <c r="B2" s="12" t="s">
        <v>234</v>
      </c>
      <c r="C2" s="13">
        <v>45237.0</v>
      </c>
      <c r="D2" s="12">
        <v>11.0</v>
      </c>
      <c r="E2" s="12" t="s">
        <v>235</v>
      </c>
      <c r="F2" s="12" t="s">
        <v>236</v>
      </c>
      <c r="G2" s="12" t="s">
        <v>237</v>
      </c>
      <c r="H2" s="12" t="s">
        <v>238</v>
      </c>
      <c r="I2" s="12" t="s">
        <v>239</v>
      </c>
      <c r="J2" s="14"/>
      <c r="K2" s="12" t="s">
        <v>240</v>
      </c>
      <c r="L2" s="12" t="s">
        <v>241</v>
      </c>
      <c r="M2" s="15" t="s">
        <v>242</v>
      </c>
      <c r="N2" s="12" t="s">
        <v>243</v>
      </c>
      <c r="O2" s="12" t="s">
        <v>244</v>
      </c>
      <c r="P2" s="12" t="s">
        <v>245</v>
      </c>
      <c r="Q2" s="12" t="s">
        <v>246</v>
      </c>
      <c r="R2" s="12" t="s">
        <v>247</v>
      </c>
      <c r="S2" s="12" t="s">
        <v>248</v>
      </c>
      <c r="T2" s="16" t="s">
        <v>249</v>
      </c>
      <c r="U2" s="17"/>
      <c r="V2" s="12" t="str">
        <f t="shared" ref="V2:V794" si="1">left(T2,8)</f>
        <v>3,614242</v>
      </c>
      <c r="W2" s="14" t="str">
        <f t="shared" ref="W2:W794" si="2">right(T2,9)</f>
        <v>98,715738</v>
      </c>
      <c r="X2" s="14" t="str">
        <f t="shared" ref="X2:X794" si="3">left(U2,8)</f>
        <v/>
      </c>
      <c r="Y2" s="14" t="str">
        <f t="shared" ref="Y2:Y794" si="4">right(U2,9)</f>
        <v/>
      </c>
      <c r="Z2" s="18">
        <f t="shared" ref="Z2:Z48" si="5">2 * 6371000 * ASIN(SQRT((SIN((X2*(3.14159/180)-V2*(3.14159/180))/2))^2+COS(X2*(3.14159/180))*COS(V2*(3.14159/180))*SIN(((Y2*(3.14159/180)-W2*(3.14159/180))/2))^2))</f>
        <v>10974737.49</v>
      </c>
      <c r="AA2" s="14" t="str">
        <f t="shared" ref="AA2:AA794" si="6">if(Z2&gt;50,"Diluar Radius","Dalam Radius")</f>
        <v>Diluar Radius</v>
      </c>
      <c r="AB2" s="14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 t="b">
        <v>1</v>
      </c>
      <c r="BA2" s="12"/>
      <c r="BB2" s="12" t="b">
        <v>1</v>
      </c>
      <c r="BC2" s="12"/>
      <c r="BD2" s="12" t="b">
        <v>1</v>
      </c>
      <c r="BE2" s="12"/>
      <c r="BF2" s="12" t="b">
        <v>1</v>
      </c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 t="b">
        <v>1</v>
      </c>
      <c r="BV2" s="12" t="b">
        <v>1</v>
      </c>
      <c r="BW2" s="12"/>
      <c r="BX2" s="12"/>
      <c r="BY2" s="12"/>
      <c r="BZ2" s="12" t="b">
        <v>1</v>
      </c>
      <c r="CA2" s="12"/>
      <c r="CB2" s="12" t="b">
        <v>1</v>
      </c>
      <c r="CC2" s="12"/>
      <c r="CD2" s="12"/>
      <c r="CE2" s="12"/>
      <c r="CF2" s="12"/>
      <c r="CG2" s="12" t="b">
        <v>1</v>
      </c>
      <c r="CH2" s="12"/>
      <c r="CI2" s="12"/>
      <c r="CJ2" s="12" t="b">
        <v>1</v>
      </c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4"/>
      <c r="DR2" s="12" t="b">
        <v>0</v>
      </c>
      <c r="DS2" s="12" t="b">
        <v>0</v>
      </c>
      <c r="DT2" s="12"/>
      <c r="DU2" s="12"/>
      <c r="DV2" s="12" t="s">
        <v>250</v>
      </c>
      <c r="DW2" s="12" t="b">
        <v>1</v>
      </c>
      <c r="DX2" s="12"/>
      <c r="DY2" s="12"/>
      <c r="DZ2" s="12"/>
      <c r="EA2" s="12"/>
      <c r="EB2" s="12"/>
      <c r="EC2" s="12"/>
      <c r="ED2" s="12"/>
      <c r="EE2" s="12"/>
      <c r="EF2" s="14"/>
      <c r="EG2" s="14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4"/>
      <c r="EU2" s="12"/>
      <c r="EV2" s="12"/>
      <c r="EW2" s="12"/>
      <c r="EX2" s="12"/>
      <c r="EY2" s="12"/>
      <c r="EZ2" s="12"/>
      <c r="FA2" s="12"/>
      <c r="FB2" s="12"/>
      <c r="FC2" s="12">
        <v>1.0</v>
      </c>
      <c r="FD2" s="12"/>
      <c r="FE2" s="12"/>
      <c r="FF2" s="12"/>
      <c r="FG2" s="12"/>
      <c r="FH2" s="12"/>
      <c r="FI2" s="12"/>
      <c r="FJ2" s="12"/>
      <c r="FK2" s="12"/>
      <c r="FL2" s="12"/>
      <c r="FM2" s="14"/>
      <c r="FN2" s="12"/>
      <c r="FO2" s="12"/>
      <c r="FP2" s="12"/>
      <c r="FQ2" s="14"/>
      <c r="FR2" s="12"/>
      <c r="FS2" s="12"/>
      <c r="FT2" s="12"/>
      <c r="FU2" s="12"/>
      <c r="FV2" s="12"/>
      <c r="FW2" s="12">
        <v>1.0</v>
      </c>
      <c r="FX2" s="12"/>
      <c r="FY2" s="12">
        <v>1.0</v>
      </c>
      <c r="FZ2" s="12"/>
      <c r="GA2" s="12"/>
      <c r="GB2" s="12"/>
      <c r="GC2" s="14"/>
      <c r="GD2" s="12"/>
      <c r="GE2" s="12"/>
      <c r="GF2" s="12"/>
      <c r="GG2" s="12"/>
      <c r="GH2" s="12"/>
      <c r="GI2" s="12">
        <v>2.0</v>
      </c>
      <c r="GJ2" s="12"/>
      <c r="GK2" s="14"/>
      <c r="GL2" s="14"/>
      <c r="GM2" s="14"/>
      <c r="GN2" s="12"/>
      <c r="GO2" s="14"/>
      <c r="GP2" s="14"/>
      <c r="GQ2" s="12"/>
      <c r="GR2" s="14"/>
      <c r="GS2" s="12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2">
        <f>countif(AC2:CV2,"TRUE")</f>
        <v>10</v>
      </c>
      <c r="HR2" s="12">
        <v>60000.0</v>
      </c>
      <c r="HS2" s="12">
        <v>0.0</v>
      </c>
      <c r="HT2" s="12">
        <v>0.0</v>
      </c>
      <c r="HU2" s="12">
        <v>0.0</v>
      </c>
      <c r="HV2" s="12">
        <v>0.0</v>
      </c>
      <c r="HW2" s="12">
        <v>0.0</v>
      </c>
      <c r="HX2" s="12">
        <v>60000.0</v>
      </c>
      <c r="HY2" s="12" t="s">
        <v>251</v>
      </c>
      <c r="HZ2" s="12" t="s">
        <v>252</v>
      </c>
    </row>
    <row r="3">
      <c r="A3" s="12" t="s">
        <v>253</v>
      </c>
      <c r="B3" s="12" t="s">
        <v>254</v>
      </c>
      <c r="C3" s="13">
        <v>45233.0</v>
      </c>
      <c r="D3" s="12">
        <v>11.0</v>
      </c>
      <c r="E3" s="12" t="s">
        <v>235</v>
      </c>
      <c r="F3" s="12" t="s">
        <v>236</v>
      </c>
      <c r="G3" s="12" t="s">
        <v>237</v>
      </c>
      <c r="H3" s="12" t="s">
        <v>238</v>
      </c>
      <c r="I3" s="12" t="s">
        <v>239</v>
      </c>
      <c r="J3" s="14"/>
      <c r="K3" s="12" t="s">
        <v>255</v>
      </c>
      <c r="L3" s="12" t="s">
        <v>256</v>
      </c>
      <c r="M3" s="15" t="s">
        <v>257</v>
      </c>
      <c r="N3" s="12" t="s">
        <v>258</v>
      </c>
      <c r="O3" s="12" t="s">
        <v>259</v>
      </c>
      <c r="P3" s="12" t="s">
        <v>245</v>
      </c>
      <c r="Q3" s="12" t="s">
        <v>246</v>
      </c>
      <c r="R3" s="12" t="s">
        <v>247</v>
      </c>
      <c r="S3" s="12" t="s">
        <v>260</v>
      </c>
      <c r="T3" s="16" t="s">
        <v>261</v>
      </c>
      <c r="U3" s="17"/>
      <c r="V3" s="14" t="str">
        <f t="shared" si="1"/>
        <v>3,537395</v>
      </c>
      <c r="W3" s="14" t="str">
        <f t="shared" si="2"/>
        <v>98,711587</v>
      </c>
      <c r="X3" s="14" t="str">
        <f t="shared" si="3"/>
        <v/>
      </c>
      <c r="Y3" s="14" t="str">
        <f t="shared" si="4"/>
        <v/>
      </c>
      <c r="Z3" s="18">
        <f t="shared" si="5"/>
        <v>10974358.52</v>
      </c>
      <c r="AA3" s="14" t="str">
        <f t="shared" si="6"/>
        <v>Diluar Radius</v>
      </c>
      <c r="AB3" s="14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 t="b">
        <v>1</v>
      </c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 t="b">
        <v>1</v>
      </c>
      <c r="BW3" s="12"/>
      <c r="BX3" s="12"/>
      <c r="BY3" s="12"/>
      <c r="BZ3" s="12" t="b">
        <v>1</v>
      </c>
      <c r="CA3" s="12"/>
      <c r="CB3" s="12" t="b">
        <v>1</v>
      </c>
      <c r="CC3" s="12"/>
      <c r="CD3" s="12"/>
      <c r="CE3" s="12"/>
      <c r="CF3" s="12"/>
      <c r="CG3" s="12"/>
      <c r="CH3" s="12"/>
      <c r="CI3" s="12"/>
      <c r="CJ3" s="12" t="b">
        <v>1</v>
      </c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4"/>
      <c r="DR3" s="12" t="b">
        <v>0</v>
      </c>
      <c r="DS3" s="12" t="b">
        <v>0</v>
      </c>
      <c r="DT3" s="14"/>
      <c r="DU3" s="14"/>
      <c r="DV3" s="12" t="s">
        <v>262</v>
      </c>
      <c r="DW3" s="12" t="b">
        <v>1</v>
      </c>
      <c r="DX3" s="14"/>
      <c r="DY3" s="14"/>
      <c r="DZ3" s="12"/>
      <c r="EA3" s="12"/>
      <c r="EB3" s="12"/>
      <c r="EC3" s="12"/>
      <c r="ED3" s="12"/>
      <c r="EE3" s="12"/>
      <c r="EF3" s="14"/>
      <c r="EG3" s="14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4"/>
      <c r="EU3" s="12"/>
      <c r="EV3" s="12"/>
      <c r="EW3" s="12"/>
      <c r="EX3" s="12"/>
      <c r="EY3" s="12"/>
      <c r="EZ3" s="12"/>
      <c r="FA3" s="12"/>
      <c r="FB3" s="12"/>
      <c r="FC3" s="12">
        <v>1.0</v>
      </c>
      <c r="FD3" s="12"/>
      <c r="FE3" s="12"/>
      <c r="FF3" s="12"/>
      <c r="FG3" s="12"/>
      <c r="FH3" s="12"/>
      <c r="FI3" s="12"/>
      <c r="FJ3" s="12"/>
      <c r="FK3" s="12"/>
      <c r="FL3" s="12"/>
      <c r="FM3" s="14"/>
      <c r="FN3" s="12"/>
      <c r="FO3" s="12"/>
      <c r="FP3" s="12"/>
      <c r="FQ3" s="14"/>
      <c r="FR3" s="12"/>
      <c r="FS3" s="12">
        <v>1.0</v>
      </c>
      <c r="FT3" s="12"/>
      <c r="FU3" s="12"/>
      <c r="FV3" s="12"/>
      <c r="FW3" s="12">
        <v>1.0</v>
      </c>
      <c r="FX3" s="12"/>
      <c r="FY3" s="12">
        <v>1.0</v>
      </c>
      <c r="FZ3" s="12"/>
      <c r="GA3" s="12"/>
      <c r="GB3" s="12"/>
      <c r="GC3" s="14"/>
      <c r="GD3" s="12"/>
      <c r="GE3" s="12"/>
      <c r="GF3" s="12"/>
      <c r="GG3" s="12"/>
      <c r="GH3" s="12"/>
      <c r="GI3" s="12"/>
      <c r="GJ3" s="19"/>
      <c r="GK3" s="14"/>
      <c r="GL3" s="14"/>
      <c r="GM3" s="14"/>
      <c r="GN3" s="12"/>
      <c r="GO3" s="14"/>
      <c r="GP3" s="14"/>
      <c r="GQ3" s="12"/>
      <c r="GR3" s="14"/>
      <c r="GS3" s="12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2">
        <f t="shared" ref="HQ3:HQ11" si="7">countif(AC3:DP3,"TRUE")</f>
        <v>5</v>
      </c>
      <c r="HR3" s="12">
        <v>48000.0</v>
      </c>
      <c r="HS3" s="12">
        <v>0.0</v>
      </c>
      <c r="HT3" s="12">
        <v>0.0</v>
      </c>
      <c r="HU3" s="12">
        <v>0.0</v>
      </c>
      <c r="HV3" s="12">
        <v>0.0</v>
      </c>
      <c r="HW3" s="12">
        <v>0.0</v>
      </c>
      <c r="HX3" s="12">
        <v>48000.0</v>
      </c>
      <c r="HY3" s="12" t="s">
        <v>263</v>
      </c>
      <c r="HZ3" s="19">
        <v>36530.0</v>
      </c>
    </row>
    <row r="4">
      <c r="A4" s="12" t="s">
        <v>264</v>
      </c>
      <c r="B4" s="12" t="s">
        <v>265</v>
      </c>
      <c r="C4" s="13">
        <v>45236.0</v>
      </c>
      <c r="D4" s="12">
        <v>11.0</v>
      </c>
      <c r="E4" s="12" t="s">
        <v>235</v>
      </c>
      <c r="F4" s="12" t="s">
        <v>236</v>
      </c>
      <c r="G4" s="12" t="s">
        <v>237</v>
      </c>
      <c r="H4" s="12" t="s">
        <v>238</v>
      </c>
      <c r="I4" s="12" t="s">
        <v>239</v>
      </c>
      <c r="J4" s="14"/>
      <c r="K4" s="12" t="s">
        <v>266</v>
      </c>
      <c r="L4" s="12" t="s">
        <v>267</v>
      </c>
      <c r="M4" s="15" t="s">
        <v>268</v>
      </c>
      <c r="N4" s="12" t="s">
        <v>243</v>
      </c>
      <c r="O4" s="12" t="s">
        <v>244</v>
      </c>
      <c r="P4" s="12" t="s">
        <v>245</v>
      </c>
      <c r="Q4" s="12" t="s">
        <v>246</v>
      </c>
      <c r="R4" s="12" t="s">
        <v>247</v>
      </c>
      <c r="S4" s="12" t="s">
        <v>248</v>
      </c>
      <c r="T4" s="16" t="s">
        <v>269</v>
      </c>
      <c r="U4" s="17"/>
      <c r="V4" s="14" t="str">
        <f t="shared" si="1"/>
        <v>3,609064</v>
      </c>
      <c r="W4" s="14" t="str">
        <f t="shared" si="2"/>
        <v>98,711815</v>
      </c>
      <c r="X4" s="14" t="str">
        <f t="shared" si="3"/>
        <v/>
      </c>
      <c r="Y4" s="14" t="str">
        <f t="shared" si="4"/>
        <v/>
      </c>
      <c r="Z4" s="18">
        <f t="shared" si="5"/>
        <v>10974307.72</v>
      </c>
      <c r="AA4" s="14" t="str">
        <f t="shared" si="6"/>
        <v>Diluar Radius</v>
      </c>
      <c r="AB4" s="14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 t="b">
        <v>1</v>
      </c>
      <c r="BC4" s="12"/>
      <c r="BD4" s="12"/>
      <c r="BE4" s="12"/>
      <c r="BF4" s="12" t="b">
        <v>1</v>
      </c>
      <c r="BG4" s="12"/>
      <c r="BH4" s="12"/>
      <c r="BI4" s="12" t="b">
        <v>1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 t="b">
        <v>1</v>
      </c>
      <c r="BV4" s="12" t="b">
        <v>1</v>
      </c>
      <c r="BW4" s="12"/>
      <c r="BX4" s="12"/>
      <c r="BY4" s="12"/>
      <c r="BZ4" s="12" t="b">
        <v>1</v>
      </c>
      <c r="CA4" s="12"/>
      <c r="CB4" s="12" t="b">
        <v>1</v>
      </c>
      <c r="CC4" s="12"/>
      <c r="CD4" s="12"/>
      <c r="CE4" s="12"/>
      <c r="CF4" s="12"/>
      <c r="CG4" s="12" t="b">
        <v>1</v>
      </c>
      <c r="CH4" s="12"/>
      <c r="CI4" s="12"/>
      <c r="CJ4" s="12" t="b">
        <v>1</v>
      </c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4"/>
      <c r="DR4" s="12" t="b">
        <v>0</v>
      </c>
      <c r="DS4" s="12" t="b">
        <v>0</v>
      </c>
      <c r="DT4" s="14"/>
      <c r="DU4" s="14"/>
      <c r="DV4" s="12" t="s">
        <v>270</v>
      </c>
      <c r="DW4" s="12" t="b">
        <v>0</v>
      </c>
      <c r="DX4" s="14"/>
      <c r="DY4" s="14"/>
      <c r="DZ4" s="12"/>
      <c r="EA4" s="12"/>
      <c r="EB4" s="12"/>
      <c r="EC4" s="12"/>
      <c r="ED4" s="12"/>
      <c r="EE4" s="12"/>
      <c r="EF4" s="14"/>
      <c r="EG4" s="14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4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4"/>
      <c r="FN4" s="12"/>
      <c r="FO4" s="12"/>
      <c r="FP4" s="12"/>
      <c r="FQ4" s="14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4"/>
      <c r="GD4" s="12"/>
      <c r="GE4" s="12"/>
      <c r="GF4" s="12"/>
      <c r="GG4" s="12"/>
      <c r="GH4" s="12"/>
      <c r="GI4" s="12"/>
      <c r="GJ4" s="12"/>
      <c r="GK4" s="14"/>
      <c r="GL4" s="14"/>
      <c r="GM4" s="14"/>
      <c r="GN4" s="12"/>
      <c r="GO4" s="14"/>
      <c r="GP4" s="14"/>
      <c r="GQ4" s="12"/>
      <c r="GR4" s="14"/>
      <c r="GS4" s="12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2">
        <f t="shared" si="7"/>
        <v>9</v>
      </c>
      <c r="HR4" s="12">
        <v>0.0</v>
      </c>
      <c r="HS4" s="12">
        <v>0.0</v>
      </c>
      <c r="HT4" s="12">
        <v>0.0</v>
      </c>
      <c r="HU4" s="12">
        <v>0.0</v>
      </c>
      <c r="HV4" s="12">
        <v>0.0</v>
      </c>
      <c r="HW4" s="12">
        <v>0.0</v>
      </c>
      <c r="HX4" s="12">
        <v>0.0</v>
      </c>
      <c r="HY4" s="12" t="s">
        <v>271</v>
      </c>
      <c r="HZ4" s="12" t="s">
        <v>272</v>
      </c>
    </row>
    <row r="5">
      <c r="A5" s="12" t="s">
        <v>273</v>
      </c>
      <c r="B5" s="12" t="s">
        <v>274</v>
      </c>
      <c r="C5" s="13">
        <v>45233.0</v>
      </c>
      <c r="D5" s="12">
        <v>11.0</v>
      </c>
      <c r="E5" s="12" t="s">
        <v>235</v>
      </c>
      <c r="F5" s="12" t="s">
        <v>236</v>
      </c>
      <c r="G5" s="12" t="s">
        <v>237</v>
      </c>
      <c r="H5" s="12" t="s">
        <v>238</v>
      </c>
      <c r="I5" s="12" t="s">
        <v>239</v>
      </c>
      <c r="J5" s="14"/>
      <c r="K5" s="12" t="s">
        <v>275</v>
      </c>
      <c r="L5" s="12" t="s">
        <v>276</v>
      </c>
      <c r="M5" s="15" t="s">
        <v>277</v>
      </c>
      <c r="N5" s="12" t="s">
        <v>258</v>
      </c>
      <c r="O5" s="12" t="s">
        <v>259</v>
      </c>
      <c r="P5" s="12" t="s">
        <v>245</v>
      </c>
      <c r="Q5" s="12" t="s">
        <v>278</v>
      </c>
      <c r="R5" s="12" t="s">
        <v>279</v>
      </c>
      <c r="S5" s="12" t="s">
        <v>248</v>
      </c>
      <c r="T5" s="16" t="s">
        <v>280</v>
      </c>
      <c r="U5" s="17"/>
      <c r="V5" s="14" t="str">
        <f t="shared" si="1"/>
        <v>3,547849</v>
      </c>
      <c r="W5" s="14" t="str">
        <f t="shared" si="2"/>
        <v>98,705645</v>
      </c>
      <c r="X5" s="14" t="str">
        <f t="shared" si="3"/>
        <v/>
      </c>
      <c r="Y5" s="14" t="str">
        <f t="shared" si="4"/>
        <v/>
      </c>
      <c r="Z5" s="18">
        <f t="shared" si="5"/>
        <v>10973688.09</v>
      </c>
      <c r="AA5" s="14" t="str">
        <f t="shared" si="6"/>
        <v>Diluar Radius</v>
      </c>
      <c r="AB5" s="14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 t="b">
        <v>1</v>
      </c>
      <c r="AY5" s="12"/>
      <c r="AZ5" s="12" t="b">
        <v>1</v>
      </c>
      <c r="BA5" s="12"/>
      <c r="BB5" s="12" t="b">
        <v>1</v>
      </c>
      <c r="BC5" s="12"/>
      <c r="BD5" s="12"/>
      <c r="BE5" s="12"/>
      <c r="BF5" s="12" t="b">
        <v>1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 t="b">
        <v>1</v>
      </c>
      <c r="BW5" s="12" t="b">
        <v>1</v>
      </c>
      <c r="BX5" s="12" t="b">
        <v>1</v>
      </c>
      <c r="BY5" s="12" t="b">
        <v>1</v>
      </c>
      <c r="BZ5" s="12" t="b">
        <v>1</v>
      </c>
      <c r="CA5" s="12"/>
      <c r="CB5" s="12" t="b">
        <v>1</v>
      </c>
      <c r="CC5" s="12"/>
      <c r="CD5" s="12"/>
      <c r="CE5" s="12"/>
      <c r="CF5" s="12"/>
      <c r="CG5" s="12" t="b">
        <v>1</v>
      </c>
      <c r="CH5" s="12"/>
      <c r="CI5" s="12"/>
      <c r="CJ5" s="12" t="b">
        <v>1</v>
      </c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4"/>
      <c r="DR5" s="12" t="b">
        <v>0</v>
      </c>
      <c r="DS5" s="12" t="b">
        <v>0</v>
      </c>
      <c r="DT5" s="14"/>
      <c r="DU5" s="14"/>
      <c r="DV5" s="12" t="s">
        <v>281</v>
      </c>
      <c r="DW5" s="12" t="b">
        <v>0</v>
      </c>
      <c r="DX5" s="14"/>
      <c r="DY5" s="14"/>
      <c r="DZ5" s="12"/>
      <c r="EA5" s="12"/>
      <c r="EB5" s="12"/>
      <c r="EC5" s="12"/>
      <c r="ED5" s="12"/>
      <c r="EE5" s="12"/>
      <c r="EF5" s="14"/>
      <c r="EG5" s="14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4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4"/>
      <c r="FN5" s="12"/>
      <c r="FO5" s="12"/>
      <c r="FP5" s="12"/>
      <c r="FQ5" s="14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4"/>
      <c r="GD5" s="12"/>
      <c r="GE5" s="12"/>
      <c r="GF5" s="12"/>
      <c r="GG5" s="12"/>
      <c r="GH5" s="12"/>
      <c r="GI5" s="12"/>
      <c r="GJ5" s="12"/>
      <c r="GK5" s="14"/>
      <c r="GL5" s="14"/>
      <c r="GM5" s="14"/>
      <c r="GN5" s="12"/>
      <c r="GO5" s="14"/>
      <c r="GP5" s="14"/>
      <c r="GQ5" s="12"/>
      <c r="GR5" s="14"/>
      <c r="GS5" s="12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2">
        <f t="shared" si="7"/>
        <v>12</v>
      </c>
      <c r="HR5" s="12">
        <v>0.0</v>
      </c>
      <c r="HS5" s="12">
        <v>0.0</v>
      </c>
      <c r="HT5" s="12">
        <v>0.0</v>
      </c>
      <c r="HU5" s="12">
        <v>0.0</v>
      </c>
      <c r="HV5" s="12">
        <v>0.0</v>
      </c>
      <c r="HW5" s="12">
        <v>0.0</v>
      </c>
      <c r="HX5" s="12">
        <v>0.0</v>
      </c>
      <c r="HY5" s="12" t="s">
        <v>282</v>
      </c>
      <c r="HZ5" s="19">
        <v>36548.0</v>
      </c>
    </row>
    <row r="6" ht="16.5" customHeight="1">
      <c r="A6" s="12" t="s">
        <v>283</v>
      </c>
      <c r="B6" s="12" t="s">
        <v>284</v>
      </c>
      <c r="C6" s="13">
        <v>45236.0</v>
      </c>
      <c r="D6" s="12">
        <v>11.0</v>
      </c>
      <c r="E6" s="12" t="s">
        <v>235</v>
      </c>
      <c r="F6" s="12" t="s">
        <v>236</v>
      </c>
      <c r="G6" s="12" t="s">
        <v>237</v>
      </c>
      <c r="H6" s="12" t="s">
        <v>238</v>
      </c>
      <c r="I6" s="12" t="s">
        <v>239</v>
      </c>
      <c r="J6" s="14"/>
      <c r="K6" s="12" t="s">
        <v>285</v>
      </c>
      <c r="L6" s="12" t="s">
        <v>286</v>
      </c>
      <c r="M6" s="15" t="s">
        <v>287</v>
      </c>
      <c r="N6" s="12" t="s">
        <v>243</v>
      </c>
      <c r="O6" s="12" t="s">
        <v>244</v>
      </c>
      <c r="P6" s="12" t="s">
        <v>245</v>
      </c>
      <c r="Q6" s="12" t="s">
        <v>246</v>
      </c>
      <c r="R6" s="12" t="s">
        <v>247</v>
      </c>
      <c r="S6" s="12" t="s">
        <v>248</v>
      </c>
      <c r="T6" s="16" t="s">
        <v>288</v>
      </c>
      <c r="U6" s="17"/>
      <c r="V6" s="14" t="str">
        <f t="shared" si="1"/>
        <v>3,629095</v>
      </c>
      <c r="W6" s="14" t="str">
        <f t="shared" si="2"/>
        <v>98,697691</v>
      </c>
      <c r="X6" s="14" t="str">
        <f t="shared" si="3"/>
        <v/>
      </c>
      <c r="Y6" s="14" t="str">
        <f t="shared" si="4"/>
        <v/>
      </c>
      <c r="Z6" s="18">
        <f t="shared" si="5"/>
        <v>10972718.88</v>
      </c>
      <c r="AA6" s="14" t="str">
        <f t="shared" si="6"/>
        <v>Diluar Radius</v>
      </c>
      <c r="AB6" s="14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 t="b">
        <v>1</v>
      </c>
      <c r="BC6" s="12"/>
      <c r="BD6" s="12"/>
      <c r="BE6" s="12"/>
      <c r="BF6" s="12" t="b">
        <v>1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 t="b">
        <v>1</v>
      </c>
      <c r="BY6" s="12"/>
      <c r="BZ6" s="12" t="b">
        <v>1</v>
      </c>
      <c r="CA6" s="12"/>
      <c r="CB6" s="12" t="b">
        <v>1</v>
      </c>
      <c r="CC6" s="12"/>
      <c r="CD6" s="12"/>
      <c r="CE6" s="12"/>
      <c r="CF6" s="12"/>
      <c r="CG6" s="12" t="b">
        <v>1</v>
      </c>
      <c r="CH6" s="12"/>
      <c r="CI6" s="12"/>
      <c r="CJ6" s="12"/>
      <c r="CK6" s="12" t="b">
        <v>1</v>
      </c>
      <c r="CL6" s="12" t="b">
        <v>1</v>
      </c>
      <c r="CM6" s="12" t="b">
        <v>1</v>
      </c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4"/>
      <c r="DR6" s="12" t="b">
        <v>0</v>
      </c>
      <c r="DS6" s="12" t="b">
        <v>0</v>
      </c>
      <c r="DT6" s="14"/>
      <c r="DU6" s="14"/>
      <c r="DV6" s="12" t="s">
        <v>289</v>
      </c>
      <c r="DW6" s="12" t="b">
        <v>1</v>
      </c>
      <c r="DX6" s="14"/>
      <c r="DY6" s="14"/>
      <c r="DZ6" s="12"/>
      <c r="EA6" s="12"/>
      <c r="EB6" s="12"/>
      <c r="EC6" s="12"/>
      <c r="ED6" s="12"/>
      <c r="EE6" s="12"/>
      <c r="EF6" s="14"/>
      <c r="EG6" s="14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4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4"/>
      <c r="FN6" s="12"/>
      <c r="FO6" s="12"/>
      <c r="FP6" s="12"/>
      <c r="FQ6" s="14"/>
      <c r="FR6" s="12"/>
      <c r="FS6" s="12"/>
      <c r="FT6" s="12"/>
      <c r="FU6" s="12">
        <v>1.0</v>
      </c>
      <c r="FV6" s="12"/>
      <c r="FW6" s="12"/>
      <c r="FX6" s="12"/>
      <c r="FY6" s="12"/>
      <c r="FZ6" s="12"/>
      <c r="GA6" s="12"/>
      <c r="GB6" s="12"/>
      <c r="GC6" s="14"/>
      <c r="GD6" s="12">
        <v>1.0</v>
      </c>
      <c r="GE6" s="12"/>
      <c r="GF6" s="12"/>
      <c r="GG6" s="12"/>
      <c r="GH6" s="12"/>
      <c r="GI6" s="12"/>
      <c r="GJ6" s="12">
        <v>1.0</v>
      </c>
      <c r="GK6" s="14"/>
      <c r="GL6" s="14"/>
      <c r="GM6" s="14"/>
      <c r="GN6" s="12"/>
      <c r="GO6" s="14"/>
      <c r="GP6" s="14"/>
      <c r="GQ6" s="12"/>
      <c r="GR6" s="14"/>
      <c r="GS6" s="12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2">
        <f t="shared" si="7"/>
        <v>9</v>
      </c>
      <c r="HR6" s="12">
        <v>36000.0</v>
      </c>
      <c r="HS6" s="12">
        <v>0.0</v>
      </c>
      <c r="HT6" s="12">
        <v>0.0</v>
      </c>
      <c r="HU6" s="12">
        <v>0.0</v>
      </c>
      <c r="HV6" s="12">
        <v>0.0</v>
      </c>
      <c r="HW6" s="12">
        <v>0.0</v>
      </c>
      <c r="HX6" s="12">
        <v>36000.0</v>
      </c>
      <c r="HY6" s="12" t="s">
        <v>290</v>
      </c>
      <c r="HZ6" s="19">
        <v>36561.0</v>
      </c>
    </row>
    <row r="7">
      <c r="A7" s="12" t="s">
        <v>291</v>
      </c>
      <c r="B7" s="12" t="s">
        <v>292</v>
      </c>
      <c r="C7" s="13">
        <v>45231.0</v>
      </c>
      <c r="D7" s="12">
        <v>11.0</v>
      </c>
      <c r="E7" s="12" t="s">
        <v>293</v>
      </c>
      <c r="F7" s="12" t="s">
        <v>294</v>
      </c>
      <c r="G7" s="12" t="s">
        <v>237</v>
      </c>
      <c r="H7" s="12" t="s">
        <v>238</v>
      </c>
      <c r="I7" s="12" t="s">
        <v>239</v>
      </c>
      <c r="J7" s="14"/>
      <c r="K7" s="12" t="s">
        <v>295</v>
      </c>
      <c r="L7" s="12" t="s">
        <v>296</v>
      </c>
      <c r="M7" s="15" t="s">
        <v>297</v>
      </c>
      <c r="N7" s="12" t="s">
        <v>298</v>
      </c>
      <c r="O7" s="12" t="s">
        <v>259</v>
      </c>
      <c r="P7" s="12" t="s">
        <v>245</v>
      </c>
      <c r="Q7" s="12" t="s">
        <v>299</v>
      </c>
      <c r="R7" s="12" t="s">
        <v>247</v>
      </c>
      <c r="S7" s="12" t="s">
        <v>248</v>
      </c>
      <c r="T7" s="17"/>
      <c r="U7" s="17" t="s">
        <v>300</v>
      </c>
      <c r="V7" s="14" t="str">
        <f t="shared" si="1"/>
        <v/>
      </c>
      <c r="W7" s="14" t="str">
        <f t="shared" si="2"/>
        <v/>
      </c>
      <c r="X7" s="14" t="str">
        <f t="shared" si="3"/>
        <v>3,581939</v>
      </c>
      <c r="Y7" s="14" t="str">
        <f t="shared" si="4"/>
        <v>98,671022</v>
      </c>
      <c r="Z7" s="18">
        <f t="shared" si="5"/>
        <v>10969809.8</v>
      </c>
      <c r="AA7" s="14" t="str">
        <f t="shared" si="6"/>
        <v>Diluar Radius</v>
      </c>
      <c r="AB7" s="14"/>
      <c r="AC7" s="12" t="b">
        <v>0</v>
      </c>
      <c r="AD7" s="12" t="b">
        <v>0</v>
      </c>
      <c r="AE7" s="12" t="b">
        <v>0</v>
      </c>
      <c r="AF7" s="12" t="b">
        <v>0</v>
      </c>
      <c r="AG7" s="12" t="b">
        <v>1</v>
      </c>
      <c r="AH7" s="12" t="b">
        <v>1</v>
      </c>
      <c r="AI7" s="12" t="b">
        <v>1</v>
      </c>
      <c r="AJ7" s="12" t="b">
        <v>0</v>
      </c>
      <c r="AK7" s="12" t="b">
        <v>0</v>
      </c>
      <c r="AL7" s="12" t="b">
        <v>0</v>
      </c>
      <c r="AM7" s="12" t="b">
        <v>1</v>
      </c>
      <c r="AN7" s="12" t="b">
        <v>0</v>
      </c>
      <c r="AO7" s="12" t="b">
        <v>1</v>
      </c>
      <c r="AP7" s="12" t="b">
        <v>0</v>
      </c>
      <c r="AQ7" s="12" t="b">
        <v>0</v>
      </c>
      <c r="AR7" s="12" t="b">
        <v>0</v>
      </c>
      <c r="AS7" s="12" t="b">
        <v>0</v>
      </c>
      <c r="AT7" s="12" t="b">
        <v>1</v>
      </c>
      <c r="AU7" s="12" t="b">
        <v>0</v>
      </c>
      <c r="AV7" s="12" t="b">
        <v>0</v>
      </c>
      <c r="AW7" s="12" t="b">
        <v>0</v>
      </c>
      <c r="AX7" s="12" t="b">
        <v>1</v>
      </c>
      <c r="AY7" s="12" t="b">
        <v>0</v>
      </c>
      <c r="AZ7" s="12" t="b">
        <v>1</v>
      </c>
      <c r="BA7" s="12" t="b">
        <v>1</v>
      </c>
      <c r="BB7" s="12" t="b">
        <v>1</v>
      </c>
      <c r="BC7" s="12" t="b">
        <v>0</v>
      </c>
      <c r="BD7" s="12" t="b">
        <v>1</v>
      </c>
      <c r="BE7" s="12" t="b">
        <v>0</v>
      </c>
      <c r="BF7" s="12" t="b">
        <v>1</v>
      </c>
      <c r="BG7" s="12" t="b">
        <v>0</v>
      </c>
      <c r="BH7" s="12" t="b">
        <v>0</v>
      </c>
      <c r="BI7" s="12" t="b">
        <v>1</v>
      </c>
      <c r="BJ7" s="12" t="b">
        <v>0</v>
      </c>
      <c r="BK7" s="12" t="b">
        <v>0</v>
      </c>
      <c r="BL7" s="12" t="b">
        <v>1</v>
      </c>
      <c r="BM7" s="12" t="b">
        <v>0</v>
      </c>
      <c r="BN7" s="12" t="b">
        <v>0</v>
      </c>
      <c r="BO7" s="12" t="b">
        <v>0</v>
      </c>
      <c r="BP7" s="12" t="b">
        <v>0</v>
      </c>
      <c r="BQ7" s="12" t="b">
        <v>0</v>
      </c>
      <c r="BR7" s="12" t="b">
        <v>1</v>
      </c>
      <c r="BS7" s="12" t="b">
        <v>0</v>
      </c>
      <c r="BT7" s="12" t="b">
        <v>0</v>
      </c>
      <c r="BU7" s="12" t="b">
        <v>0</v>
      </c>
      <c r="BV7" s="12" t="b">
        <v>0</v>
      </c>
      <c r="BW7" s="12" t="b">
        <v>1</v>
      </c>
      <c r="BX7" s="12" t="b">
        <v>0</v>
      </c>
      <c r="BY7" s="12" t="b">
        <v>0</v>
      </c>
      <c r="BZ7" s="12" t="b">
        <v>1</v>
      </c>
      <c r="CA7" s="12" t="b">
        <v>0</v>
      </c>
      <c r="CB7" s="12" t="b">
        <v>1</v>
      </c>
      <c r="CC7" s="12" t="b">
        <v>0</v>
      </c>
      <c r="CD7" s="12" t="b">
        <v>0</v>
      </c>
      <c r="CE7" s="12" t="b">
        <v>1</v>
      </c>
      <c r="CF7" s="12" t="b">
        <v>0</v>
      </c>
      <c r="CG7" s="12" t="b">
        <v>0</v>
      </c>
      <c r="CH7" s="12" t="b">
        <v>0</v>
      </c>
      <c r="CI7" s="12" t="b">
        <v>0</v>
      </c>
      <c r="CJ7" s="12" t="b">
        <v>0</v>
      </c>
      <c r="CK7" s="12" t="b">
        <v>0</v>
      </c>
      <c r="CL7" s="12" t="b">
        <v>0</v>
      </c>
      <c r="CM7" s="12" t="b">
        <v>0</v>
      </c>
      <c r="CN7" s="12" t="b">
        <v>0</v>
      </c>
      <c r="CO7" s="12" t="b">
        <v>0</v>
      </c>
      <c r="CP7" s="12" t="b">
        <v>0</v>
      </c>
      <c r="CQ7" s="12" t="b">
        <v>0</v>
      </c>
      <c r="CR7" s="12" t="b">
        <v>0</v>
      </c>
      <c r="CS7" s="12" t="b">
        <v>0</v>
      </c>
      <c r="CT7" s="12" t="b">
        <v>0</v>
      </c>
      <c r="CU7" s="12" t="b">
        <v>0</v>
      </c>
      <c r="CV7" s="12" t="b">
        <v>0</v>
      </c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2" t="b">
        <v>0</v>
      </c>
      <c r="DS7" s="12" t="b">
        <v>0</v>
      </c>
      <c r="DT7" s="14"/>
      <c r="DU7" s="14"/>
      <c r="DV7" s="12" t="s">
        <v>301</v>
      </c>
      <c r="DW7" s="12" t="b">
        <v>1</v>
      </c>
      <c r="DX7" s="14"/>
      <c r="DY7" s="14"/>
      <c r="DZ7" s="12"/>
      <c r="EA7" s="12"/>
      <c r="EB7" s="12"/>
      <c r="EC7" s="12">
        <v>1.0</v>
      </c>
      <c r="ED7" s="12">
        <v>1.0</v>
      </c>
      <c r="EE7" s="12"/>
      <c r="EF7" s="14"/>
      <c r="EG7" s="14"/>
      <c r="EH7" s="12"/>
      <c r="EI7" s="12">
        <v>1.0</v>
      </c>
      <c r="EJ7" s="14"/>
      <c r="EK7" s="12"/>
      <c r="EL7" s="12"/>
      <c r="EM7" s="12"/>
      <c r="EN7" s="12"/>
      <c r="EO7" s="12">
        <v>1.0</v>
      </c>
      <c r="EP7" s="12"/>
      <c r="EQ7" s="12"/>
      <c r="ER7" s="12"/>
      <c r="ES7" s="12"/>
      <c r="ET7" s="14"/>
      <c r="EU7" s="12"/>
      <c r="EV7" s="12"/>
      <c r="EW7" s="12"/>
      <c r="EX7" s="12"/>
      <c r="EY7" s="12"/>
      <c r="EZ7" s="12"/>
      <c r="FA7" s="12"/>
      <c r="FB7" s="12"/>
      <c r="FC7" s="12">
        <v>1.0</v>
      </c>
      <c r="FD7" s="12"/>
      <c r="FE7" s="12"/>
      <c r="FF7" s="12"/>
      <c r="FG7" s="12"/>
      <c r="FH7" s="12"/>
      <c r="FI7" s="12"/>
      <c r="FJ7" s="12"/>
      <c r="FK7" s="12"/>
      <c r="FL7" s="12"/>
      <c r="FM7" s="14"/>
      <c r="FN7" s="12"/>
      <c r="FO7" s="12"/>
      <c r="FP7" s="12"/>
      <c r="FQ7" s="14"/>
      <c r="FR7" s="12"/>
      <c r="FS7" s="12"/>
      <c r="FT7" s="12"/>
      <c r="FU7" s="12"/>
      <c r="FV7" s="12"/>
      <c r="FW7" s="12">
        <v>1.0</v>
      </c>
      <c r="FX7" s="12"/>
      <c r="FY7" s="12"/>
      <c r="FZ7" s="12"/>
      <c r="GA7" s="12"/>
      <c r="GB7" s="12"/>
      <c r="GC7" s="14"/>
      <c r="GD7" s="12"/>
      <c r="GE7" s="12"/>
      <c r="GF7" s="12"/>
      <c r="GG7" s="12"/>
      <c r="GH7" s="12"/>
      <c r="GI7" s="12"/>
      <c r="GJ7" s="12"/>
      <c r="GK7" s="14"/>
      <c r="GL7" s="14"/>
      <c r="GM7" s="14"/>
      <c r="GN7" s="12"/>
      <c r="GO7" s="14"/>
      <c r="GP7" s="14"/>
      <c r="GQ7" s="12"/>
      <c r="GR7" s="14"/>
      <c r="GS7" s="12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2">
        <f t="shared" si="7"/>
        <v>19</v>
      </c>
      <c r="HR7" s="12">
        <v>24000.0</v>
      </c>
      <c r="HS7" s="12">
        <v>58000.0</v>
      </c>
      <c r="HT7" s="12">
        <v>0.0</v>
      </c>
      <c r="HU7" s="12">
        <v>0.0</v>
      </c>
      <c r="HV7" s="12">
        <v>0.0</v>
      </c>
      <c r="HW7" s="12"/>
      <c r="HX7" s="12">
        <v>82000.0</v>
      </c>
      <c r="HY7" s="12" t="s">
        <v>302</v>
      </c>
      <c r="HZ7" s="12" t="s">
        <v>303</v>
      </c>
    </row>
    <row r="8">
      <c r="A8" s="12" t="s">
        <v>304</v>
      </c>
      <c r="B8" s="12" t="s">
        <v>305</v>
      </c>
      <c r="C8" s="13">
        <v>45231.0</v>
      </c>
      <c r="D8" s="12">
        <v>11.0</v>
      </c>
      <c r="E8" s="12" t="s">
        <v>306</v>
      </c>
      <c r="F8" s="12" t="s">
        <v>307</v>
      </c>
      <c r="G8" s="12" t="s">
        <v>237</v>
      </c>
      <c r="H8" s="12" t="s">
        <v>238</v>
      </c>
      <c r="I8" s="12" t="s">
        <v>239</v>
      </c>
      <c r="J8" s="14"/>
      <c r="K8" s="12" t="s">
        <v>308</v>
      </c>
      <c r="L8" s="12" t="s">
        <v>309</v>
      </c>
      <c r="M8" s="15" t="s">
        <v>310</v>
      </c>
      <c r="N8" s="12" t="s">
        <v>311</v>
      </c>
      <c r="O8" s="12" t="s">
        <v>259</v>
      </c>
      <c r="P8" s="12" t="s">
        <v>245</v>
      </c>
      <c r="Q8" s="12" t="s">
        <v>299</v>
      </c>
      <c r="R8" s="12" t="s">
        <v>247</v>
      </c>
      <c r="S8" s="12" t="s">
        <v>312</v>
      </c>
      <c r="T8" s="17"/>
      <c r="U8" s="17" t="s">
        <v>313</v>
      </c>
      <c r="V8" s="14" t="str">
        <f t="shared" si="1"/>
        <v/>
      </c>
      <c r="W8" s="14" t="str">
        <f t="shared" si="2"/>
        <v/>
      </c>
      <c r="X8" s="14" t="str">
        <f t="shared" si="3"/>
        <v>3,578263</v>
      </c>
      <c r="Y8" s="14" t="str">
        <f t="shared" si="4"/>
        <v>98,625516</v>
      </c>
      <c r="Z8" s="18">
        <f t="shared" si="5"/>
        <v>10964763.75</v>
      </c>
      <c r="AA8" s="14" t="str">
        <f t="shared" si="6"/>
        <v>Diluar Radius</v>
      </c>
      <c r="AB8" s="14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2" t="b">
        <v>0</v>
      </c>
      <c r="DS8" s="12" t="b">
        <v>0</v>
      </c>
      <c r="DT8" s="14"/>
      <c r="DU8" s="14"/>
      <c r="DV8" s="12" t="s">
        <v>314</v>
      </c>
      <c r="DW8" s="12" t="b">
        <v>1</v>
      </c>
      <c r="DX8" s="14"/>
      <c r="DY8" s="14"/>
      <c r="DZ8" s="12"/>
      <c r="EA8" s="12"/>
      <c r="EB8" s="12"/>
      <c r="EC8" s="12"/>
      <c r="ED8" s="12"/>
      <c r="EE8" s="12"/>
      <c r="EF8" s="14"/>
      <c r="EG8" s="14"/>
      <c r="EH8" s="12"/>
      <c r="EI8" s="12"/>
      <c r="EJ8" s="14"/>
      <c r="EK8" s="12"/>
      <c r="EL8" s="12"/>
      <c r="EM8" s="12"/>
      <c r="EN8" s="12"/>
      <c r="EO8" s="12"/>
      <c r="EP8" s="12"/>
      <c r="EQ8" s="12"/>
      <c r="ER8" s="12"/>
      <c r="ES8" s="12"/>
      <c r="ET8" s="14"/>
      <c r="EU8" s="12"/>
      <c r="EV8" s="12"/>
      <c r="EW8" s="12"/>
      <c r="EX8" s="12"/>
      <c r="EY8" s="12">
        <v>1.0</v>
      </c>
      <c r="EZ8" s="12"/>
      <c r="FA8" s="12"/>
      <c r="FB8" s="12"/>
      <c r="FC8" s="12">
        <v>1.0</v>
      </c>
      <c r="FD8" s="12"/>
      <c r="FE8" s="12"/>
      <c r="FF8" s="12"/>
      <c r="FG8" s="12"/>
      <c r="FH8" s="12"/>
      <c r="FI8" s="12"/>
      <c r="FJ8" s="12"/>
      <c r="FK8" s="12"/>
      <c r="FL8" s="12"/>
      <c r="FM8" s="14"/>
      <c r="FN8" s="12"/>
      <c r="FO8" s="12"/>
      <c r="FP8" s="12"/>
      <c r="FQ8" s="14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4"/>
      <c r="GD8" s="12"/>
      <c r="GE8" s="12"/>
      <c r="GF8" s="12"/>
      <c r="GG8" s="12"/>
      <c r="GH8" s="12"/>
      <c r="GI8" s="12"/>
      <c r="GJ8" s="12"/>
      <c r="GK8" s="14"/>
      <c r="GL8" s="14"/>
      <c r="GM8" s="14"/>
      <c r="GN8" s="12"/>
      <c r="GO8" s="14"/>
      <c r="GP8" s="14"/>
      <c r="GQ8" s="12"/>
      <c r="GR8" s="14"/>
      <c r="GS8" s="12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2">
        <f t="shared" si="7"/>
        <v>0</v>
      </c>
      <c r="HR8" s="12">
        <v>24000.0</v>
      </c>
      <c r="HS8" s="12">
        <v>0.0</v>
      </c>
      <c r="HT8" s="12">
        <v>0.0</v>
      </c>
      <c r="HU8" s="12">
        <v>0.0</v>
      </c>
      <c r="HV8" s="12">
        <v>0.0</v>
      </c>
      <c r="HW8" s="12"/>
      <c r="HX8" s="12">
        <v>24000.0</v>
      </c>
      <c r="HY8" s="12" t="s">
        <v>315</v>
      </c>
      <c r="HZ8" s="19">
        <v>36526.0</v>
      </c>
    </row>
    <row r="9">
      <c r="A9" s="12" t="s">
        <v>316</v>
      </c>
      <c r="B9" s="12" t="s">
        <v>317</v>
      </c>
      <c r="C9" s="13">
        <v>45234.0</v>
      </c>
      <c r="D9" s="12">
        <v>11.0</v>
      </c>
      <c r="E9" s="12" t="s">
        <v>306</v>
      </c>
      <c r="F9" s="12" t="s">
        <v>318</v>
      </c>
      <c r="G9" s="12" t="s">
        <v>237</v>
      </c>
      <c r="H9" s="12" t="s">
        <v>238</v>
      </c>
      <c r="I9" s="12" t="s">
        <v>239</v>
      </c>
      <c r="J9" s="14"/>
      <c r="K9" s="12" t="s">
        <v>319</v>
      </c>
      <c r="L9" s="12" t="s">
        <v>320</v>
      </c>
      <c r="M9" s="15" t="s">
        <v>321</v>
      </c>
      <c r="N9" s="12" t="s">
        <v>322</v>
      </c>
      <c r="O9" s="12" t="s">
        <v>259</v>
      </c>
      <c r="P9" s="12" t="s">
        <v>245</v>
      </c>
      <c r="Q9" s="12" t="s">
        <v>299</v>
      </c>
      <c r="R9" s="12" t="s">
        <v>247</v>
      </c>
      <c r="S9" s="12" t="s">
        <v>323</v>
      </c>
      <c r="T9" s="17"/>
      <c r="U9" s="17" t="s">
        <v>324</v>
      </c>
      <c r="V9" s="14" t="str">
        <f t="shared" si="1"/>
        <v/>
      </c>
      <c r="W9" s="14" t="str">
        <f t="shared" si="2"/>
        <v/>
      </c>
      <c r="X9" s="14" t="str">
        <f t="shared" si="3"/>
        <v>3,577252</v>
      </c>
      <c r="Y9" s="14" t="str">
        <f t="shared" si="4"/>
        <v>98,622238</v>
      </c>
      <c r="Z9" s="18">
        <f t="shared" si="5"/>
        <v>10964401.04</v>
      </c>
      <c r="AA9" s="14" t="str">
        <f t="shared" si="6"/>
        <v>Diluar Radius</v>
      </c>
      <c r="AB9" s="14"/>
      <c r="AC9" s="12"/>
      <c r="AD9" s="12"/>
      <c r="AE9" s="12"/>
      <c r="AF9" s="12"/>
      <c r="AG9" s="12" t="b">
        <v>1</v>
      </c>
      <c r="AH9" s="12" t="b">
        <v>1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b">
        <v>1</v>
      </c>
      <c r="BA9" s="12"/>
      <c r="BB9" s="12"/>
      <c r="BC9" s="12"/>
      <c r="BD9" s="12"/>
      <c r="BE9" s="12"/>
      <c r="BF9" s="12" t="b">
        <v>1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 t="b">
        <v>1</v>
      </c>
      <c r="CA9" s="12"/>
      <c r="CB9" s="12" t="b">
        <v>1</v>
      </c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4"/>
      <c r="DR9" s="12" t="b">
        <v>0</v>
      </c>
      <c r="DS9" s="12" t="b">
        <v>0</v>
      </c>
      <c r="DT9" s="14"/>
      <c r="DU9" s="14"/>
      <c r="DV9" s="12" t="s">
        <v>325</v>
      </c>
      <c r="DW9" s="12" t="b">
        <v>1</v>
      </c>
      <c r="DX9" s="14"/>
      <c r="DY9" s="14"/>
      <c r="DZ9" s="12"/>
      <c r="EA9" s="12"/>
      <c r="EB9" s="12"/>
      <c r="EC9" s="12"/>
      <c r="ED9" s="12"/>
      <c r="EE9" s="12"/>
      <c r="EF9" s="14"/>
      <c r="EG9" s="14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4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4"/>
      <c r="FN9" s="12"/>
      <c r="FO9" s="12"/>
      <c r="FP9" s="12"/>
      <c r="FQ9" s="14"/>
      <c r="FR9" s="12"/>
      <c r="FS9" s="12"/>
      <c r="FT9" s="12"/>
      <c r="FU9" s="12"/>
      <c r="FV9" s="12"/>
      <c r="FW9" s="12"/>
      <c r="FX9" s="12"/>
      <c r="FY9" s="12">
        <v>1.0</v>
      </c>
      <c r="FZ9" s="12"/>
      <c r="GA9" s="12"/>
      <c r="GB9" s="12"/>
      <c r="GC9" s="14"/>
      <c r="GD9" s="12"/>
      <c r="GE9" s="12"/>
      <c r="GF9" s="12"/>
      <c r="GG9" s="12"/>
      <c r="GH9" s="12"/>
      <c r="GI9" s="12"/>
      <c r="GJ9" s="12"/>
      <c r="GK9" s="14"/>
      <c r="GL9" s="14"/>
      <c r="GM9" s="14"/>
      <c r="GN9" s="12"/>
      <c r="GO9" s="14"/>
      <c r="GP9" s="14"/>
      <c r="GQ9" s="12"/>
      <c r="GR9" s="14"/>
      <c r="GS9" s="12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2">
        <f t="shared" si="7"/>
        <v>6</v>
      </c>
      <c r="HR9" s="12">
        <v>12000.0</v>
      </c>
      <c r="HS9" s="12">
        <v>0.0</v>
      </c>
      <c r="HT9" s="12">
        <v>0.0</v>
      </c>
      <c r="HU9" s="12">
        <v>0.0</v>
      </c>
      <c r="HV9" s="12">
        <v>0.0</v>
      </c>
      <c r="HW9" s="12">
        <v>0.0</v>
      </c>
      <c r="HX9" s="12">
        <v>12000.0</v>
      </c>
      <c r="HY9" s="12" t="s">
        <v>326</v>
      </c>
      <c r="HZ9" s="19">
        <v>36586.0</v>
      </c>
    </row>
    <row r="10">
      <c r="A10" s="12" t="s">
        <v>327</v>
      </c>
      <c r="B10" s="20">
        <v>21379.0</v>
      </c>
      <c r="C10" s="13">
        <v>45236.0</v>
      </c>
      <c r="D10" s="12">
        <v>11.0</v>
      </c>
      <c r="E10" s="12" t="s">
        <v>306</v>
      </c>
      <c r="F10" s="12" t="s">
        <v>318</v>
      </c>
      <c r="G10" s="12" t="s">
        <v>237</v>
      </c>
      <c r="H10" s="12" t="s">
        <v>238</v>
      </c>
      <c r="I10" s="12" t="s">
        <v>239</v>
      </c>
      <c r="J10" s="14"/>
      <c r="K10" s="15" t="s">
        <v>328</v>
      </c>
      <c r="L10" s="12" t="s">
        <v>329</v>
      </c>
      <c r="M10" s="15" t="s">
        <v>330</v>
      </c>
      <c r="N10" s="12" t="s">
        <v>331</v>
      </c>
      <c r="O10" s="12" t="s">
        <v>244</v>
      </c>
      <c r="P10" s="12" t="s">
        <v>245</v>
      </c>
      <c r="Q10" s="12" t="s">
        <v>299</v>
      </c>
      <c r="R10" s="12" t="s">
        <v>247</v>
      </c>
      <c r="S10" s="12" t="s">
        <v>248</v>
      </c>
      <c r="T10" s="17"/>
      <c r="U10" s="17" t="s">
        <v>324</v>
      </c>
      <c r="V10" s="14" t="str">
        <f t="shared" si="1"/>
        <v/>
      </c>
      <c r="W10" s="14" t="str">
        <f t="shared" si="2"/>
        <v/>
      </c>
      <c r="X10" s="14" t="str">
        <f t="shared" si="3"/>
        <v>3,577252</v>
      </c>
      <c r="Y10" s="14" t="str">
        <f t="shared" si="4"/>
        <v>98,622238</v>
      </c>
      <c r="Z10" s="18">
        <f t="shared" si="5"/>
        <v>10964401.04</v>
      </c>
      <c r="AA10" s="14" t="str">
        <f t="shared" si="6"/>
        <v>Diluar Radius</v>
      </c>
      <c r="AB10" s="14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 t="b">
        <v>1</v>
      </c>
      <c r="CA10" s="12"/>
      <c r="CB10" s="12"/>
      <c r="CC10" s="12"/>
      <c r="CD10" s="12"/>
      <c r="CE10" s="12"/>
      <c r="CF10" s="12"/>
      <c r="CG10" s="12"/>
      <c r="CH10" s="12" t="b">
        <v>1</v>
      </c>
      <c r="CI10" s="12"/>
      <c r="CJ10" s="12" t="b">
        <v>1</v>
      </c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4"/>
      <c r="DR10" s="12" t="b">
        <v>0</v>
      </c>
      <c r="DS10" s="12" t="b">
        <v>0</v>
      </c>
      <c r="DT10" s="14"/>
      <c r="DU10" s="14"/>
      <c r="DV10" s="12" t="s">
        <v>332</v>
      </c>
      <c r="DW10" s="12" t="b">
        <v>1</v>
      </c>
      <c r="DX10" s="14"/>
      <c r="DY10" s="14"/>
      <c r="DZ10" s="12"/>
      <c r="EA10" s="12"/>
      <c r="EB10" s="12"/>
      <c r="EC10" s="12"/>
      <c r="ED10" s="12"/>
      <c r="EE10" s="12"/>
      <c r="EF10" s="14"/>
      <c r="EG10" s="14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4"/>
      <c r="EU10" s="12"/>
      <c r="EV10" s="12"/>
      <c r="EW10" s="12"/>
      <c r="EX10" s="12"/>
      <c r="EY10" s="12"/>
      <c r="EZ10" s="12"/>
      <c r="FA10" s="12"/>
      <c r="FB10" s="12"/>
      <c r="FC10" s="12">
        <v>2.0</v>
      </c>
      <c r="FD10" s="12"/>
      <c r="FE10" s="12"/>
      <c r="FF10" s="12"/>
      <c r="FG10" s="12"/>
      <c r="FH10" s="12"/>
      <c r="FI10" s="12"/>
      <c r="FJ10" s="12"/>
      <c r="FK10" s="12"/>
      <c r="FL10" s="12"/>
      <c r="FM10" s="14"/>
      <c r="FN10" s="12"/>
      <c r="FO10" s="12"/>
      <c r="FP10" s="12"/>
      <c r="FQ10" s="14"/>
      <c r="FR10" s="12"/>
      <c r="FS10" s="12"/>
      <c r="FT10" s="12"/>
      <c r="FU10" s="12"/>
      <c r="FV10" s="12"/>
      <c r="FW10" s="12">
        <v>2.0</v>
      </c>
      <c r="FX10" s="12"/>
      <c r="FY10" s="12">
        <v>2.0</v>
      </c>
      <c r="FZ10" s="12"/>
      <c r="GA10" s="12"/>
      <c r="GB10" s="12"/>
      <c r="GC10" s="14"/>
      <c r="GD10" s="12"/>
      <c r="GE10" s="12">
        <v>1.0</v>
      </c>
      <c r="GF10" s="12"/>
      <c r="GG10" s="12">
        <v>1.0</v>
      </c>
      <c r="GH10" s="12"/>
      <c r="GI10" s="12"/>
      <c r="GJ10" s="12"/>
      <c r="GK10" s="14"/>
      <c r="GL10" s="14"/>
      <c r="GM10" s="14"/>
      <c r="GN10" s="12"/>
      <c r="GO10" s="14"/>
      <c r="GP10" s="14"/>
      <c r="GQ10" s="12"/>
      <c r="GR10" s="14"/>
      <c r="GS10" s="12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2">
        <f t="shared" si="7"/>
        <v>3</v>
      </c>
      <c r="HR10" s="12">
        <v>96000.0</v>
      </c>
      <c r="HS10" s="12">
        <v>0.0</v>
      </c>
      <c r="HT10" s="12">
        <v>0.0</v>
      </c>
      <c r="HU10" s="12">
        <v>0.0</v>
      </c>
      <c r="HV10" s="12">
        <v>0.0</v>
      </c>
      <c r="HW10" s="12">
        <v>0.0</v>
      </c>
      <c r="HX10" s="12">
        <v>96000.0</v>
      </c>
      <c r="HY10" s="12" t="s">
        <v>333</v>
      </c>
      <c r="HZ10" s="19">
        <v>36754.0</v>
      </c>
    </row>
    <row r="11">
      <c r="A11" s="12" t="s">
        <v>334</v>
      </c>
      <c r="B11" s="12" t="s">
        <v>335</v>
      </c>
      <c r="C11" s="13">
        <v>45236.0</v>
      </c>
      <c r="D11" s="12">
        <v>11.0</v>
      </c>
      <c r="E11" s="12" t="s">
        <v>306</v>
      </c>
      <c r="F11" s="12" t="s">
        <v>318</v>
      </c>
      <c r="G11" s="12" t="s">
        <v>237</v>
      </c>
      <c r="H11" s="12" t="s">
        <v>238</v>
      </c>
      <c r="I11" s="12" t="s">
        <v>239</v>
      </c>
      <c r="J11" s="14"/>
      <c r="K11" s="12" t="s">
        <v>336</v>
      </c>
      <c r="L11" s="12" t="s">
        <v>337</v>
      </c>
      <c r="M11" s="15" t="s">
        <v>338</v>
      </c>
      <c r="N11" s="12" t="s">
        <v>322</v>
      </c>
      <c r="O11" s="12" t="s">
        <v>259</v>
      </c>
      <c r="P11" s="12" t="s">
        <v>245</v>
      </c>
      <c r="Q11" s="12" t="s">
        <v>339</v>
      </c>
      <c r="R11" s="12" t="s">
        <v>279</v>
      </c>
      <c r="S11" s="12" t="s">
        <v>323</v>
      </c>
      <c r="T11" s="17"/>
      <c r="U11" s="17" t="s">
        <v>324</v>
      </c>
      <c r="V11" s="14" t="str">
        <f t="shared" si="1"/>
        <v/>
      </c>
      <c r="W11" s="14" t="str">
        <f t="shared" si="2"/>
        <v/>
      </c>
      <c r="X11" s="14" t="str">
        <f t="shared" si="3"/>
        <v>3,577252</v>
      </c>
      <c r="Y11" s="14" t="str">
        <f t="shared" si="4"/>
        <v>98,622238</v>
      </c>
      <c r="Z11" s="18">
        <f t="shared" si="5"/>
        <v>10964401.04</v>
      </c>
      <c r="AA11" s="14" t="str">
        <f t="shared" si="6"/>
        <v>Diluar Radius</v>
      </c>
      <c r="AB11" s="14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 t="b">
        <v>1</v>
      </c>
      <c r="AX11" s="12"/>
      <c r="AY11" s="12"/>
      <c r="AZ11" s="12"/>
      <c r="BA11" s="12"/>
      <c r="BB11" s="12"/>
      <c r="BC11" s="12"/>
      <c r="BD11" s="12"/>
      <c r="BE11" s="12"/>
      <c r="BF11" s="12" t="b">
        <v>1</v>
      </c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 t="b">
        <v>1</v>
      </c>
      <c r="BV11" s="12" t="b">
        <v>1</v>
      </c>
      <c r="BW11" s="12"/>
      <c r="BX11" s="12"/>
      <c r="BY11" s="12"/>
      <c r="BZ11" s="12" t="b">
        <v>1</v>
      </c>
      <c r="CA11" s="12"/>
      <c r="CB11" s="12"/>
      <c r="CC11" s="12"/>
      <c r="CD11" s="12"/>
      <c r="CE11" s="12" t="b">
        <v>1</v>
      </c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4"/>
      <c r="DR11" s="12" t="b">
        <v>0</v>
      </c>
      <c r="DS11" s="12" t="b">
        <v>0</v>
      </c>
      <c r="DT11" s="14"/>
      <c r="DU11" s="14"/>
      <c r="DV11" s="12" t="s">
        <v>340</v>
      </c>
      <c r="DW11" s="12" t="b">
        <v>1</v>
      </c>
      <c r="DX11" s="14"/>
      <c r="DY11" s="14"/>
      <c r="DZ11" s="12"/>
      <c r="EA11" s="12"/>
      <c r="EB11" s="12"/>
      <c r="EC11" s="12"/>
      <c r="ED11" s="12"/>
      <c r="EE11" s="12"/>
      <c r="EF11" s="14"/>
      <c r="EG11" s="14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4"/>
      <c r="EU11" s="12"/>
      <c r="EV11" s="12"/>
      <c r="EW11" s="12"/>
      <c r="EX11" s="12"/>
      <c r="EY11" s="12"/>
      <c r="EZ11" s="12"/>
      <c r="FA11" s="12"/>
      <c r="FB11" s="12"/>
      <c r="FC11" s="12">
        <v>4.0</v>
      </c>
      <c r="FD11" s="12"/>
      <c r="FE11" s="12"/>
      <c r="FF11" s="12"/>
      <c r="FG11" s="12"/>
      <c r="FH11" s="12"/>
      <c r="FI11" s="12"/>
      <c r="FJ11" s="12"/>
      <c r="FK11" s="12"/>
      <c r="FL11" s="12"/>
      <c r="FM11" s="14"/>
      <c r="FN11" s="12"/>
      <c r="FO11" s="12"/>
      <c r="FP11" s="12"/>
      <c r="FQ11" s="14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4"/>
      <c r="GD11" s="12"/>
      <c r="GE11" s="12"/>
      <c r="GF11" s="12"/>
      <c r="GG11" s="12"/>
      <c r="GH11" s="12"/>
      <c r="GI11" s="12"/>
      <c r="GJ11" s="12"/>
      <c r="GK11" s="14"/>
      <c r="GL11" s="14"/>
      <c r="GM11" s="14"/>
      <c r="GN11" s="12"/>
      <c r="GO11" s="14"/>
      <c r="GP11" s="14"/>
      <c r="GQ11" s="12"/>
      <c r="GR11" s="14"/>
      <c r="GS11" s="12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2">
        <f t="shared" si="7"/>
        <v>6</v>
      </c>
      <c r="HR11" s="12">
        <v>48000.0</v>
      </c>
      <c r="HS11" s="12">
        <v>0.0</v>
      </c>
      <c r="HT11" s="12">
        <v>0.0</v>
      </c>
      <c r="HU11" s="12">
        <v>0.0</v>
      </c>
      <c r="HV11" s="12">
        <v>0.0</v>
      </c>
      <c r="HW11" s="12">
        <v>0.0</v>
      </c>
      <c r="HX11" s="12">
        <v>48000.0</v>
      </c>
      <c r="HY11" s="12" t="s">
        <v>341</v>
      </c>
      <c r="HZ11" s="19">
        <v>36612.0</v>
      </c>
    </row>
    <row r="12">
      <c r="A12" s="12" t="s">
        <v>342</v>
      </c>
      <c r="B12" s="12" t="s">
        <v>343</v>
      </c>
      <c r="C12" s="13">
        <v>45237.0</v>
      </c>
      <c r="D12" s="12">
        <v>11.0</v>
      </c>
      <c r="E12" s="12" t="s">
        <v>306</v>
      </c>
      <c r="F12" s="12" t="s">
        <v>318</v>
      </c>
      <c r="G12" s="12" t="s">
        <v>237</v>
      </c>
      <c r="H12" s="12" t="s">
        <v>238</v>
      </c>
      <c r="I12" s="12" t="s">
        <v>239</v>
      </c>
      <c r="J12" s="14"/>
      <c r="K12" s="12" t="s">
        <v>319</v>
      </c>
      <c r="L12" s="12" t="s">
        <v>320</v>
      </c>
      <c r="M12" s="15" t="s">
        <v>321</v>
      </c>
      <c r="N12" s="12" t="s">
        <v>322</v>
      </c>
      <c r="O12" s="12" t="s">
        <v>259</v>
      </c>
      <c r="P12" s="12" t="s">
        <v>245</v>
      </c>
      <c r="Q12" s="12" t="s">
        <v>299</v>
      </c>
      <c r="R12" s="12" t="s">
        <v>247</v>
      </c>
      <c r="S12" s="12" t="s">
        <v>323</v>
      </c>
      <c r="T12" s="17"/>
      <c r="U12" s="17" t="s">
        <v>324</v>
      </c>
      <c r="V12" s="12" t="str">
        <f t="shared" si="1"/>
        <v/>
      </c>
      <c r="W12" s="14" t="str">
        <f t="shared" si="2"/>
        <v/>
      </c>
      <c r="X12" s="14" t="str">
        <f t="shared" si="3"/>
        <v>3,577252</v>
      </c>
      <c r="Y12" s="14" t="str">
        <f t="shared" si="4"/>
        <v>98,622238</v>
      </c>
      <c r="Z12" s="18">
        <f t="shared" si="5"/>
        <v>10964401.04</v>
      </c>
      <c r="AA12" s="14" t="str">
        <f t="shared" si="6"/>
        <v>Diluar Radius</v>
      </c>
      <c r="AB12" s="14"/>
      <c r="AC12" s="12"/>
      <c r="AD12" s="12"/>
      <c r="AE12" s="12"/>
      <c r="AF12" s="12"/>
      <c r="AG12" s="12" t="b">
        <v>1</v>
      </c>
      <c r="AH12" s="12" t="b">
        <v>1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 t="b">
        <v>1</v>
      </c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 t="b">
        <v>1</v>
      </c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4"/>
      <c r="DR12" s="12" t="b">
        <v>0</v>
      </c>
      <c r="DS12" s="12" t="b">
        <v>0</v>
      </c>
      <c r="DT12" s="12"/>
      <c r="DU12" s="12"/>
      <c r="DV12" s="12" t="s">
        <v>344</v>
      </c>
      <c r="DW12" s="12" t="b">
        <v>1</v>
      </c>
      <c r="DX12" s="12"/>
      <c r="DY12" s="12"/>
      <c r="DZ12" s="12"/>
      <c r="EA12" s="12"/>
      <c r="EB12" s="12"/>
      <c r="EC12" s="12"/>
      <c r="ED12" s="12"/>
      <c r="EE12" s="12"/>
      <c r="EF12" s="14"/>
      <c r="EG12" s="14"/>
      <c r="EH12" s="12"/>
      <c r="EI12" s="12"/>
      <c r="EJ12" s="12"/>
      <c r="EK12" s="12"/>
      <c r="EL12" s="12"/>
      <c r="EM12" s="12"/>
      <c r="EN12" s="12"/>
      <c r="EO12" s="12"/>
      <c r="EP12" s="12">
        <v>1.0</v>
      </c>
      <c r="EQ12" s="12"/>
      <c r="ER12" s="12">
        <v>1.0</v>
      </c>
      <c r="ES12" s="12"/>
      <c r="ET12" s="14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4"/>
      <c r="FN12" s="12"/>
      <c r="FO12" s="12"/>
      <c r="FP12" s="12"/>
      <c r="FQ12" s="14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4"/>
      <c r="GD12" s="12"/>
      <c r="GE12" s="12"/>
      <c r="GF12" s="12"/>
      <c r="GG12" s="12"/>
      <c r="GH12" s="12"/>
      <c r="GI12" s="12"/>
      <c r="GJ12" s="12"/>
      <c r="GK12" s="14"/>
      <c r="GL12" s="14"/>
      <c r="GM12" s="14"/>
      <c r="GN12" s="12"/>
      <c r="GO12" s="14"/>
      <c r="GP12" s="14"/>
      <c r="GQ12" s="12"/>
      <c r="GR12" s="14"/>
      <c r="GS12" s="12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2">
        <f t="shared" ref="HQ12:HQ15" si="8">countif(AC12:CV12,"TRUE")</f>
        <v>4</v>
      </c>
      <c r="HR12" s="12">
        <v>0.0</v>
      </c>
      <c r="HS12" s="12">
        <v>38000.0</v>
      </c>
      <c r="HT12" s="12">
        <v>0.0</v>
      </c>
      <c r="HU12" s="12">
        <v>0.0</v>
      </c>
      <c r="HV12" s="12">
        <v>0.0</v>
      </c>
      <c r="HW12" s="12">
        <v>0.0</v>
      </c>
      <c r="HX12" s="12">
        <v>38000.0</v>
      </c>
      <c r="HY12" s="12" t="s">
        <v>345</v>
      </c>
      <c r="HZ12" s="12" t="s">
        <v>346</v>
      </c>
    </row>
    <row r="13">
      <c r="A13" s="12" t="s">
        <v>347</v>
      </c>
      <c r="B13" s="12" t="s">
        <v>348</v>
      </c>
      <c r="C13" s="13">
        <v>45237.0</v>
      </c>
      <c r="D13" s="12">
        <v>11.0</v>
      </c>
      <c r="E13" s="12" t="s">
        <v>306</v>
      </c>
      <c r="F13" s="12" t="s">
        <v>318</v>
      </c>
      <c r="G13" s="12" t="s">
        <v>237</v>
      </c>
      <c r="H13" s="12" t="s">
        <v>238</v>
      </c>
      <c r="I13" s="12" t="s">
        <v>239</v>
      </c>
      <c r="J13" s="14"/>
      <c r="K13" s="12" t="s">
        <v>349</v>
      </c>
      <c r="L13" s="12" t="s">
        <v>350</v>
      </c>
      <c r="M13" s="15" t="s">
        <v>351</v>
      </c>
      <c r="N13" s="12" t="s">
        <v>352</v>
      </c>
      <c r="O13" s="12" t="s">
        <v>259</v>
      </c>
      <c r="P13" s="12" t="s">
        <v>245</v>
      </c>
      <c r="Q13" s="12" t="s">
        <v>299</v>
      </c>
      <c r="R13" s="12" t="s">
        <v>247</v>
      </c>
      <c r="S13" s="12" t="s">
        <v>248</v>
      </c>
      <c r="T13" s="17"/>
      <c r="U13" s="17" t="s">
        <v>324</v>
      </c>
      <c r="V13" s="12" t="str">
        <f t="shared" si="1"/>
        <v/>
      </c>
      <c r="W13" s="14" t="str">
        <f t="shared" si="2"/>
        <v/>
      </c>
      <c r="X13" s="14" t="str">
        <f t="shared" si="3"/>
        <v>3,577252</v>
      </c>
      <c r="Y13" s="14" t="str">
        <f t="shared" si="4"/>
        <v>98,622238</v>
      </c>
      <c r="Z13" s="18">
        <f t="shared" si="5"/>
        <v>10964401.04</v>
      </c>
      <c r="AA13" s="14" t="str">
        <f t="shared" si="6"/>
        <v>Diluar Radius</v>
      </c>
      <c r="AB13" s="14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4"/>
      <c r="DR13" s="12" t="b">
        <v>0</v>
      </c>
      <c r="DS13" s="12" t="b">
        <v>0</v>
      </c>
      <c r="DT13" s="12"/>
      <c r="DU13" s="12"/>
      <c r="DV13" s="12" t="s">
        <v>353</v>
      </c>
      <c r="DW13" s="12" t="b">
        <v>1</v>
      </c>
      <c r="DX13" s="12"/>
      <c r="DY13" s="12"/>
      <c r="DZ13" s="12"/>
      <c r="EA13" s="12"/>
      <c r="EB13" s="12"/>
      <c r="EC13" s="12"/>
      <c r="ED13" s="12"/>
      <c r="EE13" s="12"/>
      <c r="EF13" s="14"/>
      <c r="EG13" s="14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4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4"/>
      <c r="FN13" s="12"/>
      <c r="FO13" s="12">
        <v>1.0</v>
      </c>
      <c r="FP13" s="12"/>
      <c r="FQ13" s="14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4"/>
      <c r="GD13" s="12"/>
      <c r="GE13" s="12"/>
      <c r="GF13" s="12"/>
      <c r="GG13" s="12"/>
      <c r="GH13" s="12"/>
      <c r="GI13" s="12"/>
      <c r="GJ13" s="12"/>
      <c r="GK13" s="14"/>
      <c r="GL13" s="14"/>
      <c r="GM13" s="12"/>
      <c r="GN13" s="12"/>
      <c r="GO13" s="14"/>
      <c r="GP13" s="14"/>
      <c r="GQ13" s="12"/>
      <c r="GR13" s="14"/>
      <c r="GS13" s="12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2">
        <f t="shared" si="8"/>
        <v>0</v>
      </c>
      <c r="HR13" s="12">
        <v>12000.0</v>
      </c>
      <c r="HS13" s="12">
        <v>0.0</v>
      </c>
      <c r="HT13" s="12">
        <v>0.0</v>
      </c>
      <c r="HU13" s="12">
        <v>0.0</v>
      </c>
      <c r="HV13" s="12">
        <v>0.0</v>
      </c>
      <c r="HW13" s="12">
        <v>0.0</v>
      </c>
      <c r="HX13" s="12">
        <v>12000.0</v>
      </c>
      <c r="HY13" s="12" t="s">
        <v>354</v>
      </c>
      <c r="HZ13" s="12" t="s">
        <v>355</v>
      </c>
    </row>
    <row r="14">
      <c r="A14" s="12" t="s">
        <v>356</v>
      </c>
      <c r="B14" s="12" t="s">
        <v>357</v>
      </c>
      <c r="C14" s="13">
        <v>45237.0</v>
      </c>
      <c r="D14" s="12">
        <v>11.0</v>
      </c>
      <c r="E14" s="12" t="s">
        <v>306</v>
      </c>
      <c r="F14" s="12" t="s">
        <v>318</v>
      </c>
      <c r="G14" s="12" t="s">
        <v>237</v>
      </c>
      <c r="H14" s="12" t="s">
        <v>238</v>
      </c>
      <c r="I14" s="12" t="s">
        <v>239</v>
      </c>
      <c r="J14" s="14"/>
      <c r="K14" s="12" t="s">
        <v>358</v>
      </c>
      <c r="L14" s="12" t="s">
        <v>359</v>
      </c>
      <c r="M14" s="15" t="s">
        <v>360</v>
      </c>
      <c r="N14" s="12" t="s">
        <v>352</v>
      </c>
      <c r="O14" s="12" t="s">
        <v>259</v>
      </c>
      <c r="P14" s="12" t="s">
        <v>245</v>
      </c>
      <c r="Q14" s="12" t="s">
        <v>299</v>
      </c>
      <c r="R14" s="12" t="s">
        <v>247</v>
      </c>
      <c r="S14" s="12" t="s">
        <v>248</v>
      </c>
      <c r="T14" s="17"/>
      <c r="U14" s="17" t="s">
        <v>324</v>
      </c>
      <c r="V14" s="12" t="str">
        <f t="shared" si="1"/>
        <v/>
      </c>
      <c r="W14" s="14" t="str">
        <f t="shared" si="2"/>
        <v/>
      </c>
      <c r="X14" s="14" t="str">
        <f t="shared" si="3"/>
        <v>3,577252</v>
      </c>
      <c r="Y14" s="14" t="str">
        <f t="shared" si="4"/>
        <v>98,622238</v>
      </c>
      <c r="Z14" s="18">
        <f t="shared" si="5"/>
        <v>10964401.04</v>
      </c>
      <c r="AA14" s="14" t="str">
        <f t="shared" si="6"/>
        <v>Diluar Radius</v>
      </c>
      <c r="AB14" s="14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 t="b">
        <v>1</v>
      </c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4"/>
      <c r="DR14" s="12" t="b">
        <v>0</v>
      </c>
      <c r="DS14" s="12" t="b">
        <v>0</v>
      </c>
      <c r="DT14" s="12"/>
      <c r="DU14" s="12"/>
      <c r="DV14" s="12" t="s">
        <v>361</v>
      </c>
      <c r="DW14" s="12" t="b">
        <v>1</v>
      </c>
      <c r="DX14" s="12"/>
      <c r="DY14" s="12"/>
      <c r="DZ14" s="12"/>
      <c r="EA14" s="12"/>
      <c r="EB14" s="12"/>
      <c r="EC14" s="12"/>
      <c r="ED14" s="12"/>
      <c r="EE14" s="12"/>
      <c r="EF14" s="14"/>
      <c r="EG14" s="14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4"/>
      <c r="EU14" s="12">
        <v>1.0</v>
      </c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>
        <v>1.0</v>
      </c>
      <c r="FG14" s="12"/>
      <c r="FH14" s="12"/>
      <c r="FI14" s="12"/>
      <c r="FJ14" s="12"/>
      <c r="FK14" s="12"/>
      <c r="FL14" s="12"/>
      <c r="FM14" s="14"/>
      <c r="FN14" s="12"/>
      <c r="FO14" s="12"/>
      <c r="FP14" s="12"/>
      <c r="FQ14" s="14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4"/>
      <c r="GD14" s="12"/>
      <c r="GE14" s="12"/>
      <c r="GF14" s="12"/>
      <c r="GG14" s="12"/>
      <c r="GH14" s="12">
        <v>1.0</v>
      </c>
      <c r="GI14" s="12"/>
      <c r="GJ14" s="12"/>
      <c r="GK14" s="14"/>
      <c r="GL14" s="14"/>
      <c r="GM14" s="12"/>
      <c r="GN14" s="12"/>
      <c r="GO14" s="14"/>
      <c r="GP14" s="14"/>
      <c r="GQ14" s="12"/>
      <c r="GR14" s="14"/>
      <c r="GS14" s="12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2">
        <f t="shared" si="8"/>
        <v>1</v>
      </c>
      <c r="HR14" s="12">
        <v>36000.0</v>
      </c>
      <c r="HS14" s="12">
        <v>0.0</v>
      </c>
      <c r="HT14" s="12">
        <v>0.0</v>
      </c>
      <c r="HU14" s="12">
        <v>0.0</v>
      </c>
      <c r="HV14" s="12">
        <v>0.0</v>
      </c>
      <c r="HW14" s="12">
        <v>0.0</v>
      </c>
      <c r="HX14" s="12">
        <v>36000.0</v>
      </c>
      <c r="HY14" s="12" t="s">
        <v>362</v>
      </c>
      <c r="HZ14" s="12" t="s">
        <v>363</v>
      </c>
    </row>
    <row r="15">
      <c r="A15" s="12" t="s">
        <v>364</v>
      </c>
      <c r="B15" s="12" t="s">
        <v>365</v>
      </c>
      <c r="C15" s="13">
        <v>45237.0</v>
      </c>
      <c r="D15" s="12">
        <v>11.0</v>
      </c>
      <c r="E15" s="12" t="s">
        <v>306</v>
      </c>
      <c r="F15" s="12" t="s">
        <v>318</v>
      </c>
      <c r="G15" s="12" t="s">
        <v>237</v>
      </c>
      <c r="H15" s="12" t="s">
        <v>238</v>
      </c>
      <c r="I15" s="12" t="s">
        <v>239</v>
      </c>
      <c r="J15" s="14"/>
      <c r="K15" s="12" t="s">
        <v>366</v>
      </c>
      <c r="L15" s="12" t="s">
        <v>367</v>
      </c>
      <c r="M15" s="15" t="s">
        <v>368</v>
      </c>
      <c r="N15" s="12" t="s">
        <v>352</v>
      </c>
      <c r="O15" s="12" t="s">
        <v>259</v>
      </c>
      <c r="P15" s="12" t="s">
        <v>245</v>
      </c>
      <c r="Q15" s="12" t="s">
        <v>299</v>
      </c>
      <c r="R15" s="12" t="s">
        <v>247</v>
      </c>
      <c r="S15" s="12" t="s">
        <v>248</v>
      </c>
      <c r="T15" s="17"/>
      <c r="U15" s="17" t="s">
        <v>324</v>
      </c>
      <c r="V15" s="12" t="str">
        <f t="shared" si="1"/>
        <v/>
      </c>
      <c r="W15" s="14" t="str">
        <f t="shared" si="2"/>
        <v/>
      </c>
      <c r="X15" s="14" t="str">
        <f t="shared" si="3"/>
        <v>3,577252</v>
      </c>
      <c r="Y15" s="14" t="str">
        <f t="shared" si="4"/>
        <v>98,622238</v>
      </c>
      <c r="Z15" s="18">
        <f t="shared" si="5"/>
        <v>10964401.04</v>
      </c>
      <c r="AA15" s="14" t="str">
        <f t="shared" si="6"/>
        <v>Diluar Radius</v>
      </c>
      <c r="AB15" s="14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 t="b">
        <v>1</v>
      </c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 t="b">
        <v>1</v>
      </c>
      <c r="CA15" s="12"/>
      <c r="CB15" s="12" t="b">
        <v>1</v>
      </c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4"/>
      <c r="DR15" s="12" t="b">
        <v>0</v>
      </c>
      <c r="DS15" s="12" t="b">
        <v>0</v>
      </c>
      <c r="DT15" s="12"/>
      <c r="DU15" s="12"/>
      <c r="DV15" s="12" t="s">
        <v>369</v>
      </c>
      <c r="DW15" s="12" t="b">
        <v>1</v>
      </c>
      <c r="DX15" s="12"/>
      <c r="DY15" s="12"/>
      <c r="DZ15" s="12"/>
      <c r="EA15" s="12"/>
      <c r="EB15" s="12"/>
      <c r="EC15" s="12"/>
      <c r="ED15" s="12"/>
      <c r="EE15" s="12"/>
      <c r="EF15" s="14"/>
      <c r="EG15" s="14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4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>
        <v>2.0</v>
      </c>
      <c r="FG15" s="12"/>
      <c r="FH15" s="12"/>
      <c r="FI15" s="12"/>
      <c r="FJ15" s="12"/>
      <c r="FK15" s="12"/>
      <c r="FL15" s="12"/>
      <c r="FM15" s="14"/>
      <c r="FN15" s="12"/>
      <c r="FO15" s="12"/>
      <c r="FP15" s="12"/>
      <c r="FQ15" s="14"/>
      <c r="FR15" s="12"/>
      <c r="FS15" s="12">
        <v>2.0</v>
      </c>
      <c r="FT15" s="12"/>
      <c r="FU15" s="12"/>
      <c r="FV15" s="12"/>
      <c r="FW15" s="12"/>
      <c r="FX15" s="12"/>
      <c r="FY15" s="12">
        <v>2.0</v>
      </c>
      <c r="FZ15" s="12"/>
      <c r="GA15" s="12"/>
      <c r="GB15" s="12"/>
      <c r="GC15" s="14"/>
      <c r="GD15" s="12"/>
      <c r="GE15" s="12"/>
      <c r="GF15" s="12"/>
      <c r="GG15" s="12"/>
      <c r="GH15" s="12"/>
      <c r="GI15" s="12"/>
      <c r="GJ15" s="12"/>
      <c r="GK15" s="14"/>
      <c r="GL15" s="14"/>
      <c r="GM15" s="12"/>
      <c r="GN15" s="12"/>
      <c r="GO15" s="14"/>
      <c r="GP15" s="14"/>
      <c r="GQ15" s="12"/>
      <c r="GR15" s="14"/>
      <c r="GS15" s="12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2">
        <f t="shared" si="8"/>
        <v>3</v>
      </c>
      <c r="HR15" s="12">
        <v>72000.0</v>
      </c>
      <c r="HS15" s="12">
        <v>0.0</v>
      </c>
      <c r="HT15" s="12">
        <v>0.0</v>
      </c>
      <c r="HU15" s="12">
        <v>0.0</v>
      </c>
      <c r="HV15" s="12">
        <v>0.0</v>
      </c>
      <c r="HW15" s="12">
        <v>0.0</v>
      </c>
      <c r="HX15" s="12">
        <v>72000.0</v>
      </c>
      <c r="HY15" s="12" t="s">
        <v>370</v>
      </c>
      <c r="HZ15" s="19">
        <v>36570.0</v>
      </c>
    </row>
    <row r="16">
      <c r="A16" s="12" t="s">
        <v>371</v>
      </c>
      <c r="B16" s="12" t="s">
        <v>372</v>
      </c>
      <c r="C16" s="13">
        <v>45232.0</v>
      </c>
      <c r="D16" s="12">
        <v>11.0</v>
      </c>
      <c r="E16" s="12" t="s">
        <v>306</v>
      </c>
      <c r="F16" s="12" t="s">
        <v>318</v>
      </c>
      <c r="G16" s="12" t="s">
        <v>237</v>
      </c>
      <c r="H16" s="12" t="s">
        <v>238</v>
      </c>
      <c r="I16" s="12" t="s">
        <v>239</v>
      </c>
      <c r="J16" s="14"/>
      <c r="K16" s="15" t="s">
        <v>373</v>
      </c>
      <c r="L16" s="12" t="s">
        <v>374</v>
      </c>
      <c r="M16" s="15" t="s">
        <v>375</v>
      </c>
      <c r="N16" s="12" t="s">
        <v>352</v>
      </c>
      <c r="O16" s="12" t="s">
        <v>259</v>
      </c>
      <c r="P16" s="12" t="s">
        <v>245</v>
      </c>
      <c r="Q16" s="12" t="s">
        <v>299</v>
      </c>
      <c r="R16" s="12" t="s">
        <v>247</v>
      </c>
      <c r="S16" s="12" t="s">
        <v>248</v>
      </c>
      <c r="T16" s="17"/>
      <c r="U16" s="17" t="s">
        <v>376</v>
      </c>
      <c r="V16" s="14" t="str">
        <f t="shared" si="1"/>
        <v/>
      </c>
      <c r="W16" s="14" t="str">
        <f t="shared" si="2"/>
        <v/>
      </c>
      <c r="X16" s="14" t="str">
        <f t="shared" si="3"/>
        <v>3,518225</v>
      </c>
      <c r="Y16" s="14" t="str">
        <f t="shared" si="4"/>
        <v>98,610553</v>
      </c>
      <c r="Z16" s="18">
        <f t="shared" si="5"/>
        <v>10963165.82</v>
      </c>
      <c r="AA16" s="14" t="str">
        <f t="shared" si="6"/>
        <v>Diluar Radius</v>
      </c>
      <c r="AB16" s="14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4"/>
      <c r="CX16" s="12"/>
      <c r="CY16" s="12"/>
      <c r="CZ16" s="14"/>
      <c r="DA16" s="14"/>
      <c r="DB16" s="12"/>
      <c r="DC16" s="12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2" t="b">
        <v>0</v>
      </c>
      <c r="DS16" s="12" t="b">
        <v>0</v>
      </c>
      <c r="DT16" s="14"/>
      <c r="DU16" s="14"/>
      <c r="DV16" s="12" t="s">
        <v>377</v>
      </c>
      <c r="DW16" s="12" t="b">
        <v>1</v>
      </c>
      <c r="DX16" s="14"/>
      <c r="DY16" s="14"/>
      <c r="DZ16" s="12"/>
      <c r="EA16" s="12"/>
      <c r="EB16" s="12"/>
      <c r="EC16" s="12"/>
      <c r="ED16" s="12"/>
      <c r="EE16" s="12"/>
      <c r="EF16" s="14"/>
      <c r="EG16" s="14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4"/>
      <c r="EU16" s="12"/>
      <c r="EV16" s="12"/>
      <c r="EW16" s="12"/>
      <c r="EX16" s="12"/>
      <c r="EY16" s="12"/>
      <c r="EZ16" s="12"/>
      <c r="FA16" s="12"/>
      <c r="FB16" s="12"/>
      <c r="FC16" s="12">
        <v>1.0</v>
      </c>
      <c r="FD16" s="12"/>
      <c r="FE16" s="12"/>
      <c r="FF16" s="12"/>
      <c r="FG16" s="12"/>
      <c r="FH16" s="12"/>
      <c r="FI16" s="12"/>
      <c r="FJ16" s="12"/>
      <c r="FK16" s="12"/>
      <c r="FL16" s="12"/>
      <c r="FM16" s="14"/>
      <c r="FN16" s="12"/>
      <c r="FO16" s="12">
        <v>1.0</v>
      </c>
      <c r="FP16" s="12"/>
      <c r="FQ16" s="14"/>
      <c r="FR16" s="12"/>
      <c r="FS16" s="12"/>
      <c r="FT16" s="12"/>
      <c r="FU16" s="12"/>
      <c r="FV16" s="12"/>
      <c r="FW16" s="12"/>
      <c r="FX16" s="12"/>
      <c r="FY16" s="12">
        <v>1.0</v>
      </c>
      <c r="FZ16" s="12"/>
      <c r="GA16" s="12"/>
      <c r="GB16" s="12"/>
      <c r="GC16" s="14"/>
      <c r="GD16" s="12"/>
      <c r="GE16" s="12"/>
      <c r="GF16" s="12"/>
      <c r="GG16" s="12"/>
      <c r="GH16" s="12"/>
      <c r="GI16" s="12"/>
      <c r="GJ16" s="19"/>
      <c r="GK16" s="14"/>
      <c r="GL16" s="14"/>
      <c r="GM16" s="14"/>
      <c r="GN16" s="12"/>
      <c r="GO16" s="14"/>
      <c r="GP16" s="14"/>
      <c r="GQ16" s="12"/>
      <c r="GR16" s="14"/>
      <c r="GS16" s="12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2">
        <f t="shared" ref="HQ16:HQ29" si="9">countif(AC16:DP16,"TRUE")</f>
        <v>0</v>
      </c>
      <c r="HR16" s="12">
        <v>36000.0</v>
      </c>
      <c r="HS16" s="12">
        <v>0.0</v>
      </c>
      <c r="HT16" s="12">
        <v>0.0</v>
      </c>
      <c r="HU16" s="12">
        <v>0.0</v>
      </c>
      <c r="HV16" s="12">
        <v>0.0</v>
      </c>
      <c r="HW16" s="12">
        <v>0.0</v>
      </c>
      <c r="HX16" s="12">
        <v>36000.0</v>
      </c>
      <c r="HY16" s="20">
        <v>39675.0</v>
      </c>
      <c r="HZ16" s="19">
        <v>36806.0</v>
      </c>
    </row>
    <row r="17">
      <c r="A17" s="12" t="s">
        <v>378</v>
      </c>
      <c r="B17" s="12" t="s">
        <v>379</v>
      </c>
      <c r="C17" s="13">
        <v>45232.0</v>
      </c>
      <c r="D17" s="12">
        <v>11.0</v>
      </c>
      <c r="E17" s="12" t="s">
        <v>306</v>
      </c>
      <c r="F17" s="12" t="s">
        <v>318</v>
      </c>
      <c r="G17" s="12" t="s">
        <v>237</v>
      </c>
      <c r="H17" s="12" t="s">
        <v>238</v>
      </c>
      <c r="I17" s="12" t="s">
        <v>239</v>
      </c>
      <c r="J17" s="14"/>
      <c r="K17" s="12" t="s">
        <v>380</v>
      </c>
      <c r="L17" s="12" t="s">
        <v>381</v>
      </c>
      <c r="M17" s="15" t="s">
        <v>382</v>
      </c>
      <c r="N17" s="12" t="s">
        <v>352</v>
      </c>
      <c r="O17" s="12" t="s">
        <v>259</v>
      </c>
      <c r="P17" s="12" t="s">
        <v>245</v>
      </c>
      <c r="Q17" s="12" t="s">
        <v>299</v>
      </c>
      <c r="R17" s="12" t="s">
        <v>247</v>
      </c>
      <c r="S17" s="12" t="s">
        <v>248</v>
      </c>
      <c r="T17" s="17"/>
      <c r="U17" s="17" t="s">
        <v>376</v>
      </c>
      <c r="V17" s="14" t="str">
        <f t="shared" si="1"/>
        <v/>
      </c>
      <c r="W17" s="14" t="str">
        <f t="shared" si="2"/>
        <v/>
      </c>
      <c r="X17" s="14" t="str">
        <f t="shared" si="3"/>
        <v>3,518225</v>
      </c>
      <c r="Y17" s="14" t="str">
        <f t="shared" si="4"/>
        <v>98,610553</v>
      </c>
      <c r="Z17" s="18">
        <f t="shared" si="5"/>
        <v>10963165.82</v>
      </c>
      <c r="AA17" s="14" t="str">
        <f t="shared" si="6"/>
        <v>Diluar Radius</v>
      </c>
      <c r="AB17" s="14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 t="b">
        <v>1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 t="b">
        <v>1</v>
      </c>
      <c r="BV17" s="12" t="b">
        <v>1</v>
      </c>
      <c r="BW17" s="12" t="b">
        <v>1</v>
      </c>
      <c r="BX17" s="12"/>
      <c r="BY17" s="12"/>
      <c r="BZ17" s="12" t="b">
        <v>1</v>
      </c>
      <c r="CA17" s="12"/>
      <c r="CB17" s="12" t="b">
        <v>1</v>
      </c>
      <c r="CC17" s="12"/>
      <c r="CD17" s="12"/>
      <c r="CE17" s="12"/>
      <c r="CF17" s="12"/>
      <c r="CG17" s="12"/>
      <c r="CH17" s="12"/>
      <c r="CI17" s="12"/>
      <c r="CJ17" s="12" t="b">
        <v>1</v>
      </c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4"/>
      <c r="CX17" s="12"/>
      <c r="CY17" s="12"/>
      <c r="CZ17" s="14"/>
      <c r="DA17" s="14"/>
      <c r="DB17" s="12"/>
      <c r="DC17" s="12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2" t="b">
        <v>0</v>
      </c>
      <c r="DS17" s="12" t="b">
        <v>0</v>
      </c>
      <c r="DT17" s="14"/>
      <c r="DU17" s="14"/>
      <c r="DV17" s="12" t="s">
        <v>383</v>
      </c>
      <c r="DW17" s="12" t="b">
        <v>0</v>
      </c>
      <c r="DX17" s="14"/>
      <c r="DY17" s="14"/>
      <c r="DZ17" s="12"/>
      <c r="EA17" s="12"/>
      <c r="EB17" s="12"/>
      <c r="EC17" s="12"/>
      <c r="ED17" s="12"/>
      <c r="EE17" s="12"/>
      <c r="EF17" s="14"/>
      <c r="EG17" s="14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4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4"/>
      <c r="FN17" s="12"/>
      <c r="FO17" s="12"/>
      <c r="FP17" s="12"/>
      <c r="FQ17" s="14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4"/>
      <c r="GD17" s="12"/>
      <c r="GE17" s="12"/>
      <c r="GF17" s="12"/>
      <c r="GG17" s="12"/>
      <c r="GH17" s="12"/>
      <c r="GI17" s="12"/>
      <c r="GJ17" s="19"/>
      <c r="GK17" s="14"/>
      <c r="GL17" s="14"/>
      <c r="GM17" s="14"/>
      <c r="GN17" s="12"/>
      <c r="GO17" s="14"/>
      <c r="GP17" s="14"/>
      <c r="GQ17" s="12"/>
      <c r="GR17" s="14"/>
      <c r="GS17" s="12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2">
        <f t="shared" si="9"/>
        <v>7</v>
      </c>
      <c r="HR17" s="12">
        <v>0.0</v>
      </c>
      <c r="HS17" s="12">
        <v>0.0</v>
      </c>
      <c r="HT17" s="12">
        <v>0.0</v>
      </c>
      <c r="HU17" s="12">
        <v>0.0</v>
      </c>
      <c r="HV17" s="12">
        <v>0.0</v>
      </c>
      <c r="HW17" s="12">
        <v>0.0</v>
      </c>
      <c r="HX17" s="12">
        <v>0.0</v>
      </c>
      <c r="HY17" s="12" t="s">
        <v>384</v>
      </c>
      <c r="HZ17" s="12" t="s">
        <v>385</v>
      </c>
    </row>
    <row r="18">
      <c r="A18" s="12" t="s">
        <v>386</v>
      </c>
      <c r="B18" s="12" t="s">
        <v>387</v>
      </c>
      <c r="C18" s="13">
        <v>45232.0</v>
      </c>
      <c r="D18" s="12">
        <v>11.0</v>
      </c>
      <c r="E18" s="12" t="s">
        <v>306</v>
      </c>
      <c r="F18" s="12" t="s">
        <v>318</v>
      </c>
      <c r="G18" s="12" t="s">
        <v>237</v>
      </c>
      <c r="H18" s="12" t="s">
        <v>238</v>
      </c>
      <c r="I18" s="12" t="s">
        <v>239</v>
      </c>
      <c r="J18" s="14"/>
      <c r="K18" s="12" t="s">
        <v>388</v>
      </c>
      <c r="L18" s="12" t="s">
        <v>389</v>
      </c>
      <c r="M18" s="15" t="s">
        <v>390</v>
      </c>
      <c r="N18" s="12" t="s">
        <v>352</v>
      </c>
      <c r="O18" s="12" t="s">
        <v>259</v>
      </c>
      <c r="P18" s="12" t="s">
        <v>245</v>
      </c>
      <c r="Q18" s="12" t="s">
        <v>299</v>
      </c>
      <c r="R18" s="12" t="s">
        <v>247</v>
      </c>
      <c r="S18" s="12" t="s">
        <v>248</v>
      </c>
      <c r="T18" s="17"/>
      <c r="U18" s="17" t="s">
        <v>376</v>
      </c>
      <c r="V18" s="14" t="str">
        <f t="shared" si="1"/>
        <v/>
      </c>
      <c r="W18" s="14" t="str">
        <f t="shared" si="2"/>
        <v/>
      </c>
      <c r="X18" s="14" t="str">
        <f t="shared" si="3"/>
        <v>3,518225</v>
      </c>
      <c r="Y18" s="14" t="str">
        <f t="shared" si="4"/>
        <v>98,610553</v>
      </c>
      <c r="Z18" s="18">
        <f t="shared" si="5"/>
        <v>10963165.82</v>
      </c>
      <c r="AA18" s="14" t="str">
        <f t="shared" si="6"/>
        <v>Diluar Radius</v>
      </c>
      <c r="AB18" s="14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 t="b">
        <v>1</v>
      </c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4"/>
      <c r="CX18" s="12"/>
      <c r="CY18" s="12"/>
      <c r="CZ18" s="14"/>
      <c r="DA18" s="14"/>
      <c r="DB18" s="12"/>
      <c r="DC18" s="12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2" t="b">
        <v>0</v>
      </c>
      <c r="DS18" s="12" t="b">
        <v>1</v>
      </c>
      <c r="DT18" s="14"/>
      <c r="DU18" s="14"/>
      <c r="DV18" s="12" t="s">
        <v>391</v>
      </c>
      <c r="DW18" s="12" t="b">
        <v>1</v>
      </c>
      <c r="DX18" s="14"/>
      <c r="DY18" s="14"/>
      <c r="DZ18" s="12"/>
      <c r="EA18" s="12"/>
      <c r="EB18" s="12"/>
      <c r="EC18" s="12"/>
      <c r="ED18" s="12"/>
      <c r="EE18" s="12"/>
      <c r="EF18" s="14"/>
      <c r="EG18" s="14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4"/>
      <c r="EU18" s="12"/>
      <c r="EV18" s="12"/>
      <c r="EW18" s="12"/>
      <c r="EX18" s="12">
        <v>1.0</v>
      </c>
      <c r="EY18" s="12"/>
      <c r="EZ18" s="12"/>
      <c r="FA18" s="12"/>
      <c r="FB18" s="12"/>
      <c r="FC18" s="12">
        <v>2.0</v>
      </c>
      <c r="FD18" s="12"/>
      <c r="FE18" s="12"/>
      <c r="FF18" s="12"/>
      <c r="FG18" s="12"/>
      <c r="FH18" s="12"/>
      <c r="FI18" s="12"/>
      <c r="FJ18" s="12"/>
      <c r="FK18" s="12"/>
      <c r="FL18" s="12"/>
      <c r="FM18" s="14"/>
      <c r="FN18" s="12"/>
      <c r="FO18" s="12">
        <v>1.0</v>
      </c>
      <c r="FP18" s="12"/>
      <c r="FQ18" s="14"/>
      <c r="FR18" s="12"/>
      <c r="FS18" s="12">
        <v>1.0</v>
      </c>
      <c r="FT18" s="12">
        <v>1.0</v>
      </c>
      <c r="FU18" s="12"/>
      <c r="FV18" s="12"/>
      <c r="FW18" s="12"/>
      <c r="FX18" s="12"/>
      <c r="FY18" s="12"/>
      <c r="FZ18" s="12"/>
      <c r="GA18" s="12"/>
      <c r="GB18" s="12"/>
      <c r="GC18" s="14"/>
      <c r="GD18" s="12"/>
      <c r="GE18" s="12"/>
      <c r="GF18" s="12"/>
      <c r="GG18" s="12">
        <v>1.0</v>
      </c>
      <c r="GH18" s="12"/>
      <c r="GI18" s="12"/>
      <c r="GJ18" s="19"/>
      <c r="GK18" s="14"/>
      <c r="GL18" s="14"/>
      <c r="GM18" s="14"/>
      <c r="GN18" s="12"/>
      <c r="GO18" s="14"/>
      <c r="GP18" s="14"/>
      <c r="GQ18" s="12"/>
      <c r="GR18" s="14"/>
      <c r="GS18" s="12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2">
        <f t="shared" si="9"/>
        <v>1</v>
      </c>
      <c r="HR18" s="12">
        <v>84000.0</v>
      </c>
      <c r="HS18" s="12">
        <v>0.0</v>
      </c>
      <c r="HT18" s="12">
        <v>0.0</v>
      </c>
      <c r="HU18" s="12">
        <v>0.0</v>
      </c>
      <c r="HV18" s="12">
        <v>0.0</v>
      </c>
      <c r="HW18" s="12">
        <v>0.0</v>
      </c>
      <c r="HX18" s="12">
        <v>84000.0</v>
      </c>
      <c r="HY18" s="12" t="s">
        <v>392</v>
      </c>
      <c r="HZ18" s="12" t="s">
        <v>393</v>
      </c>
    </row>
    <row r="19">
      <c r="A19" s="12" t="s">
        <v>394</v>
      </c>
      <c r="B19" s="12" t="s">
        <v>395</v>
      </c>
      <c r="C19" s="13">
        <v>45232.0</v>
      </c>
      <c r="D19" s="12">
        <v>11.0</v>
      </c>
      <c r="E19" s="12" t="s">
        <v>306</v>
      </c>
      <c r="F19" s="12" t="s">
        <v>318</v>
      </c>
      <c r="G19" s="12" t="s">
        <v>237</v>
      </c>
      <c r="H19" s="12" t="s">
        <v>238</v>
      </c>
      <c r="I19" s="12" t="s">
        <v>239</v>
      </c>
      <c r="J19" s="14"/>
      <c r="K19" s="12" t="s">
        <v>308</v>
      </c>
      <c r="L19" s="12" t="s">
        <v>309</v>
      </c>
      <c r="M19" s="15" t="s">
        <v>310</v>
      </c>
      <c r="N19" s="12" t="s">
        <v>311</v>
      </c>
      <c r="O19" s="12" t="s">
        <v>259</v>
      </c>
      <c r="P19" s="12" t="s">
        <v>245</v>
      </c>
      <c r="Q19" s="12" t="s">
        <v>299</v>
      </c>
      <c r="R19" s="12" t="s">
        <v>247</v>
      </c>
      <c r="S19" s="12" t="s">
        <v>312</v>
      </c>
      <c r="T19" s="17"/>
      <c r="U19" s="17" t="s">
        <v>376</v>
      </c>
      <c r="V19" s="14" t="str">
        <f t="shared" si="1"/>
        <v/>
      </c>
      <c r="W19" s="14" t="str">
        <f t="shared" si="2"/>
        <v/>
      </c>
      <c r="X19" s="14" t="str">
        <f t="shared" si="3"/>
        <v>3,518225</v>
      </c>
      <c r="Y19" s="14" t="str">
        <f t="shared" si="4"/>
        <v>98,610553</v>
      </c>
      <c r="Z19" s="18">
        <f t="shared" si="5"/>
        <v>10963165.82</v>
      </c>
      <c r="AA19" s="14" t="str">
        <f t="shared" si="6"/>
        <v>Diluar Radius</v>
      </c>
      <c r="AB19" s="14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 t="b">
        <v>1</v>
      </c>
      <c r="BC19" s="12"/>
      <c r="BD19" s="12"/>
      <c r="BE19" s="12"/>
      <c r="BF19" s="12" t="b">
        <v>1</v>
      </c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4"/>
      <c r="CX19" s="12"/>
      <c r="CY19" s="12"/>
      <c r="CZ19" s="14"/>
      <c r="DA19" s="14"/>
      <c r="DB19" s="12"/>
      <c r="DC19" s="12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2" t="b">
        <v>0</v>
      </c>
      <c r="DS19" s="12" t="b">
        <v>0</v>
      </c>
      <c r="DT19" s="14"/>
      <c r="DU19" s="14"/>
      <c r="DV19" s="12" t="s">
        <v>396</v>
      </c>
      <c r="DW19" s="12" t="b">
        <v>1</v>
      </c>
      <c r="DX19" s="14"/>
      <c r="DY19" s="14"/>
      <c r="DZ19" s="12"/>
      <c r="EA19" s="12"/>
      <c r="EB19" s="12"/>
      <c r="EC19" s="12"/>
      <c r="ED19" s="12"/>
      <c r="EE19" s="12"/>
      <c r="EF19" s="14"/>
      <c r="EG19" s="14"/>
      <c r="EH19" s="12">
        <v>1.0</v>
      </c>
      <c r="EI19" s="12"/>
      <c r="EJ19" s="12"/>
      <c r="EK19" s="12">
        <v>1.0</v>
      </c>
      <c r="EL19" s="12"/>
      <c r="EM19" s="12"/>
      <c r="EN19" s="12"/>
      <c r="EO19" s="12"/>
      <c r="EP19" s="12"/>
      <c r="EQ19" s="12"/>
      <c r="ER19" s="12"/>
      <c r="ES19" s="12"/>
      <c r="ET19" s="14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4"/>
      <c r="FN19" s="12"/>
      <c r="FO19" s="12"/>
      <c r="FP19" s="12"/>
      <c r="FQ19" s="14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4"/>
      <c r="GD19" s="12"/>
      <c r="GE19" s="12"/>
      <c r="GF19" s="12"/>
      <c r="GG19" s="12"/>
      <c r="GH19" s="12"/>
      <c r="GI19" s="12"/>
      <c r="GJ19" s="19"/>
      <c r="GK19" s="14"/>
      <c r="GL19" s="14"/>
      <c r="GM19" s="14"/>
      <c r="GN19" s="12"/>
      <c r="GO19" s="14"/>
      <c r="GP19" s="14"/>
      <c r="GQ19" s="12"/>
      <c r="GR19" s="14"/>
      <c r="GS19" s="12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2">
        <f t="shared" si="9"/>
        <v>2</v>
      </c>
      <c r="HR19" s="12">
        <v>0.0</v>
      </c>
      <c r="HS19" s="12">
        <v>25000.0</v>
      </c>
      <c r="HT19" s="12">
        <v>0.0</v>
      </c>
      <c r="HU19" s="12">
        <v>0.0</v>
      </c>
      <c r="HV19" s="12">
        <v>0.0</v>
      </c>
      <c r="HW19" s="12">
        <v>0.0</v>
      </c>
      <c r="HX19" s="12">
        <v>25000.0</v>
      </c>
      <c r="HY19" s="12" t="s">
        <v>397</v>
      </c>
      <c r="HZ19" s="19">
        <v>36566.0</v>
      </c>
    </row>
    <row r="20">
      <c r="A20" s="12" t="s">
        <v>398</v>
      </c>
      <c r="B20" s="12" t="s">
        <v>399</v>
      </c>
      <c r="C20" s="13">
        <v>45233.0</v>
      </c>
      <c r="D20" s="12">
        <v>11.0</v>
      </c>
      <c r="E20" s="12" t="s">
        <v>306</v>
      </c>
      <c r="F20" s="12" t="s">
        <v>318</v>
      </c>
      <c r="G20" s="12" t="s">
        <v>237</v>
      </c>
      <c r="H20" s="12" t="s">
        <v>238</v>
      </c>
      <c r="I20" s="12" t="s">
        <v>239</v>
      </c>
      <c r="J20" s="14"/>
      <c r="K20" s="12" t="s">
        <v>400</v>
      </c>
      <c r="L20" s="12" t="s">
        <v>401</v>
      </c>
      <c r="M20" s="15" t="s">
        <v>402</v>
      </c>
      <c r="N20" s="12" t="s">
        <v>311</v>
      </c>
      <c r="O20" s="12" t="s">
        <v>259</v>
      </c>
      <c r="P20" s="12" t="s">
        <v>245</v>
      </c>
      <c r="Q20" s="12" t="s">
        <v>299</v>
      </c>
      <c r="R20" s="12" t="s">
        <v>247</v>
      </c>
      <c r="S20" s="12" t="s">
        <v>403</v>
      </c>
      <c r="T20" s="17"/>
      <c r="U20" s="17" t="s">
        <v>376</v>
      </c>
      <c r="V20" s="14" t="str">
        <f t="shared" si="1"/>
        <v/>
      </c>
      <c r="W20" s="14" t="str">
        <f t="shared" si="2"/>
        <v/>
      </c>
      <c r="X20" s="14" t="str">
        <f t="shared" si="3"/>
        <v>3,518225</v>
      </c>
      <c r="Y20" s="14" t="str">
        <f t="shared" si="4"/>
        <v>98,610553</v>
      </c>
      <c r="Z20" s="18">
        <f t="shared" si="5"/>
        <v>10963165.82</v>
      </c>
      <c r="AA20" s="14" t="str">
        <f t="shared" si="6"/>
        <v>Diluar Radius</v>
      </c>
      <c r="AB20" s="14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4"/>
      <c r="CX20" s="12"/>
      <c r="CY20" s="12"/>
      <c r="CZ20" s="14"/>
      <c r="DA20" s="14"/>
      <c r="DB20" s="12"/>
      <c r="DC20" s="12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2" t="b">
        <v>0</v>
      </c>
      <c r="DS20" s="12" t="b">
        <v>0</v>
      </c>
      <c r="DT20" s="14"/>
      <c r="DU20" s="14"/>
      <c r="DV20" s="12" t="s">
        <v>404</v>
      </c>
      <c r="DW20" s="12" t="b">
        <v>0</v>
      </c>
      <c r="DX20" s="14"/>
      <c r="DY20" s="14"/>
      <c r="DZ20" s="12"/>
      <c r="EA20" s="12"/>
      <c r="EB20" s="12"/>
      <c r="EC20" s="12"/>
      <c r="ED20" s="12"/>
      <c r="EE20" s="12"/>
      <c r="EF20" s="14"/>
      <c r="EG20" s="14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4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4"/>
      <c r="FN20" s="12"/>
      <c r="FO20" s="12"/>
      <c r="FP20" s="12"/>
      <c r="FQ20" s="14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4"/>
      <c r="GD20" s="12"/>
      <c r="GE20" s="12"/>
      <c r="GF20" s="12"/>
      <c r="GG20" s="12"/>
      <c r="GH20" s="12"/>
      <c r="GI20" s="12"/>
      <c r="GJ20" s="19"/>
      <c r="GK20" s="14"/>
      <c r="GL20" s="14"/>
      <c r="GM20" s="14"/>
      <c r="GN20" s="12"/>
      <c r="GO20" s="14"/>
      <c r="GP20" s="14"/>
      <c r="GQ20" s="12"/>
      <c r="GR20" s="14"/>
      <c r="GS20" s="12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2">
        <f t="shared" si="9"/>
        <v>0</v>
      </c>
      <c r="HR20" s="12">
        <v>0.0</v>
      </c>
      <c r="HS20" s="12">
        <v>0.0</v>
      </c>
      <c r="HT20" s="12">
        <v>0.0</v>
      </c>
      <c r="HU20" s="12">
        <v>0.0</v>
      </c>
      <c r="HV20" s="12">
        <v>0.0</v>
      </c>
      <c r="HW20" s="12">
        <v>0.0</v>
      </c>
      <c r="HX20" s="12">
        <v>0.0</v>
      </c>
      <c r="HY20" s="12" t="s">
        <v>405</v>
      </c>
      <c r="HZ20" s="19">
        <v>36692.0</v>
      </c>
    </row>
    <row r="21">
      <c r="A21" s="12" t="s">
        <v>406</v>
      </c>
      <c r="B21" s="12" t="s">
        <v>407</v>
      </c>
      <c r="C21" s="13">
        <v>45233.0</v>
      </c>
      <c r="D21" s="12">
        <v>11.0</v>
      </c>
      <c r="E21" s="12" t="s">
        <v>306</v>
      </c>
      <c r="F21" s="12" t="s">
        <v>318</v>
      </c>
      <c r="G21" s="12" t="s">
        <v>237</v>
      </c>
      <c r="H21" s="12" t="s">
        <v>238</v>
      </c>
      <c r="I21" s="12" t="s">
        <v>239</v>
      </c>
      <c r="J21" s="14"/>
      <c r="K21" s="12" t="s">
        <v>408</v>
      </c>
      <c r="L21" s="12" t="s">
        <v>409</v>
      </c>
      <c r="M21" s="15" t="s">
        <v>410</v>
      </c>
      <c r="N21" s="12" t="s">
        <v>322</v>
      </c>
      <c r="O21" s="12" t="s">
        <v>259</v>
      </c>
      <c r="P21" s="12" t="s">
        <v>245</v>
      </c>
      <c r="Q21" s="12" t="s">
        <v>299</v>
      </c>
      <c r="R21" s="12" t="s">
        <v>247</v>
      </c>
      <c r="S21" s="12" t="s">
        <v>248</v>
      </c>
      <c r="T21" s="17"/>
      <c r="U21" s="17" t="s">
        <v>376</v>
      </c>
      <c r="V21" s="14" t="str">
        <f t="shared" si="1"/>
        <v/>
      </c>
      <c r="W21" s="14" t="str">
        <f t="shared" si="2"/>
        <v/>
      </c>
      <c r="X21" s="14" t="str">
        <f t="shared" si="3"/>
        <v>3,518225</v>
      </c>
      <c r="Y21" s="14" t="str">
        <f t="shared" si="4"/>
        <v>98,610553</v>
      </c>
      <c r="Z21" s="18">
        <f t="shared" si="5"/>
        <v>10963165.82</v>
      </c>
      <c r="AA21" s="14" t="str">
        <f t="shared" si="6"/>
        <v>Diluar Radius</v>
      </c>
      <c r="AB21" s="14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 t="b">
        <v>1</v>
      </c>
      <c r="AT21" s="12"/>
      <c r="AU21" s="12" t="b">
        <v>1</v>
      </c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 t="b">
        <v>1</v>
      </c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4"/>
      <c r="DR21" s="12" t="b">
        <v>0</v>
      </c>
      <c r="DS21" s="12" t="b">
        <v>0</v>
      </c>
      <c r="DT21" s="14"/>
      <c r="DU21" s="14"/>
      <c r="DV21" s="12" t="s">
        <v>411</v>
      </c>
      <c r="DW21" s="12" t="b">
        <v>1</v>
      </c>
      <c r="DX21" s="14"/>
      <c r="DY21" s="14"/>
      <c r="DZ21" s="12"/>
      <c r="EA21" s="12"/>
      <c r="EB21" s="12"/>
      <c r="EC21" s="12"/>
      <c r="ED21" s="12"/>
      <c r="EE21" s="12"/>
      <c r="EF21" s="14"/>
      <c r="EG21" s="14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4"/>
      <c r="EU21" s="12"/>
      <c r="EV21" s="12"/>
      <c r="EW21" s="12"/>
      <c r="EX21" s="12"/>
      <c r="EY21" s="12"/>
      <c r="EZ21" s="12"/>
      <c r="FA21" s="12"/>
      <c r="FB21" s="12"/>
      <c r="FC21" s="12">
        <v>1.0</v>
      </c>
      <c r="FD21" s="12"/>
      <c r="FE21" s="12"/>
      <c r="FF21" s="12"/>
      <c r="FG21" s="12"/>
      <c r="FH21" s="12"/>
      <c r="FI21" s="12"/>
      <c r="FJ21" s="12"/>
      <c r="FK21" s="12"/>
      <c r="FL21" s="12"/>
      <c r="FM21" s="14"/>
      <c r="FN21" s="12"/>
      <c r="FO21" s="12"/>
      <c r="FP21" s="12"/>
      <c r="FQ21" s="14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4"/>
      <c r="GD21" s="12"/>
      <c r="GE21" s="12"/>
      <c r="GF21" s="12"/>
      <c r="GG21" s="12"/>
      <c r="GH21" s="12"/>
      <c r="GI21" s="12"/>
      <c r="GJ21" s="12"/>
      <c r="GK21" s="14"/>
      <c r="GL21" s="14"/>
      <c r="GM21" s="14"/>
      <c r="GN21" s="12"/>
      <c r="GO21" s="14"/>
      <c r="GP21" s="14"/>
      <c r="GQ21" s="12"/>
      <c r="GR21" s="14"/>
      <c r="GS21" s="12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2">
        <f t="shared" si="9"/>
        <v>3</v>
      </c>
      <c r="HR21" s="12">
        <v>12000.0</v>
      </c>
      <c r="HS21" s="12">
        <v>0.0</v>
      </c>
      <c r="HT21" s="12">
        <v>0.0</v>
      </c>
      <c r="HU21" s="12">
        <v>0.0</v>
      </c>
      <c r="HV21" s="12">
        <v>0.0</v>
      </c>
      <c r="HW21" s="12">
        <v>0.0</v>
      </c>
      <c r="HX21" s="12">
        <v>12000.0</v>
      </c>
      <c r="HY21" s="12" t="s">
        <v>412</v>
      </c>
      <c r="HZ21" s="12" t="s">
        <v>413</v>
      </c>
    </row>
    <row r="22">
      <c r="A22" s="12" t="s">
        <v>414</v>
      </c>
      <c r="B22" s="12" t="s">
        <v>415</v>
      </c>
      <c r="C22" s="13">
        <v>45233.0</v>
      </c>
      <c r="D22" s="12">
        <v>11.0</v>
      </c>
      <c r="E22" s="12" t="s">
        <v>306</v>
      </c>
      <c r="F22" s="12" t="s">
        <v>318</v>
      </c>
      <c r="G22" s="12" t="s">
        <v>237</v>
      </c>
      <c r="H22" s="12" t="s">
        <v>238</v>
      </c>
      <c r="I22" s="12" t="s">
        <v>239</v>
      </c>
      <c r="J22" s="14"/>
      <c r="K22" s="12" t="s">
        <v>416</v>
      </c>
      <c r="L22" s="12" t="s">
        <v>417</v>
      </c>
      <c r="M22" s="15" t="s">
        <v>418</v>
      </c>
      <c r="N22" s="12" t="s">
        <v>419</v>
      </c>
      <c r="O22" s="12" t="s">
        <v>259</v>
      </c>
      <c r="P22" s="12" t="s">
        <v>245</v>
      </c>
      <c r="Q22" s="12" t="s">
        <v>339</v>
      </c>
      <c r="R22" s="12" t="s">
        <v>279</v>
      </c>
      <c r="S22" s="12" t="s">
        <v>248</v>
      </c>
      <c r="T22" s="17"/>
      <c r="U22" s="17" t="s">
        <v>376</v>
      </c>
      <c r="V22" s="14" t="str">
        <f t="shared" si="1"/>
        <v/>
      </c>
      <c r="W22" s="14" t="str">
        <f t="shared" si="2"/>
        <v/>
      </c>
      <c r="X22" s="14" t="str">
        <f t="shared" si="3"/>
        <v>3,518225</v>
      </c>
      <c r="Y22" s="14" t="str">
        <f t="shared" si="4"/>
        <v>98,610553</v>
      </c>
      <c r="Z22" s="18">
        <f t="shared" si="5"/>
        <v>10963165.82</v>
      </c>
      <c r="AA22" s="14" t="str">
        <f t="shared" si="6"/>
        <v>Diluar Radius</v>
      </c>
      <c r="AB22" s="14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 t="b">
        <v>1</v>
      </c>
      <c r="BG22" s="12"/>
      <c r="BH22" s="12"/>
      <c r="BI22" s="12"/>
      <c r="BJ22" s="12"/>
      <c r="BK22" s="12"/>
      <c r="BL22" s="12" t="b">
        <v>1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 t="b">
        <v>1</v>
      </c>
      <c r="CA22" s="12"/>
      <c r="CB22" s="12" t="b">
        <v>1</v>
      </c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4"/>
      <c r="DR22" s="12" t="b">
        <v>0</v>
      </c>
      <c r="DS22" s="12" t="b">
        <v>0</v>
      </c>
      <c r="DT22" s="14"/>
      <c r="DU22" s="14"/>
      <c r="DV22" s="12" t="s">
        <v>420</v>
      </c>
      <c r="DW22" s="12" t="b">
        <v>0</v>
      </c>
      <c r="DX22" s="14"/>
      <c r="DY22" s="14"/>
      <c r="DZ22" s="12"/>
      <c r="EA22" s="12"/>
      <c r="EB22" s="12"/>
      <c r="EC22" s="12"/>
      <c r="ED22" s="12"/>
      <c r="EE22" s="12"/>
      <c r="EF22" s="14"/>
      <c r="EG22" s="14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4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4"/>
      <c r="FN22" s="12"/>
      <c r="FO22" s="12"/>
      <c r="FP22" s="12"/>
      <c r="FQ22" s="14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4"/>
      <c r="GD22" s="12"/>
      <c r="GE22" s="12"/>
      <c r="GF22" s="12"/>
      <c r="GG22" s="12"/>
      <c r="GH22" s="12"/>
      <c r="GI22" s="12"/>
      <c r="GJ22" s="12"/>
      <c r="GK22" s="14"/>
      <c r="GL22" s="14"/>
      <c r="GM22" s="14"/>
      <c r="GN22" s="12"/>
      <c r="GO22" s="14"/>
      <c r="GP22" s="14"/>
      <c r="GQ22" s="12"/>
      <c r="GR22" s="14"/>
      <c r="GS22" s="12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2">
        <f t="shared" si="9"/>
        <v>4</v>
      </c>
      <c r="HR22" s="12">
        <v>0.0</v>
      </c>
      <c r="HS22" s="12">
        <v>0.0</v>
      </c>
      <c r="HT22" s="12">
        <v>0.0</v>
      </c>
      <c r="HU22" s="12">
        <v>0.0</v>
      </c>
      <c r="HV22" s="12">
        <v>0.0</v>
      </c>
      <c r="HW22" s="12">
        <v>0.0</v>
      </c>
      <c r="HX22" s="12">
        <v>0.0</v>
      </c>
      <c r="HY22" s="12" t="s">
        <v>421</v>
      </c>
      <c r="HZ22" s="12" t="s">
        <v>422</v>
      </c>
    </row>
    <row r="23">
      <c r="A23" s="12" t="s">
        <v>423</v>
      </c>
      <c r="B23" s="12" t="s">
        <v>424</v>
      </c>
      <c r="C23" s="13">
        <v>45236.0</v>
      </c>
      <c r="D23" s="12">
        <v>11.0</v>
      </c>
      <c r="E23" s="12" t="s">
        <v>306</v>
      </c>
      <c r="F23" s="12" t="s">
        <v>318</v>
      </c>
      <c r="G23" s="12" t="s">
        <v>237</v>
      </c>
      <c r="H23" s="12" t="s">
        <v>238</v>
      </c>
      <c r="I23" s="12" t="s">
        <v>239</v>
      </c>
      <c r="J23" s="14"/>
      <c r="K23" s="12" t="s">
        <v>425</v>
      </c>
      <c r="L23" s="12" t="s">
        <v>426</v>
      </c>
      <c r="M23" s="15" t="s">
        <v>427</v>
      </c>
      <c r="N23" s="12" t="s">
        <v>352</v>
      </c>
      <c r="O23" s="12" t="s">
        <v>259</v>
      </c>
      <c r="P23" s="12" t="s">
        <v>245</v>
      </c>
      <c r="Q23" s="12" t="s">
        <v>428</v>
      </c>
      <c r="R23" s="12" t="s">
        <v>429</v>
      </c>
      <c r="S23" s="12" t="s">
        <v>248</v>
      </c>
      <c r="T23" s="16" t="s">
        <v>430</v>
      </c>
      <c r="U23" s="17"/>
      <c r="V23" s="14" t="str">
        <f t="shared" si="1"/>
        <v>3,518396</v>
      </c>
      <c r="W23" s="14" t="str">
        <f t="shared" si="2"/>
        <v>98,610427</v>
      </c>
      <c r="X23" s="14" t="str">
        <f t="shared" si="3"/>
        <v/>
      </c>
      <c r="Y23" s="14" t="str">
        <f t="shared" si="4"/>
        <v/>
      </c>
      <c r="Z23" s="18">
        <f t="shared" si="5"/>
        <v>10963151.66</v>
      </c>
      <c r="AA23" s="14" t="str">
        <f t="shared" si="6"/>
        <v>Diluar Radius</v>
      </c>
      <c r="AB23" s="14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 t="b">
        <v>1</v>
      </c>
      <c r="BG23" s="12" t="b">
        <v>1</v>
      </c>
      <c r="BH23" s="12"/>
      <c r="BI23" s="12"/>
      <c r="BJ23" s="12"/>
      <c r="BK23" s="12" t="b">
        <v>1</v>
      </c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 t="b">
        <v>1</v>
      </c>
      <c r="CC23" s="12"/>
      <c r="CD23" s="12" t="b">
        <v>1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4"/>
      <c r="DR23" s="12" t="b">
        <v>0</v>
      </c>
      <c r="DS23" s="12" t="b">
        <v>0</v>
      </c>
      <c r="DT23" s="14"/>
      <c r="DU23" s="14"/>
      <c r="DV23" s="12" t="s">
        <v>431</v>
      </c>
      <c r="DW23" s="12" t="b">
        <v>1</v>
      </c>
      <c r="DX23" s="14"/>
      <c r="DY23" s="14"/>
      <c r="DZ23" s="12"/>
      <c r="EA23" s="12"/>
      <c r="EB23" s="12"/>
      <c r="EC23" s="12"/>
      <c r="ED23" s="12"/>
      <c r="EE23" s="12"/>
      <c r="EF23" s="14"/>
      <c r="EG23" s="14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4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4"/>
      <c r="FN23" s="12"/>
      <c r="FO23" s="12"/>
      <c r="FP23" s="12"/>
      <c r="FQ23" s="14"/>
      <c r="FR23" s="12"/>
      <c r="FS23" s="12"/>
      <c r="FT23" s="12"/>
      <c r="FU23" s="12"/>
      <c r="FV23" s="12"/>
      <c r="FW23" s="12">
        <v>4.0</v>
      </c>
      <c r="FX23" s="12"/>
      <c r="FY23" s="12">
        <v>4.0</v>
      </c>
      <c r="FZ23" s="12"/>
      <c r="GA23" s="12">
        <v>4.0</v>
      </c>
      <c r="GB23" s="12"/>
      <c r="GC23" s="14"/>
      <c r="GD23" s="12"/>
      <c r="GE23" s="12"/>
      <c r="GF23" s="12"/>
      <c r="GG23" s="12"/>
      <c r="GH23" s="12"/>
      <c r="GI23" s="12"/>
      <c r="GJ23" s="12"/>
      <c r="GK23" s="14"/>
      <c r="GL23" s="14"/>
      <c r="GM23" s="14"/>
      <c r="GN23" s="12"/>
      <c r="GO23" s="14"/>
      <c r="GP23" s="14"/>
      <c r="GQ23" s="12"/>
      <c r="GR23" s="14"/>
      <c r="GS23" s="12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2">
        <f t="shared" si="9"/>
        <v>5</v>
      </c>
      <c r="HR23" s="12">
        <v>144000.0</v>
      </c>
      <c r="HS23" s="12">
        <v>0.0</v>
      </c>
      <c r="HT23" s="12">
        <v>0.0</v>
      </c>
      <c r="HU23" s="12">
        <v>0.0</v>
      </c>
      <c r="HV23" s="12">
        <v>0.0</v>
      </c>
      <c r="HW23" s="12">
        <v>0.0</v>
      </c>
      <c r="HX23" s="12">
        <v>144000.0</v>
      </c>
      <c r="HY23" s="12" t="s">
        <v>432</v>
      </c>
      <c r="HZ23" s="19">
        <v>36657.0</v>
      </c>
    </row>
    <row r="24">
      <c r="A24" s="12" t="s">
        <v>433</v>
      </c>
      <c r="B24" s="12" t="s">
        <v>434</v>
      </c>
      <c r="C24" s="13">
        <v>45231.0</v>
      </c>
      <c r="D24" s="12">
        <v>11.0</v>
      </c>
      <c r="E24" s="12" t="s">
        <v>306</v>
      </c>
      <c r="F24" s="12" t="s">
        <v>307</v>
      </c>
      <c r="G24" s="12" t="s">
        <v>237</v>
      </c>
      <c r="H24" s="12" t="s">
        <v>238</v>
      </c>
      <c r="I24" s="12" t="s">
        <v>239</v>
      </c>
      <c r="J24" s="14"/>
      <c r="K24" s="12" t="s">
        <v>435</v>
      </c>
      <c r="L24" s="12" t="s">
        <v>436</v>
      </c>
      <c r="M24" s="15" t="s">
        <v>437</v>
      </c>
      <c r="N24" s="12" t="s">
        <v>331</v>
      </c>
      <c r="O24" s="12" t="s">
        <v>244</v>
      </c>
      <c r="P24" s="12" t="s">
        <v>245</v>
      </c>
      <c r="Q24" s="12" t="s">
        <v>299</v>
      </c>
      <c r="R24" s="12" t="s">
        <v>247</v>
      </c>
      <c r="S24" s="12" t="s">
        <v>248</v>
      </c>
      <c r="T24" s="17"/>
      <c r="U24" s="17" t="s">
        <v>438</v>
      </c>
      <c r="V24" s="14" t="str">
        <f t="shared" si="1"/>
        <v/>
      </c>
      <c r="W24" s="14" t="str">
        <f t="shared" si="2"/>
        <v/>
      </c>
      <c r="X24" s="14" t="str">
        <f t="shared" si="3"/>
        <v>3,577501</v>
      </c>
      <c r="Y24" s="14" t="str">
        <f t="shared" si="4"/>
        <v>98,588763</v>
      </c>
      <c r="Z24" s="18">
        <f t="shared" si="5"/>
        <v>10960685.95</v>
      </c>
      <c r="AA24" s="14" t="str">
        <f t="shared" si="6"/>
        <v>Diluar Radius</v>
      </c>
      <c r="AB24" s="14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b">
        <v>1</v>
      </c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 t="b">
        <v>1</v>
      </c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2" t="b">
        <v>0</v>
      </c>
      <c r="DS24" s="12" t="b">
        <v>0</v>
      </c>
      <c r="DT24" s="14"/>
      <c r="DU24" s="14"/>
      <c r="DV24" s="12" t="s">
        <v>439</v>
      </c>
      <c r="DW24" s="12" t="b">
        <v>0</v>
      </c>
      <c r="DX24" s="14"/>
      <c r="DY24" s="14"/>
      <c r="DZ24" s="12"/>
      <c r="EA24" s="12"/>
      <c r="EB24" s="12"/>
      <c r="EC24" s="12"/>
      <c r="ED24" s="12"/>
      <c r="EE24" s="12"/>
      <c r="EF24" s="14"/>
      <c r="EG24" s="14"/>
      <c r="EH24" s="12"/>
      <c r="EI24" s="12"/>
      <c r="EJ24" s="14"/>
      <c r="EK24" s="12"/>
      <c r="EL24" s="12"/>
      <c r="EM24" s="12"/>
      <c r="EN24" s="12"/>
      <c r="EO24" s="12"/>
      <c r="EP24" s="12"/>
      <c r="EQ24" s="12"/>
      <c r="ER24" s="12"/>
      <c r="ES24" s="12"/>
      <c r="ET24" s="14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4"/>
      <c r="FN24" s="12"/>
      <c r="FO24" s="12"/>
      <c r="FP24" s="12"/>
      <c r="FQ24" s="14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4"/>
      <c r="GD24" s="12"/>
      <c r="GE24" s="12"/>
      <c r="GF24" s="12"/>
      <c r="GG24" s="12"/>
      <c r="GH24" s="12"/>
      <c r="GI24" s="12"/>
      <c r="GJ24" s="12"/>
      <c r="GK24" s="14"/>
      <c r="GL24" s="14"/>
      <c r="GM24" s="14"/>
      <c r="GN24" s="12"/>
      <c r="GO24" s="14"/>
      <c r="GP24" s="14"/>
      <c r="GQ24" s="12"/>
      <c r="GR24" s="14"/>
      <c r="GS24" s="12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2">
        <f t="shared" si="9"/>
        <v>2</v>
      </c>
      <c r="HR24" s="12">
        <v>0.0</v>
      </c>
      <c r="HS24" s="12">
        <v>0.0</v>
      </c>
      <c r="HT24" s="12">
        <v>0.0</v>
      </c>
      <c r="HU24" s="12">
        <v>0.0</v>
      </c>
      <c r="HV24" s="12">
        <v>0.0</v>
      </c>
      <c r="HW24" s="12"/>
      <c r="HX24" s="12">
        <v>0.0</v>
      </c>
      <c r="HY24" s="12" t="s">
        <v>440</v>
      </c>
      <c r="HZ24" s="19">
        <v>36530.0</v>
      </c>
    </row>
    <row r="25">
      <c r="A25" s="12" t="s">
        <v>441</v>
      </c>
      <c r="B25" s="12" t="s">
        <v>442</v>
      </c>
      <c r="C25" s="13">
        <v>45231.0</v>
      </c>
      <c r="D25" s="12">
        <v>11.0</v>
      </c>
      <c r="E25" s="12" t="s">
        <v>306</v>
      </c>
      <c r="F25" s="12" t="s">
        <v>307</v>
      </c>
      <c r="G25" s="12" t="s">
        <v>237</v>
      </c>
      <c r="H25" s="12" t="s">
        <v>238</v>
      </c>
      <c r="I25" s="12" t="s">
        <v>239</v>
      </c>
      <c r="J25" s="14"/>
      <c r="K25" s="12" t="s">
        <v>443</v>
      </c>
      <c r="L25" s="12" t="s">
        <v>444</v>
      </c>
      <c r="M25" s="15" t="s">
        <v>445</v>
      </c>
      <c r="N25" s="12" t="s">
        <v>331</v>
      </c>
      <c r="O25" s="12" t="s">
        <v>244</v>
      </c>
      <c r="P25" s="12" t="s">
        <v>245</v>
      </c>
      <c r="Q25" s="12" t="s">
        <v>299</v>
      </c>
      <c r="R25" s="12" t="s">
        <v>247</v>
      </c>
      <c r="S25" s="12" t="s">
        <v>248</v>
      </c>
      <c r="T25" s="17"/>
      <c r="U25" s="17" t="s">
        <v>446</v>
      </c>
      <c r="V25" s="14" t="str">
        <f t="shared" si="1"/>
        <v/>
      </c>
      <c r="W25" s="14" t="str">
        <f t="shared" si="2"/>
        <v/>
      </c>
      <c r="X25" s="14" t="str">
        <f t="shared" si="3"/>
        <v>3,556476</v>
      </c>
      <c r="Y25" s="14" t="str">
        <f t="shared" si="4"/>
        <v>98,582084</v>
      </c>
      <c r="Z25" s="18">
        <f t="shared" si="5"/>
        <v>10959966.71</v>
      </c>
      <c r="AA25" s="14" t="str">
        <f t="shared" si="6"/>
        <v>Diluar Radius</v>
      </c>
      <c r="AB25" s="14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2" t="b">
        <v>0</v>
      </c>
      <c r="DS25" s="12" t="b">
        <v>0</v>
      </c>
      <c r="DT25" s="14"/>
      <c r="DU25" s="14"/>
      <c r="DV25" s="12" t="s">
        <v>447</v>
      </c>
      <c r="DW25" s="12" t="b">
        <v>1</v>
      </c>
      <c r="DX25" s="14"/>
      <c r="DY25" s="14"/>
      <c r="DZ25" s="12"/>
      <c r="EA25" s="12"/>
      <c r="EB25" s="12"/>
      <c r="EC25" s="12"/>
      <c r="ED25" s="12"/>
      <c r="EE25" s="12"/>
      <c r="EF25" s="14"/>
      <c r="EG25" s="14"/>
      <c r="EH25" s="12"/>
      <c r="EI25" s="12"/>
      <c r="EJ25" s="14"/>
      <c r="EK25" s="12"/>
      <c r="EL25" s="12"/>
      <c r="EM25" s="12"/>
      <c r="EN25" s="12"/>
      <c r="EO25" s="12"/>
      <c r="EP25" s="12"/>
      <c r="EQ25" s="12"/>
      <c r="ER25" s="12"/>
      <c r="ES25" s="12"/>
      <c r="ET25" s="14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>
        <v>1.0</v>
      </c>
      <c r="FG25" s="12"/>
      <c r="FH25" s="12"/>
      <c r="FI25" s="12"/>
      <c r="FJ25" s="12"/>
      <c r="FK25" s="12"/>
      <c r="FL25" s="12"/>
      <c r="FM25" s="14"/>
      <c r="FN25" s="12"/>
      <c r="FO25" s="12">
        <v>1.0</v>
      </c>
      <c r="FP25" s="12"/>
      <c r="FQ25" s="14"/>
      <c r="FR25" s="12"/>
      <c r="FS25" s="12"/>
      <c r="FT25" s="12"/>
      <c r="FU25" s="12"/>
      <c r="FV25" s="12"/>
      <c r="FW25" s="12"/>
      <c r="FX25" s="12"/>
      <c r="FY25" s="12">
        <v>1.0</v>
      </c>
      <c r="FZ25" s="12"/>
      <c r="GA25" s="12"/>
      <c r="GB25" s="12"/>
      <c r="GC25" s="14"/>
      <c r="GD25" s="12"/>
      <c r="GE25" s="12"/>
      <c r="GF25" s="12"/>
      <c r="GG25" s="12"/>
      <c r="GH25" s="12"/>
      <c r="GI25" s="12"/>
      <c r="GJ25" s="12"/>
      <c r="GK25" s="14"/>
      <c r="GL25" s="14"/>
      <c r="GM25" s="14"/>
      <c r="GN25" s="12"/>
      <c r="GO25" s="14"/>
      <c r="GP25" s="14"/>
      <c r="GQ25" s="12"/>
      <c r="GR25" s="14"/>
      <c r="GS25" s="12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2">
        <f t="shared" si="9"/>
        <v>0</v>
      </c>
      <c r="HR25" s="12">
        <v>36000.0</v>
      </c>
      <c r="HS25" s="12">
        <v>0.0</v>
      </c>
      <c r="HT25" s="12">
        <v>0.0</v>
      </c>
      <c r="HU25" s="12">
        <v>0.0</v>
      </c>
      <c r="HV25" s="12">
        <v>0.0</v>
      </c>
      <c r="HW25" s="12"/>
      <c r="HX25" s="12">
        <v>36000.0</v>
      </c>
      <c r="HY25" s="12" t="s">
        <v>448</v>
      </c>
      <c r="HZ25" s="19">
        <v>36713.0</v>
      </c>
    </row>
    <row r="26">
      <c r="A26" s="12" t="s">
        <v>449</v>
      </c>
      <c r="B26" s="20">
        <v>19065.0</v>
      </c>
      <c r="C26" s="13">
        <v>45231.0</v>
      </c>
      <c r="D26" s="12">
        <v>11.0</v>
      </c>
      <c r="E26" s="12" t="s">
        <v>306</v>
      </c>
      <c r="F26" s="12" t="s">
        <v>307</v>
      </c>
      <c r="G26" s="12" t="s">
        <v>237</v>
      </c>
      <c r="H26" s="12" t="s">
        <v>238</v>
      </c>
      <c r="I26" s="12" t="s">
        <v>239</v>
      </c>
      <c r="J26" s="14"/>
      <c r="K26" s="12" t="s">
        <v>450</v>
      </c>
      <c r="L26" s="12" t="s">
        <v>451</v>
      </c>
      <c r="M26" s="15" t="s">
        <v>452</v>
      </c>
      <c r="N26" s="12" t="s">
        <v>331</v>
      </c>
      <c r="O26" s="12" t="s">
        <v>244</v>
      </c>
      <c r="P26" s="12" t="s">
        <v>245</v>
      </c>
      <c r="Q26" s="12" t="s">
        <v>246</v>
      </c>
      <c r="R26" s="12" t="s">
        <v>247</v>
      </c>
      <c r="S26" s="12" t="s">
        <v>248</v>
      </c>
      <c r="T26" s="17"/>
      <c r="U26" s="17" t="s">
        <v>453</v>
      </c>
      <c r="V26" s="14" t="str">
        <f t="shared" si="1"/>
        <v/>
      </c>
      <c r="W26" s="14" t="str">
        <f t="shared" si="2"/>
        <v/>
      </c>
      <c r="X26" s="14" t="str">
        <f t="shared" si="3"/>
        <v>3,568756</v>
      </c>
      <c r="Y26" s="14" t="str">
        <f t="shared" si="4"/>
        <v>98,571243</v>
      </c>
      <c r="Z26" s="18">
        <f t="shared" si="5"/>
        <v>10958750.84</v>
      </c>
      <c r="AA26" s="14" t="str">
        <f t="shared" si="6"/>
        <v>Diluar Radius</v>
      </c>
      <c r="AB26" s="14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2" t="b">
        <v>0</v>
      </c>
      <c r="DS26" s="12" t="b">
        <v>0</v>
      </c>
      <c r="DT26" s="14"/>
      <c r="DU26" s="14"/>
      <c r="DV26" s="12" t="s">
        <v>454</v>
      </c>
      <c r="DW26" s="12" t="b">
        <v>1</v>
      </c>
      <c r="DX26" s="14"/>
      <c r="DY26" s="14"/>
      <c r="DZ26" s="12"/>
      <c r="EA26" s="12"/>
      <c r="EB26" s="12"/>
      <c r="EC26" s="12"/>
      <c r="ED26" s="12"/>
      <c r="EE26" s="12"/>
      <c r="EF26" s="14"/>
      <c r="EG26" s="14"/>
      <c r="EH26" s="12"/>
      <c r="EI26" s="12"/>
      <c r="EJ26" s="14"/>
      <c r="EK26" s="12"/>
      <c r="EL26" s="12"/>
      <c r="EM26" s="12"/>
      <c r="EN26" s="12"/>
      <c r="EO26" s="12"/>
      <c r="EP26" s="12"/>
      <c r="EQ26" s="12"/>
      <c r="ER26" s="12"/>
      <c r="ES26" s="12"/>
      <c r="ET26" s="14"/>
      <c r="EU26" s="12"/>
      <c r="EV26" s="12"/>
      <c r="EW26" s="12"/>
      <c r="EX26" s="12"/>
      <c r="EY26" s="12"/>
      <c r="EZ26" s="12"/>
      <c r="FA26" s="12"/>
      <c r="FB26" s="12"/>
      <c r="FC26" s="12">
        <v>1.0</v>
      </c>
      <c r="FD26" s="12"/>
      <c r="FE26" s="12"/>
      <c r="FF26" s="12"/>
      <c r="FG26" s="12"/>
      <c r="FH26" s="12"/>
      <c r="FI26" s="12"/>
      <c r="FJ26" s="12"/>
      <c r="FK26" s="12"/>
      <c r="FL26" s="12"/>
      <c r="FM26" s="14"/>
      <c r="FN26" s="12"/>
      <c r="FO26" s="12"/>
      <c r="FP26" s="12"/>
      <c r="FQ26" s="14"/>
      <c r="FR26" s="12"/>
      <c r="FS26" s="12"/>
      <c r="FT26" s="12"/>
      <c r="FU26" s="12"/>
      <c r="FV26" s="12"/>
      <c r="FW26" s="12">
        <v>1.0</v>
      </c>
      <c r="FX26" s="12"/>
      <c r="FY26" s="12">
        <v>1.0</v>
      </c>
      <c r="FZ26" s="12"/>
      <c r="GA26" s="12"/>
      <c r="GB26" s="12"/>
      <c r="GC26" s="14"/>
      <c r="GD26" s="12"/>
      <c r="GE26" s="12"/>
      <c r="GF26" s="12"/>
      <c r="GG26" s="12"/>
      <c r="GH26" s="12"/>
      <c r="GI26" s="12"/>
      <c r="GJ26" s="12"/>
      <c r="GK26" s="14"/>
      <c r="GL26" s="14"/>
      <c r="GM26" s="14"/>
      <c r="GN26" s="12"/>
      <c r="GO26" s="14"/>
      <c r="GP26" s="14"/>
      <c r="GQ26" s="12"/>
      <c r="GR26" s="14"/>
      <c r="GS26" s="12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2">
        <f t="shared" si="9"/>
        <v>0</v>
      </c>
      <c r="HR26" s="12">
        <v>36000.0</v>
      </c>
      <c r="HS26" s="12">
        <v>0.0</v>
      </c>
      <c r="HT26" s="12">
        <v>0.0</v>
      </c>
      <c r="HU26" s="12">
        <v>0.0</v>
      </c>
      <c r="HV26" s="12">
        <v>0.0</v>
      </c>
      <c r="HW26" s="12"/>
      <c r="HX26" s="12">
        <v>36000.0</v>
      </c>
      <c r="HY26" s="20">
        <v>14713.0</v>
      </c>
      <c r="HZ26" s="12" t="s">
        <v>455</v>
      </c>
    </row>
    <row r="27">
      <c r="A27" s="12" t="s">
        <v>456</v>
      </c>
      <c r="B27" s="12" t="s">
        <v>457</v>
      </c>
      <c r="C27" s="13">
        <v>45233.0</v>
      </c>
      <c r="D27" s="12">
        <v>11.0</v>
      </c>
      <c r="E27" s="12" t="s">
        <v>306</v>
      </c>
      <c r="F27" s="12" t="s">
        <v>318</v>
      </c>
      <c r="G27" s="12" t="s">
        <v>237</v>
      </c>
      <c r="H27" s="12" t="s">
        <v>238</v>
      </c>
      <c r="I27" s="12" t="s">
        <v>239</v>
      </c>
      <c r="J27" s="14"/>
      <c r="K27" s="12" t="s">
        <v>458</v>
      </c>
      <c r="L27" s="12" t="s">
        <v>459</v>
      </c>
      <c r="M27" s="15" t="s">
        <v>460</v>
      </c>
      <c r="N27" s="12" t="s">
        <v>419</v>
      </c>
      <c r="O27" s="12" t="s">
        <v>259</v>
      </c>
      <c r="P27" s="12" t="s">
        <v>245</v>
      </c>
      <c r="Q27" s="12" t="s">
        <v>299</v>
      </c>
      <c r="R27" s="12" t="s">
        <v>247</v>
      </c>
      <c r="S27" s="12" t="s">
        <v>248</v>
      </c>
      <c r="T27" s="16" t="s">
        <v>461</v>
      </c>
      <c r="U27" s="17" t="s">
        <v>376</v>
      </c>
      <c r="V27" s="14" t="str">
        <f t="shared" si="1"/>
        <v>3,582024</v>
      </c>
      <c r="W27" s="14" t="str">
        <f t="shared" si="2"/>
        <v>98,657569</v>
      </c>
      <c r="X27" s="14" t="str">
        <f t="shared" si="3"/>
        <v>3,518225</v>
      </c>
      <c r="Y27" s="14" t="str">
        <f t="shared" si="4"/>
        <v>98,610553</v>
      </c>
      <c r="Z27" s="18">
        <f t="shared" si="5"/>
        <v>8806.420648</v>
      </c>
      <c r="AA27" s="14" t="str">
        <f t="shared" si="6"/>
        <v>Diluar Radius</v>
      </c>
      <c r="AB27" s="14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 t="b">
        <v>1</v>
      </c>
      <c r="AY27" s="12"/>
      <c r="AZ27" s="12" t="b">
        <v>1</v>
      </c>
      <c r="BA27" s="12"/>
      <c r="BB27" s="12"/>
      <c r="BC27" s="12"/>
      <c r="BD27" s="12"/>
      <c r="BE27" s="12"/>
      <c r="BF27" s="12"/>
      <c r="BG27" s="12"/>
      <c r="BH27" s="12"/>
      <c r="BI27" s="12" t="b">
        <v>1</v>
      </c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 t="b">
        <v>1</v>
      </c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4"/>
      <c r="DR27" s="12" t="b">
        <v>0</v>
      </c>
      <c r="DS27" s="12" t="b">
        <v>0</v>
      </c>
      <c r="DT27" s="14"/>
      <c r="DU27" s="14"/>
      <c r="DV27" s="12" t="s">
        <v>462</v>
      </c>
      <c r="DW27" s="12" t="b">
        <v>1</v>
      </c>
      <c r="DX27" s="14"/>
      <c r="DY27" s="14"/>
      <c r="DZ27" s="12"/>
      <c r="EA27" s="12"/>
      <c r="EB27" s="12"/>
      <c r="EC27" s="12"/>
      <c r="ED27" s="12"/>
      <c r="EE27" s="12"/>
      <c r="EF27" s="14"/>
      <c r="EG27" s="14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4"/>
      <c r="EU27" s="12"/>
      <c r="EV27" s="12"/>
      <c r="EW27" s="12"/>
      <c r="EX27" s="12"/>
      <c r="EY27" s="12">
        <v>1.0</v>
      </c>
      <c r="EZ27" s="12"/>
      <c r="FA27" s="12"/>
      <c r="FB27" s="12"/>
      <c r="FC27" s="12">
        <v>1.0</v>
      </c>
      <c r="FD27" s="12"/>
      <c r="FE27" s="12"/>
      <c r="FF27" s="12"/>
      <c r="FG27" s="12"/>
      <c r="FH27" s="12"/>
      <c r="FI27" s="12"/>
      <c r="FJ27" s="12"/>
      <c r="FK27" s="12"/>
      <c r="FL27" s="12">
        <v>1.0</v>
      </c>
      <c r="FM27" s="14"/>
      <c r="FN27" s="12"/>
      <c r="FO27" s="12"/>
      <c r="FP27" s="12"/>
      <c r="FQ27" s="14"/>
      <c r="FR27" s="12"/>
      <c r="FS27" s="12">
        <v>1.0</v>
      </c>
      <c r="FT27" s="12"/>
      <c r="FU27" s="12"/>
      <c r="FV27" s="12"/>
      <c r="FW27" s="12">
        <v>1.0</v>
      </c>
      <c r="FX27" s="12"/>
      <c r="FY27" s="12">
        <v>1.0</v>
      </c>
      <c r="FZ27" s="12"/>
      <c r="GA27" s="12"/>
      <c r="GB27" s="12"/>
      <c r="GC27" s="14"/>
      <c r="GD27" s="12"/>
      <c r="GE27" s="12"/>
      <c r="GF27" s="12"/>
      <c r="GG27" s="12"/>
      <c r="GH27" s="12"/>
      <c r="GI27" s="12"/>
      <c r="GJ27" s="12"/>
      <c r="GK27" s="14"/>
      <c r="GL27" s="14"/>
      <c r="GM27" s="14"/>
      <c r="GN27" s="12"/>
      <c r="GO27" s="14"/>
      <c r="GP27" s="14"/>
      <c r="GQ27" s="12"/>
      <c r="GR27" s="14"/>
      <c r="GS27" s="12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2">
        <f t="shared" si="9"/>
        <v>4</v>
      </c>
      <c r="HR27" s="12">
        <v>72000.0</v>
      </c>
      <c r="HS27" s="12">
        <v>0.0</v>
      </c>
      <c r="HT27" s="12">
        <v>0.0</v>
      </c>
      <c r="HU27" s="12">
        <v>0.0</v>
      </c>
      <c r="HV27" s="12">
        <v>0.0</v>
      </c>
      <c r="HW27" s="12">
        <v>0.0</v>
      </c>
      <c r="HX27" s="12">
        <v>72000.0</v>
      </c>
      <c r="HY27" s="12" t="s">
        <v>463</v>
      </c>
      <c r="HZ27" s="12" t="s">
        <v>464</v>
      </c>
    </row>
    <row r="28">
      <c r="A28" s="12" t="s">
        <v>465</v>
      </c>
      <c r="B28" s="12" t="s">
        <v>466</v>
      </c>
      <c r="C28" s="13">
        <v>45233.0</v>
      </c>
      <c r="D28" s="12">
        <v>11.0</v>
      </c>
      <c r="E28" s="12" t="s">
        <v>306</v>
      </c>
      <c r="F28" s="12" t="s">
        <v>318</v>
      </c>
      <c r="G28" s="12" t="s">
        <v>237</v>
      </c>
      <c r="H28" s="12" t="s">
        <v>238</v>
      </c>
      <c r="I28" s="12" t="s">
        <v>239</v>
      </c>
      <c r="J28" s="14"/>
      <c r="K28" s="12" t="s">
        <v>467</v>
      </c>
      <c r="L28" s="12" t="s">
        <v>468</v>
      </c>
      <c r="M28" s="15" t="s">
        <v>469</v>
      </c>
      <c r="N28" s="12" t="s">
        <v>419</v>
      </c>
      <c r="O28" s="12" t="s">
        <v>259</v>
      </c>
      <c r="P28" s="12" t="s">
        <v>245</v>
      </c>
      <c r="Q28" s="12" t="s">
        <v>299</v>
      </c>
      <c r="R28" s="12" t="s">
        <v>247</v>
      </c>
      <c r="S28" s="12" t="s">
        <v>248</v>
      </c>
      <c r="T28" s="16" t="s">
        <v>470</v>
      </c>
      <c r="U28" s="17" t="s">
        <v>376</v>
      </c>
      <c r="V28" s="14" t="str">
        <f t="shared" si="1"/>
        <v>3,577133</v>
      </c>
      <c r="W28" s="14" t="str">
        <f t="shared" si="2"/>
        <v>98,658130</v>
      </c>
      <c r="X28" s="14" t="str">
        <f t="shared" si="3"/>
        <v>3,518225</v>
      </c>
      <c r="Y28" s="14" t="str">
        <f t="shared" si="4"/>
        <v>98,610553</v>
      </c>
      <c r="Z28" s="18">
        <f t="shared" si="5"/>
        <v>8413.456874</v>
      </c>
      <c r="AA28" s="14" t="str">
        <f t="shared" si="6"/>
        <v>Diluar Radius</v>
      </c>
      <c r="AB28" s="14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 t="b">
        <v>1</v>
      </c>
      <c r="BA28" s="12"/>
      <c r="BB28" s="12" t="b">
        <v>1</v>
      </c>
      <c r="BC28" s="12"/>
      <c r="BD28" s="12"/>
      <c r="BE28" s="12"/>
      <c r="BF28" s="12"/>
      <c r="BG28" s="12"/>
      <c r="BH28" s="12"/>
      <c r="BI28" s="12" t="b">
        <v>1</v>
      </c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 t="b">
        <v>1</v>
      </c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4"/>
      <c r="DR28" s="12" t="b">
        <v>0</v>
      </c>
      <c r="DS28" s="12" t="b">
        <v>0</v>
      </c>
      <c r="DT28" s="14"/>
      <c r="DU28" s="14"/>
      <c r="DV28" s="12" t="s">
        <v>471</v>
      </c>
      <c r="DW28" s="12" t="b">
        <v>0</v>
      </c>
      <c r="DX28" s="14"/>
      <c r="DY28" s="14"/>
      <c r="DZ28" s="12"/>
      <c r="EA28" s="12"/>
      <c r="EB28" s="12"/>
      <c r="EC28" s="12"/>
      <c r="ED28" s="12"/>
      <c r="EE28" s="12"/>
      <c r="EF28" s="14"/>
      <c r="EG28" s="14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4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4"/>
      <c r="FN28" s="12"/>
      <c r="FO28" s="12"/>
      <c r="FP28" s="12"/>
      <c r="FQ28" s="14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4"/>
      <c r="GD28" s="12"/>
      <c r="GE28" s="12"/>
      <c r="GF28" s="12"/>
      <c r="GG28" s="12"/>
      <c r="GH28" s="12"/>
      <c r="GI28" s="12"/>
      <c r="GJ28" s="12"/>
      <c r="GK28" s="14"/>
      <c r="GL28" s="14"/>
      <c r="GM28" s="14"/>
      <c r="GN28" s="12"/>
      <c r="GO28" s="14"/>
      <c r="GP28" s="14"/>
      <c r="GQ28" s="12"/>
      <c r="GR28" s="14"/>
      <c r="GS28" s="12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2">
        <f t="shared" si="9"/>
        <v>4</v>
      </c>
      <c r="HR28" s="12">
        <v>0.0</v>
      </c>
      <c r="HS28" s="12">
        <v>0.0</v>
      </c>
      <c r="HT28" s="12">
        <v>0.0</v>
      </c>
      <c r="HU28" s="12">
        <v>0.0</v>
      </c>
      <c r="HV28" s="12">
        <v>0.0</v>
      </c>
      <c r="HW28" s="12">
        <v>0.0</v>
      </c>
      <c r="HX28" s="12">
        <v>0.0</v>
      </c>
      <c r="HY28" s="12" t="s">
        <v>472</v>
      </c>
      <c r="HZ28" s="19">
        <v>36667.0</v>
      </c>
    </row>
    <row r="29">
      <c r="A29" s="12" t="s">
        <v>473</v>
      </c>
      <c r="B29" s="12" t="s">
        <v>474</v>
      </c>
      <c r="C29" s="13">
        <v>45232.0</v>
      </c>
      <c r="D29" s="12">
        <v>11.0</v>
      </c>
      <c r="E29" s="12" t="s">
        <v>475</v>
      </c>
      <c r="F29" s="12" t="s">
        <v>476</v>
      </c>
      <c r="G29" s="12" t="s">
        <v>237</v>
      </c>
      <c r="H29" s="12" t="s">
        <v>238</v>
      </c>
      <c r="I29" s="12" t="s">
        <v>239</v>
      </c>
      <c r="J29" s="14"/>
      <c r="K29" s="12" t="s">
        <v>477</v>
      </c>
      <c r="L29" s="12" t="s">
        <v>478</v>
      </c>
      <c r="M29" s="15" t="s">
        <v>479</v>
      </c>
      <c r="N29" s="12" t="s">
        <v>480</v>
      </c>
      <c r="O29" s="12" t="s">
        <v>259</v>
      </c>
      <c r="P29" s="12" t="s">
        <v>245</v>
      </c>
      <c r="Q29" s="12" t="s">
        <v>278</v>
      </c>
      <c r="R29" s="12" t="s">
        <v>279</v>
      </c>
      <c r="S29" s="12" t="s">
        <v>481</v>
      </c>
      <c r="T29" s="16" t="s">
        <v>482</v>
      </c>
      <c r="U29" s="17" t="s">
        <v>483</v>
      </c>
      <c r="V29" s="14" t="str">
        <f t="shared" si="1"/>
        <v>3,595134</v>
      </c>
      <c r="W29" s="14" t="str">
        <f t="shared" si="2"/>
        <v>98,701499</v>
      </c>
      <c r="X29" s="14" t="str">
        <f t="shared" si="3"/>
        <v>3,541125</v>
      </c>
      <c r="Y29" s="14" t="str">
        <f t="shared" si="4"/>
        <v>98,660407</v>
      </c>
      <c r="Z29" s="18">
        <f t="shared" si="5"/>
        <v>7540.767792</v>
      </c>
      <c r="AA29" s="14" t="str">
        <f t="shared" si="6"/>
        <v>Diluar Radius</v>
      </c>
      <c r="AB29" s="14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 t="b">
        <v>1</v>
      </c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4"/>
      <c r="CX29" s="12"/>
      <c r="CY29" s="12"/>
      <c r="CZ29" s="14"/>
      <c r="DA29" s="14"/>
      <c r="DB29" s="12"/>
      <c r="DC29" s="12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2" t="b">
        <v>0</v>
      </c>
      <c r="DS29" s="12" t="b">
        <v>0</v>
      </c>
      <c r="DT29" s="14"/>
      <c r="DU29" s="14"/>
      <c r="DV29" s="12" t="s">
        <v>484</v>
      </c>
      <c r="DW29" s="12" t="b">
        <v>1</v>
      </c>
      <c r="DX29" s="14"/>
      <c r="DY29" s="14"/>
      <c r="DZ29" s="12"/>
      <c r="EA29" s="12"/>
      <c r="EB29" s="12"/>
      <c r="EC29" s="12"/>
      <c r="ED29" s="12"/>
      <c r="EE29" s="12"/>
      <c r="EF29" s="14"/>
      <c r="EG29" s="14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4"/>
      <c r="EU29" s="12"/>
      <c r="EV29" s="12"/>
      <c r="EW29" s="12"/>
      <c r="EX29" s="12"/>
      <c r="EY29" s="12"/>
      <c r="EZ29" s="12"/>
      <c r="FA29" s="12"/>
      <c r="FB29" s="12"/>
      <c r="FC29" s="12">
        <v>1.0</v>
      </c>
      <c r="FD29" s="12"/>
      <c r="FE29" s="12"/>
      <c r="FF29" s="12"/>
      <c r="FG29" s="12"/>
      <c r="FH29" s="12"/>
      <c r="FI29" s="12"/>
      <c r="FJ29" s="12"/>
      <c r="FK29" s="12"/>
      <c r="FL29" s="12"/>
      <c r="FM29" s="14"/>
      <c r="FN29" s="12"/>
      <c r="FO29" s="12"/>
      <c r="FP29" s="12"/>
      <c r="FQ29" s="14"/>
      <c r="FR29" s="12"/>
      <c r="FS29" s="12"/>
      <c r="FT29" s="12"/>
      <c r="FU29" s="12"/>
      <c r="FV29" s="12"/>
      <c r="FW29" s="12"/>
      <c r="FX29" s="12"/>
      <c r="FY29" s="12">
        <v>1.0</v>
      </c>
      <c r="FZ29" s="12"/>
      <c r="GA29" s="12"/>
      <c r="GB29" s="12"/>
      <c r="GC29" s="14"/>
      <c r="GD29" s="12"/>
      <c r="GE29" s="12"/>
      <c r="GF29" s="12"/>
      <c r="GG29" s="12"/>
      <c r="GH29" s="12"/>
      <c r="GI29" s="12"/>
      <c r="GJ29" s="19"/>
      <c r="GK29" s="14"/>
      <c r="GL29" s="14"/>
      <c r="GM29" s="14"/>
      <c r="GN29" s="12"/>
      <c r="GO29" s="14"/>
      <c r="GP29" s="14"/>
      <c r="GQ29" s="12"/>
      <c r="GR29" s="14"/>
      <c r="GS29" s="12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2">
        <f t="shared" si="9"/>
        <v>1</v>
      </c>
      <c r="HR29" s="12">
        <v>24000.0</v>
      </c>
      <c r="HS29" s="12">
        <v>0.0</v>
      </c>
      <c r="HT29" s="12">
        <v>0.0</v>
      </c>
      <c r="HU29" s="12">
        <v>0.0</v>
      </c>
      <c r="HV29" s="12">
        <v>0.0</v>
      </c>
      <c r="HW29" s="12"/>
      <c r="HX29" s="12">
        <v>24000.0</v>
      </c>
      <c r="HY29" s="12" t="s">
        <v>485</v>
      </c>
      <c r="HZ29" s="12" t="s">
        <v>486</v>
      </c>
    </row>
    <row r="30">
      <c r="A30" s="12" t="s">
        <v>487</v>
      </c>
      <c r="B30" s="12" t="s">
        <v>488</v>
      </c>
      <c r="C30" s="13">
        <v>45237.0</v>
      </c>
      <c r="D30" s="12">
        <v>11.0</v>
      </c>
      <c r="E30" s="12" t="s">
        <v>306</v>
      </c>
      <c r="F30" s="12" t="s">
        <v>318</v>
      </c>
      <c r="G30" s="12" t="s">
        <v>237</v>
      </c>
      <c r="H30" s="12" t="s">
        <v>238</v>
      </c>
      <c r="I30" s="12" t="s">
        <v>239</v>
      </c>
      <c r="J30" s="14"/>
      <c r="K30" s="12" t="s">
        <v>489</v>
      </c>
      <c r="L30" s="12" t="s">
        <v>490</v>
      </c>
      <c r="M30" s="15" t="s">
        <v>491</v>
      </c>
      <c r="N30" s="12" t="s">
        <v>322</v>
      </c>
      <c r="O30" s="12" t="s">
        <v>259</v>
      </c>
      <c r="P30" s="12" t="s">
        <v>245</v>
      </c>
      <c r="Q30" s="12" t="s">
        <v>299</v>
      </c>
      <c r="R30" s="12" t="s">
        <v>247</v>
      </c>
      <c r="S30" s="12" t="s">
        <v>248</v>
      </c>
      <c r="T30" s="16" t="s">
        <v>376</v>
      </c>
      <c r="U30" s="17" t="s">
        <v>324</v>
      </c>
      <c r="V30" s="12" t="str">
        <f t="shared" si="1"/>
        <v>3,518225</v>
      </c>
      <c r="W30" s="14" t="str">
        <f t="shared" si="2"/>
        <v>98,610553</v>
      </c>
      <c r="X30" s="14" t="str">
        <f t="shared" si="3"/>
        <v>3,577252</v>
      </c>
      <c r="Y30" s="14" t="str">
        <f t="shared" si="4"/>
        <v>98,622238</v>
      </c>
      <c r="Z30" s="18">
        <f t="shared" si="5"/>
        <v>6690.384453</v>
      </c>
      <c r="AA30" s="14" t="str">
        <f t="shared" si="6"/>
        <v>Diluar Radius</v>
      </c>
      <c r="AB30" s="14"/>
      <c r="AC30" s="12"/>
      <c r="AD30" s="12"/>
      <c r="AE30" s="12"/>
      <c r="AF30" s="12"/>
      <c r="AG30" s="12"/>
      <c r="AH30" s="12" t="b">
        <v>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 t="b">
        <v>1</v>
      </c>
      <c r="AY30" s="12"/>
      <c r="AZ30" s="12" t="b">
        <v>1</v>
      </c>
      <c r="BA30" s="12"/>
      <c r="BB30" s="12" t="b">
        <v>1</v>
      </c>
      <c r="BC30" s="12"/>
      <c r="BD30" s="12"/>
      <c r="BE30" s="12"/>
      <c r="BF30" s="12" t="b">
        <v>1</v>
      </c>
      <c r="BG30" s="12"/>
      <c r="BH30" s="12"/>
      <c r="BI30" s="12" t="b">
        <v>1</v>
      </c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 t="b">
        <v>1</v>
      </c>
      <c r="BW30" s="12" t="b">
        <v>1</v>
      </c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4"/>
      <c r="DR30" s="12" t="b">
        <v>0</v>
      </c>
      <c r="DS30" s="12" t="b">
        <v>0</v>
      </c>
      <c r="DT30" s="12"/>
      <c r="DU30" s="12"/>
      <c r="DV30" s="12" t="s">
        <v>492</v>
      </c>
      <c r="DW30" s="12" t="b">
        <v>1</v>
      </c>
      <c r="DX30" s="12"/>
      <c r="DY30" s="12"/>
      <c r="DZ30" s="12"/>
      <c r="EA30" s="12"/>
      <c r="EB30" s="12"/>
      <c r="EC30" s="12"/>
      <c r="ED30" s="12"/>
      <c r="EE30" s="12"/>
      <c r="EF30" s="14"/>
      <c r="EG30" s="14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4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>
        <v>1.0</v>
      </c>
      <c r="FG30" s="12"/>
      <c r="FH30" s="12"/>
      <c r="FI30" s="12"/>
      <c r="FJ30" s="12"/>
      <c r="FK30" s="12"/>
      <c r="FL30" s="12"/>
      <c r="FM30" s="14"/>
      <c r="FN30" s="12"/>
      <c r="FO30" s="12">
        <v>1.0</v>
      </c>
      <c r="FP30" s="12"/>
      <c r="FQ30" s="14"/>
      <c r="FR30" s="12"/>
      <c r="FS30" s="12">
        <v>1.0</v>
      </c>
      <c r="FT30" s="12"/>
      <c r="FU30" s="12"/>
      <c r="FV30" s="12"/>
      <c r="FW30" s="12">
        <v>1.0</v>
      </c>
      <c r="FX30" s="12"/>
      <c r="FY30" s="12">
        <v>1.0</v>
      </c>
      <c r="FZ30" s="12"/>
      <c r="GA30" s="12"/>
      <c r="GB30" s="12"/>
      <c r="GC30" s="14"/>
      <c r="GD30" s="12"/>
      <c r="GE30" s="12"/>
      <c r="GF30" s="12"/>
      <c r="GG30" s="12"/>
      <c r="GH30" s="12"/>
      <c r="GI30" s="12"/>
      <c r="GJ30" s="12"/>
      <c r="GK30" s="14"/>
      <c r="GL30" s="14"/>
      <c r="GM30" s="12"/>
      <c r="GN30" s="12"/>
      <c r="GO30" s="14"/>
      <c r="GP30" s="14"/>
      <c r="GQ30" s="12"/>
      <c r="GR30" s="14"/>
      <c r="GS30" s="12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2">
        <f>countif(AC30:CV30,"TRUE")</f>
        <v>8</v>
      </c>
      <c r="HR30" s="12">
        <v>60000.0</v>
      </c>
      <c r="HS30" s="12">
        <v>0.0</v>
      </c>
      <c r="HT30" s="12">
        <v>0.0</v>
      </c>
      <c r="HU30" s="12">
        <v>0.0</v>
      </c>
      <c r="HV30" s="12">
        <v>0.0</v>
      </c>
      <c r="HW30" s="12">
        <v>0.0</v>
      </c>
      <c r="HX30" s="12">
        <v>60000.0</v>
      </c>
      <c r="HY30" s="12" t="s">
        <v>493</v>
      </c>
      <c r="HZ30" s="19">
        <v>36593.0</v>
      </c>
    </row>
    <row r="31">
      <c r="A31" s="12" t="s">
        <v>494</v>
      </c>
      <c r="B31" s="12" t="s">
        <v>495</v>
      </c>
      <c r="C31" s="13">
        <v>45233.0</v>
      </c>
      <c r="D31" s="12">
        <v>11.0</v>
      </c>
      <c r="E31" s="12" t="s">
        <v>306</v>
      </c>
      <c r="F31" s="12" t="s">
        <v>318</v>
      </c>
      <c r="G31" s="12" t="s">
        <v>237</v>
      </c>
      <c r="H31" s="12" t="s">
        <v>238</v>
      </c>
      <c r="I31" s="12" t="s">
        <v>239</v>
      </c>
      <c r="J31" s="14"/>
      <c r="K31" s="12" t="s">
        <v>496</v>
      </c>
      <c r="L31" s="12" t="s">
        <v>497</v>
      </c>
      <c r="M31" s="15" t="s">
        <v>498</v>
      </c>
      <c r="N31" s="12" t="s">
        <v>322</v>
      </c>
      <c r="O31" s="12" t="s">
        <v>259</v>
      </c>
      <c r="P31" s="12" t="s">
        <v>245</v>
      </c>
      <c r="Q31" s="12" t="s">
        <v>246</v>
      </c>
      <c r="R31" s="12" t="s">
        <v>247</v>
      </c>
      <c r="S31" s="12" t="s">
        <v>499</v>
      </c>
      <c r="T31" s="16" t="s">
        <v>500</v>
      </c>
      <c r="U31" s="17" t="s">
        <v>376</v>
      </c>
      <c r="V31" s="14" t="str">
        <f t="shared" si="1"/>
        <v>3,577335</v>
      </c>
      <c r="W31" s="14" t="str">
        <f t="shared" si="2"/>
        <v>98,621763</v>
      </c>
      <c r="X31" s="14" t="str">
        <f t="shared" si="3"/>
        <v>3,518225</v>
      </c>
      <c r="Y31" s="14" t="str">
        <f t="shared" si="4"/>
        <v>98,610553</v>
      </c>
      <c r="Z31" s="18">
        <f t="shared" si="5"/>
        <v>6689.434366</v>
      </c>
      <c r="AA31" s="14" t="str">
        <f t="shared" si="6"/>
        <v>Diluar Radius</v>
      </c>
      <c r="AB31" s="14"/>
      <c r="AC31" s="12"/>
      <c r="AD31" s="12"/>
      <c r="AE31" s="12"/>
      <c r="AF31" s="12"/>
      <c r="AG31" s="12"/>
      <c r="AH31" s="12" t="b">
        <v>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 t="b">
        <v>1</v>
      </c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4"/>
      <c r="DR31" s="12" t="b">
        <v>0</v>
      </c>
      <c r="DS31" s="12" t="b">
        <v>0</v>
      </c>
      <c r="DT31" s="14"/>
      <c r="DU31" s="14"/>
      <c r="DV31" s="12" t="s">
        <v>501</v>
      </c>
      <c r="DW31" s="12" t="b">
        <v>1</v>
      </c>
      <c r="DX31" s="14"/>
      <c r="DY31" s="14"/>
      <c r="DZ31" s="12"/>
      <c r="EA31" s="12"/>
      <c r="EB31" s="12"/>
      <c r="EC31" s="12"/>
      <c r="ED31" s="12">
        <v>5.0</v>
      </c>
      <c r="EE31" s="12"/>
      <c r="EF31" s="14"/>
      <c r="EG31" s="14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4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4"/>
      <c r="FN31" s="12"/>
      <c r="FO31" s="12"/>
      <c r="FP31" s="12"/>
      <c r="FQ31" s="14"/>
      <c r="FR31" s="12"/>
      <c r="FS31" s="12"/>
      <c r="FT31" s="12"/>
      <c r="FU31" s="12"/>
      <c r="FV31" s="12"/>
      <c r="FW31" s="12"/>
      <c r="FX31" s="12"/>
      <c r="FY31" s="12">
        <v>5.0</v>
      </c>
      <c r="FZ31" s="12"/>
      <c r="GA31" s="12"/>
      <c r="GB31" s="12"/>
      <c r="GC31" s="14"/>
      <c r="GD31" s="12"/>
      <c r="GE31" s="12"/>
      <c r="GF31" s="12"/>
      <c r="GG31" s="12"/>
      <c r="GH31" s="12"/>
      <c r="GI31" s="12"/>
      <c r="GJ31" s="19"/>
      <c r="GK31" s="14"/>
      <c r="GL31" s="14"/>
      <c r="GM31" s="14"/>
      <c r="GN31" s="12"/>
      <c r="GO31" s="14"/>
      <c r="GP31" s="14"/>
      <c r="GQ31" s="12"/>
      <c r="GR31" s="14"/>
      <c r="GS31" s="12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2">
        <f t="shared" ref="HQ31:HQ41" si="10">countif(AC31:DP31,"TRUE")</f>
        <v>2</v>
      </c>
      <c r="HR31" s="12">
        <v>60000.0</v>
      </c>
      <c r="HS31" s="12">
        <v>62500.0</v>
      </c>
      <c r="HT31" s="12">
        <v>0.0</v>
      </c>
      <c r="HU31" s="12">
        <v>0.0</v>
      </c>
      <c r="HV31" s="12">
        <v>0.0</v>
      </c>
      <c r="HW31" s="12">
        <v>0.0</v>
      </c>
      <c r="HX31" s="12">
        <v>122500.0</v>
      </c>
      <c r="HY31" s="12" t="s">
        <v>502</v>
      </c>
      <c r="HZ31" s="19">
        <v>36560.0</v>
      </c>
    </row>
    <row r="32">
      <c r="A32" s="12" t="s">
        <v>503</v>
      </c>
      <c r="B32" s="12" t="s">
        <v>504</v>
      </c>
      <c r="C32" s="13">
        <v>45233.0</v>
      </c>
      <c r="D32" s="12">
        <v>11.0</v>
      </c>
      <c r="E32" s="12" t="s">
        <v>306</v>
      </c>
      <c r="F32" s="12" t="s">
        <v>318</v>
      </c>
      <c r="G32" s="12" t="s">
        <v>237</v>
      </c>
      <c r="H32" s="12" t="s">
        <v>238</v>
      </c>
      <c r="I32" s="12" t="s">
        <v>239</v>
      </c>
      <c r="J32" s="14"/>
      <c r="K32" s="12" t="s">
        <v>505</v>
      </c>
      <c r="L32" s="12" t="s">
        <v>506</v>
      </c>
      <c r="M32" s="15" t="s">
        <v>507</v>
      </c>
      <c r="N32" s="12" t="s">
        <v>322</v>
      </c>
      <c r="O32" s="12" t="s">
        <v>259</v>
      </c>
      <c r="P32" s="12" t="s">
        <v>245</v>
      </c>
      <c r="Q32" s="12" t="s">
        <v>246</v>
      </c>
      <c r="R32" s="12" t="s">
        <v>247</v>
      </c>
      <c r="S32" s="12" t="s">
        <v>248</v>
      </c>
      <c r="T32" s="16" t="s">
        <v>500</v>
      </c>
      <c r="U32" s="17" t="s">
        <v>376</v>
      </c>
      <c r="V32" s="14" t="str">
        <f t="shared" si="1"/>
        <v>3,577335</v>
      </c>
      <c r="W32" s="14" t="str">
        <f t="shared" si="2"/>
        <v>98,621763</v>
      </c>
      <c r="X32" s="14" t="str">
        <f t="shared" si="3"/>
        <v>3,518225</v>
      </c>
      <c r="Y32" s="14" t="str">
        <f t="shared" si="4"/>
        <v>98,610553</v>
      </c>
      <c r="Z32" s="18">
        <f t="shared" si="5"/>
        <v>6689.434366</v>
      </c>
      <c r="AA32" s="14" t="str">
        <f t="shared" si="6"/>
        <v>Diluar Radius</v>
      </c>
      <c r="AB32" s="14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 t="b">
        <v>1</v>
      </c>
      <c r="AY32" s="12"/>
      <c r="AZ32" s="12" t="b">
        <v>1</v>
      </c>
      <c r="BA32" s="12" t="b">
        <v>1</v>
      </c>
      <c r="BB32" s="12" t="b">
        <v>1</v>
      </c>
      <c r="BC32" s="12"/>
      <c r="BD32" s="12" t="b">
        <v>1</v>
      </c>
      <c r="BE32" s="12"/>
      <c r="BF32" s="12" t="b">
        <v>1</v>
      </c>
      <c r="BG32" s="12"/>
      <c r="BH32" s="12"/>
      <c r="BI32" s="12" t="b">
        <v>1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 t="b">
        <v>1</v>
      </c>
      <c r="BW32" s="12" t="b">
        <v>1</v>
      </c>
      <c r="BX32" s="12"/>
      <c r="BY32" s="12"/>
      <c r="BZ32" s="12" t="b">
        <v>1</v>
      </c>
      <c r="CA32" s="12"/>
      <c r="CB32" s="12"/>
      <c r="CC32" s="12"/>
      <c r="CD32" s="12"/>
      <c r="CE32" s="12"/>
      <c r="CF32" s="12"/>
      <c r="CG32" s="12"/>
      <c r="CH32" s="12" t="b">
        <v>1</v>
      </c>
      <c r="CI32" s="12"/>
      <c r="CJ32" s="12" t="b">
        <v>1</v>
      </c>
      <c r="CK32" s="12" t="b">
        <v>1</v>
      </c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4"/>
      <c r="DR32" s="12" t="b">
        <v>0</v>
      </c>
      <c r="DS32" s="12" t="b">
        <v>1</v>
      </c>
      <c r="DT32" s="14"/>
      <c r="DU32" s="14"/>
      <c r="DV32" s="12" t="s">
        <v>508</v>
      </c>
      <c r="DW32" s="12" t="b">
        <v>1</v>
      </c>
      <c r="DX32" s="14"/>
      <c r="DY32" s="14"/>
      <c r="DZ32" s="12"/>
      <c r="EA32" s="12"/>
      <c r="EB32" s="12"/>
      <c r="EC32" s="12"/>
      <c r="ED32" s="12"/>
      <c r="EE32" s="12"/>
      <c r="EF32" s="14"/>
      <c r="EG32" s="14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4"/>
      <c r="EU32" s="12"/>
      <c r="EV32" s="12"/>
      <c r="EW32" s="12">
        <v>1.0</v>
      </c>
      <c r="EX32" s="12"/>
      <c r="EY32" s="12"/>
      <c r="EZ32" s="12"/>
      <c r="FA32" s="12"/>
      <c r="FB32" s="12"/>
      <c r="FC32" s="12">
        <v>4.0</v>
      </c>
      <c r="FD32" s="12"/>
      <c r="FE32" s="12"/>
      <c r="FF32" s="12"/>
      <c r="FG32" s="12"/>
      <c r="FH32" s="12"/>
      <c r="FI32" s="12"/>
      <c r="FJ32" s="12"/>
      <c r="FK32" s="12"/>
      <c r="FL32" s="12">
        <v>1.0</v>
      </c>
      <c r="FM32" s="14"/>
      <c r="FN32" s="12"/>
      <c r="FO32" s="12"/>
      <c r="FP32" s="12"/>
      <c r="FQ32" s="14"/>
      <c r="FR32" s="12"/>
      <c r="FS32" s="12">
        <v>1.0</v>
      </c>
      <c r="FT32" s="12"/>
      <c r="FU32" s="12"/>
      <c r="FV32" s="12"/>
      <c r="FW32" s="12"/>
      <c r="FX32" s="12"/>
      <c r="FY32" s="12">
        <v>4.0</v>
      </c>
      <c r="FZ32" s="12"/>
      <c r="GA32" s="12"/>
      <c r="GB32" s="12"/>
      <c r="GC32" s="14"/>
      <c r="GD32" s="12"/>
      <c r="GE32" s="12"/>
      <c r="GF32" s="12"/>
      <c r="GG32" s="12">
        <v>1.0</v>
      </c>
      <c r="GH32" s="12"/>
      <c r="GI32" s="12"/>
      <c r="GJ32" s="12"/>
      <c r="GK32" s="14"/>
      <c r="GL32" s="14"/>
      <c r="GM32" s="14"/>
      <c r="GN32" s="12"/>
      <c r="GO32" s="14"/>
      <c r="GP32" s="14"/>
      <c r="GQ32" s="12"/>
      <c r="GR32" s="14"/>
      <c r="GS32" s="12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2">
        <f t="shared" si="10"/>
        <v>13</v>
      </c>
      <c r="HR32" s="12">
        <v>144000.0</v>
      </c>
      <c r="HS32" s="12">
        <v>0.0</v>
      </c>
      <c r="HT32" s="12">
        <v>0.0</v>
      </c>
      <c r="HU32" s="12">
        <v>0.0</v>
      </c>
      <c r="HV32" s="12">
        <v>0.0</v>
      </c>
      <c r="HW32" s="12">
        <v>0.0</v>
      </c>
      <c r="HX32" s="12">
        <v>144000.0</v>
      </c>
      <c r="HY32" s="12" t="s">
        <v>509</v>
      </c>
      <c r="HZ32" s="12" t="s">
        <v>510</v>
      </c>
    </row>
    <row r="33">
      <c r="A33" s="12" t="s">
        <v>511</v>
      </c>
      <c r="B33" s="12" t="s">
        <v>512</v>
      </c>
      <c r="C33" s="13">
        <v>45233.0</v>
      </c>
      <c r="D33" s="12">
        <v>11.0</v>
      </c>
      <c r="E33" s="12" t="s">
        <v>306</v>
      </c>
      <c r="F33" s="12" t="s">
        <v>318</v>
      </c>
      <c r="G33" s="12" t="s">
        <v>237</v>
      </c>
      <c r="H33" s="12" t="s">
        <v>238</v>
      </c>
      <c r="I33" s="12" t="s">
        <v>239</v>
      </c>
      <c r="J33" s="14"/>
      <c r="K33" s="12" t="s">
        <v>513</v>
      </c>
      <c r="L33" s="12" t="s">
        <v>514</v>
      </c>
      <c r="M33" s="15" t="s">
        <v>515</v>
      </c>
      <c r="N33" s="12" t="s">
        <v>322</v>
      </c>
      <c r="O33" s="12" t="s">
        <v>259</v>
      </c>
      <c r="P33" s="12" t="s">
        <v>245</v>
      </c>
      <c r="Q33" s="12" t="s">
        <v>299</v>
      </c>
      <c r="R33" s="12" t="s">
        <v>247</v>
      </c>
      <c r="S33" s="12" t="s">
        <v>516</v>
      </c>
      <c r="T33" s="16" t="s">
        <v>500</v>
      </c>
      <c r="U33" s="17" t="s">
        <v>376</v>
      </c>
      <c r="V33" s="14" t="str">
        <f t="shared" si="1"/>
        <v>3,577335</v>
      </c>
      <c r="W33" s="14" t="str">
        <f t="shared" si="2"/>
        <v>98,621763</v>
      </c>
      <c r="X33" s="14" t="str">
        <f t="shared" si="3"/>
        <v>3,518225</v>
      </c>
      <c r="Y33" s="14" t="str">
        <f t="shared" si="4"/>
        <v>98,610553</v>
      </c>
      <c r="Z33" s="18">
        <f t="shared" si="5"/>
        <v>6689.434366</v>
      </c>
      <c r="AA33" s="14" t="str">
        <f t="shared" si="6"/>
        <v>Diluar Radius</v>
      </c>
      <c r="AB33" s="14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 t="b">
        <v>1</v>
      </c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4"/>
      <c r="DR33" s="12" t="b">
        <v>0</v>
      </c>
      <c r="DS33" s="12" t="b">
        <v>0</v>
      </c>
      <c r="DT33" s="14"/>
      <c r="DU33" s="14"/>
      <c r="DV33" s="12" t="s">
        <v>517</v>
      </c>
      <c r="DW33" s="12" t="b">
        <v>1</v>
      </c>
      <c r="DX33" s="14"/>
      <c r="DY33" s="14"/>
      <c r="DZ33" s="12"/>
      <c r="EA33" s="12"/>
      <c r="EB33" s="12"/>
      <c r="EC33" s="12"/>
      <c r="ED33" s="12"/>
      <c r="EE33" s="12"/>
      <c r="EF33" s="14"/>
      <c r="EG33" s="14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4"/>
      <c r="EU33" s="12"/>
      <c r="EV33" s="12"/>
      <c r="EW33" s="12"/>
      <c r="EX33" s="12"/>
      <c r="EY33" s="12"/>
      <c r="EZ33" s="12"/>
      <c r="FA33" s="12"/>
      <c r="FB33" s="12"/>
      <c r="FC33" s="12">
        <v>1.0</v>
      </c>
      <c r="FD33" s="12"/>
      <c r="FE33" s="12"/>
      <c r="FF33" s="12"/>
      <c r="FG33" s="12"/>
      <c r="FH33" s="12"/>
      <c r="FI33" s="12"/>
      <c r="FJ33" s="12"/>
      <c r="FK33" s="12"/>
      <c r="FL33" s="12"/>
      <c r="FM33" s="14"/>
      <c r="FN33" s="12"/>
      <c r="FO33" s="12"/>
      <c r="FP33" s="12"/>
      <c r="FQ33" s="14"/>
      <c r="FR33" s="12"/>
      <c r="FS33" s="12">
        <v>1.0</v>
      </c>
      <c r="FT33" s="12"/>
      <c r="FU33" s="12"/>
      <c r="FV33" s="12"/>
      <c r="FW33" s="12"/>
      <c r="FX33" s="12"/>
      <c r="FY33" s="12">
        <v>1.0</v>
      </c>
      <c r="FZ33" s="12"/>
      <c r="GA33" s="12"/>
      <c r="GB33" s="12"/>
      <c r="GC33" s="14"/>
      <c r="GD33" s="12"/>
      <c r="GE33" s="12"/>
      <c r="GF33" s="12"/>
      <c r="GG33" s="12">
        <v>1.0</v>
      </c>
      <c r="GH33" s="12"/>
      <c r="GI33" s="12"/>
      <c r="GJ33" s="12"/>
      <c r="GK33" s="14"/>
      <c r="GL33" s="14"/>
      <c r="GM33" s="14"/>
      <c r="GN33" s="12"/>
      <c r="GO33" s="14"/>
      <c r="GP33" s="14"/>
      <c r="GQ33" s="12"/>
      <c r="GR33" s="14"/>
      <c r="GS33" s="12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2">
        <f t="shared" si="10"/>
        <v>1</v>
      </c>
      <c r="HR33" s="12">
        <v>48000.0</v>
      </c>
      <c r="HS33" s="12">
        <v>0.0</v>
      </c>
      <c r="HT33" s="12">
        <v>0.0</v>
      </c>
      <c r="HU33" s="12">
        <v>0.0</v>
      </c>
      <c r="HV33" s="12">
        <v>0.0</v>
      </c>
      <c r="HW33" s="12">
        <v>0.0</v>
      </c>
      <c r="HX33" s="12">
        <v>48000.0</v>
      </c>
      <c r="HY33" s="12" t="s">
        <v>518</v>
      </c>
      <c r="HZ33" s="21">
        <v>36811.0</v>
      </c>
    </row>
    <row r="34">
      <c r="A34" s="12" t="s">
        <v>519</v>
      </c>
      <c r="B34" s="12" t="s">
        <v>520</v>
      </c>
      <c r="C34" s="13">
        <v>45233.0</v>
      </c>
      <c r="D34" s="12">
        <v>11.0</v>
      </c>
      <c r="E34" s="12" t="s">
        <v>306</v>
      </c>
      <c r="F34" s="12" t="s">
        <v>318</v>
      </c>
      <c r="G34" s="12" t="s">
        <v>237</v>
      </c>
      <c r="H34" s="12" t="s">
        <v>238</v>
      </c>
      <c r="I34" s="12" t="s">
        <v>239</v>
      </c>
      <c r="J34" s="14"/>
      <c r="K34" s="12" t="s">
        <v>521</v>
      </c>
      <c r="L34" s="12" t="s">
        <v>522</v>
      </c>
      <c r="M34" s="15" t="s">
        <v>523</v>
      </c>
      <c r="N34" s="12" t="s">
        <v>322</v>
      </c>
      <c r="O34" s="12" t="s">
        <v>259</v>
      </c>
      <c r="P34" s="12" t="s">
        <v>245</v>
      </c>
      <c r="Q34" s="12" t="s">
        <v>246</v>
      </c>
      <c r="R34" s="12" t="s">
        <v>247</v>
      </c>
      <c r="S34" s="12" t="s">
        <v>524</v>
      </c>
      <c r="T34" s="16" t="s">
        <v>500</v>
      </c>
      <c r="U34" s="17" t="s">
        <v>376</v>
      </c>
      <c r="V34" s="14" t="str">
        <f t="shared" si="1"/>
        <v>3,577335</v>
      </c>
      <c r="W34" s="14" t="str">
        <f t="shared" si="2"/>
        <v>98,621763</v>
      </c>
      <c r="X34" s="14" t="str">
        <f t="shared" si="3"/>
        <v>3,518225</v>
      </c>
      <c r="Y34" s="14" t="str">
        <f t="shared" si="4"/>
        <v>98,610553</v>
      </c>
      <c r="Z34" s="18">
        <f t="shared" si="5"/>
        <v>6689.434366</v>
      </c>
      <c r="AA34" s="14" t="str">
        <f t="shared" si="6"/>
        <v>Diluar Radius</v>
      </c>
      <c r="AB34" s="14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4"/>
      <c r="DR34" s="12" t="b">
        <v>0</v>
      </c>
      <c r="DS34" s="12" t="b">
        <v>0</v>
      </c>
      <c r="DT34" s="14"/>
      <c r="DU34" s="14"/>
      <c r="DV34" s="12" t="s">
        <v>525</v>
      </c>
      <c r="DW34" s="12" t="b">
        <v>1</v>
      </c>
      <c r="DX34" s="14"/>
      <c r="DY34" s="14"/>
      <c r="DZ34" s="12"/>
      <c r="EA34" s="12"/>
      <c r="EB34" s="12"/>
      <c r="EC34" s="12"/>
      <c r="ED34" s="12"/>
      <c r="EE34" s="12"/>
      <c r="EF34" s="14"/>
      <c r="EG34" s="14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4"/>
      <c r="EU34" s="12"/>
      <c r="EV34" s="12"/>
      <c r="EW34" s="12"/>
      <c r="EX34" s="12"/>
      <c r="EY34" s="12"/>
      <c r="EZ34" s="12"/>
      <c r="FA34" s="12"/>
      <c r="FB34" s="12"/>
      <c r="FC34" s="12">
        <v>1.0</v>
      </c>
      <c r="FD34" s="12"/>
      <c r="FE34" s="12"/>
      <c r="FF34" s="12"/>
      <c r="FG34" s="12"/>
      <c r="FH34" s="12"/>
      <c r="FI34" s="12"/>
      <c r="FJ34" s="12"/>
      <c r="FK34" s="12"/>
      <c r="FL34" s="12"/>
      <c r="FM34" s="14"/>
      <c r="FN34" s="12"/>
      <c r="FO34" s="12"/>
      <c r="FP34" s="12"/>
      <c r="FQ34" s="14"/>
      <c r="FR34" s="12"/>
      <c r="FS34" s="12"/>
      <c r="FT34" s="12"/>
      <c r="FU34" s="12"/>
      <c r="FV34" s="12"/>
      <c r="FW34" s="12"/>
      <c r="FX34" s="12"/>
      <c r="FY34" s="12">
        <v>1.0</v>
      </c>
      <c r="FZ34" s="12"/>
      <c r="GA34" s="12"/>
      <c r="GB34" s="12"/>
      <c r="GC34" s="14"/>
      <c r="GD34" s="12"/>
      <c r="GE34" s="12"/>
      <c r="GF34" s="12"/>
      <c r="GG34" s="12"/>
      <c r="GH34" s="12"/>
      <c r="GI34" s="12"/>
      <c r="GJ34" s="12"/>
      <c r="GK34" s="14"/>
      <c r="GL34" s="14"/>
      <c r="GM34" s="14"/>
      <c r="GN34" s="12"/>
      <c r="GO34" s="14"/>
      <c r="GP34" s="14"/>
      <c r="GQ34" s="12"/>
      <c r="GR34" s="14"/>
      <c r="GS34" s="12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2">
        <f t="shared" si="10"/>
        <v>0</v>
      </c>
      <c r="HR34" s="12">
        <v>24000.0</v>
      </c>
      <c r="HS34" s="12">
        <v>0.0</v>
      </c>
      <c r="HT34" s="12">
        <v>0.0</v>
      </c>
      <c r="HU34" s="12">
        <v>0.0</v>
      </c>
      <c r="HV34" s="12">
        <v>0.0</v>
      </c>
      <c r="HW34" s="12">
        <v>0.0</v>
      </c>
      <c r="HX34" s="12">
        <v>24000.0</v>
      </c>
      <c r="HY34" s="12" t="s">
        <v>526</v>
      </c>
      <c r="HZ34" s="12" t="s">
        <v>527</v>
      </c>
    </row>
    <row r="35">
      <c r="A35" s="12" t="s">
        <v>528</v>
      </c>
      <c r="B35" s="12" t="s">
        <v>529</v>
      </c>
      <c r="C35" s="13">
        <v>45233.0</v>
      </c>
      <c r="D35" s="12">
        <v>11.0</v>
      </c>
      <c r="E35" s="12" t="s">
        <v>306</v>
      </c>
      <c r="F35" s="12" t="s">
        <v>318</v>
      </c>
      <c r="G35" s="12" t="s">
        <v>237</v>
      </c>
      <c r="H35" s="12" t="s">
        <v>238</v>
      </c>
      <c r="I35" s="12" t="s">
        <v>239</v>
      </c>
      <c r="J35" s="14"/>
      <c r="K35" s="12" t="s">
        <v>530</v>
      </c>
      <c r="L35" s="12" t="s">
        <v>531</v>
      </c>
      <c r="M35" s="15" t="s">
        <v>532</v>
      </c>
      <c r="N35" s="12" t="s">
        <v>322</v>
      </c>
      <c r="O35" s="12" t="s">
        <v>259</v>
      </c>
      <c r="P35" s="12" t="s">
        <v>245</v>
      </c>
      <c r="Q35" s="12" t="s">
        <v>428</v>
      </c>
      <c r="R35" s="12" t="s">
        <v>429</v>
      </c>
      <c r="S35" s="12" t="s">
        <v>533</v>
      </c>
      <c r="T35" s="16" t="s">
        <v>500</v>
      </c>
      <c r="U35" s="17" t="s">
        <v>376</v>
      </c>
      <c r="V35" s="14" t="str">
        <f t="shared" si="1"/>
        <v>3,577335</v>
      </c>
      <c r="W35" s="14" t="str">
        <f t="shared" si="2"/>
        <v>98,621763</v>
      </c>
      <c r="X35" s="14" t="str">
        <f t="shared" si="3"/>
        <v>3,518225</v>
      </c>
      <c r="Y35" s="14" t="str">
        <f t="shared" si="4"/>
        <v>98,610553</v>
      </c>
      <c r="Z35" s="18">
        <f t="shared" si="5"/>
        <v>6689.434366</v>
      </c>
      <c r="AA35" s="14" t="str">
        <f t="shared" si="6"/>
        <v>Diluar Radius</v>
      </c>
      <c r="AB35" s="14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 t="b">
        <v>1</v>
      </c>
      <c r="BC35" s="12"/>
      <c r="BD35" s="12"/>
      <c r="BE35" s="12"/>
      <c r="BF35" s="12" t="b">
        <v>1</v>
      </c>
      <c r="BG35" s="12"/>
      <c r="BH35" s="12"/>
      <c r="BI35" s="12" t="b">
        <v>1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 t="b">
        <v>1</v>
      </c>
      <c r="BW35" s="12"/>
      <c r="BX35" s="12"/>
      <c r="BY35" s="12"/>
      <c r="BZ35" s="12" t="b">
        <v>1</v>
      </c>
      <c r="CA35" s="12"/>
      <c r="CB35" s="12" t="b">
        <v>1</v>
      </c>
      <c r="CC35" s="12"/>
      <c r="CD35" s="12"/>
      <c r="CE35" s="12"/>
      <c r="CF35" s="12"/>
      <c r="CG35" s="12"/>
      <c r="CH35" s="12"/>
      <c r="CI35" s="12" t="b">
        <v>1</v>
      </c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4"/>
      <c r="DR35" s="12" t="b">
        <v>0</v>
      </c>
      <c r="DS35" s="12" t="b">
        <v>0</v>
      </c>
      <c r="DT35" s="14"/>
      <c r="DU35" s="14"/>
      <c r="DV35" s="12" t="s">
        <v>534</v>
      </c>
      <c r="DW35" s="12" t="b">
        <v>1</v>
      </c>
      <c r="DX35" s="14"/>
      <c r="DY35" s="14"/>
      <c r="DZ35" s="12"/>
      <c r="EA35" s="12"/>
      <c r="EB35" s="12"/>
      <c r="EC35" s="12"/>
      <c r="ED35" s="12"/>
      <c r="EE35" s="12"/>
      <c r="EF35" s="14"/>
      <c r="EG35" s="14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4"/>
      <c r="EU35" s="12"/>
      <c r="EV35" s="12"/>
      <c r="EW35" s="12"/>
      <c r="EX35" s="12"/>
      <c r="EY35" s="12"/>
      <c r="EZ35" s="12"/>
      <c r="FA35" s="12"/>
      <c r="FB35" s="12"/>
      <c r="FC35" s="12">
        <v>1.0</v>
      </c>
      <c r="FD35" s="12"/>
      <c r="FE35" s="12"/>
      <c r="FF35" s="12"/>
      <c r="FG35" s="12"/>
      <c r="FH35" s="12"/>
      <c r="FI35" s="12"/>
      <c r="FJ35" s="12"/>
      <c r="FK35" s="12"/>
      <c r="FL35" s="12"/>
      <c r="FM35" s="14"/>
      <c r="FN35" s="12"/>
      <c r="FO35" s="12"/>
      <c r="FP35" s="12"/>
      <c r="FQ35" s="14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4"/>
      <c r="GD35" s="12"/>
      <c r="GE35" s="12"/>
      <c r="GF35" s="12">
        <v>1.0</v>
      </c>
      <c r="GG35" s="12"/>
      <c r="GH35" s="12"/>
      <c r="GI35" s="12"/>
      <c r="GJ35" s="12"/>
      <c r="GK35" s="14"/>
      <c r="GL35" s="14"/>
      <c r="GM35" s="14"/>
      <c r="GN35" s="12"/>
      <c r="GO35" s="14"/>
      <c r="GP35" s="14"/>
      <c r="GQ35" s="12"/>
      <c r="GR35" s="14"/>
      <c r="GS35" s="12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2">
        <f t="shared" si="10"/>
        <v>7</v>
      </c>
      <c r="HR35" s="12">
        <v>24000.0</v>
      </c>
      <c r="HS35" s="12">
        <v>0.0</v>
      </c>
      <c r="HT35" s="12">
        <v>0.0</v>
      </c>
      <c r="HU35" s="12">
        <v>0.0</v>
      </c>
      <c r="HV35" s="12">
        <v>0.0</v>
      </c>
      <c r="HW35" s="12">
        <v>0.0</v>
      </c>
      <c r="HX35" s="12">
        <v>24000.0</v>
      </c>
      <c r="HY35" s="12" t="s">
        <v>535</v>
      </c>
      <c r="HZ35" s="12" t="s">
        <v>536</v>
      </c>
    </row>
    <row r="36">
      <c r="A36" s="12" t="s">
        <v>537</v>
      </c>
      <c r="B36" s="12" t="s">
        <v>538</v>
      </c>
      <c r="C36" s="13">
        <v>45233.0</v>
      </c>
      <c r="D36" s="12">
        <v>11.0</v>
      </c>
      <c r="E36" s="12" t="s">
        <v>306</v>
      </c>
      <c r="F36" s="12" t="s">
        <v>318</v>
      </c>
      <c r="G36" s="12" t="s">
        <v>237</v>
      </c>
      <c r="H36" s="12" t="s">
        <v>238</v>
      </c>
      <c r="I36" s="12" t="s">
        <v>239</v>
      </c>
      <c r="J36" s="14"/>
      <c r="K36" s="12" t="s">
        <v>539</v>
      </c>
      <c r="L36" s="12" t="s">
        <v>540</v>
      </c>
      <c r="M36" s="15" t="s">
        <v>541</v>
      </c>
      <c r="N36" s="12" t="s">
        <v>322</v>
      </c>
      <c r="O36" s="12" t="s">
        <v>259</v>
      </c>
      <c r="P36" s="12" t="s">
        <v>245</v>
      </c>
      <c r="Q36" s="12" t="s">
        <v>428</v>
      </c>
      <c r="R36" s="12" t="s">
        <v>429</v>
      </c>
      <c r="S36" s="12" t="s">
        <v>533</v>
      </c>
      <c r="T36" s="16" t="s">
        <v>500</v>
      </c>
      <c r="U36" s="17" t="s">
        <v>376</v>
      </c>
      <c r="V36" s="14" t="str">
        <f t="shared" si="1"/>
        <v>3,577335</v>
      </c>
      <c r="W36" s="14" t="str">
        <f t="shared" si="2"/>
        <v>98,621763</v>
      </c>
      <c r="X36" s="14" t="str">
        <f t="shared" si="3"/>
        <v>3,518225</v>
      </c>
      <c r="Y36" s="14" t="str">
        <f t="shared" si="4"/>
        <v>98,610553</v>
      </c>
      <c r="Z36" s="18">
        <f t="shared" si="5"/>
        <v>6689.434366</v>
      </c>
      <c r="AA36" s="14" t="str">
        <f t="shared" si="6"/>
        <v>Diluar Radius</v>
      </c>
      <c r="AB36" s="14"/>
      <c r="AC36" s="12"/>
      <c r="AD36" s="12"/>
      <c r="AE36" s="12"/>
      <c r="AF36" s="12"/>
      <c r="AG36" s="12"/>
      <c r="AH36" s="12" t="b">
        <v>1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 t="b">
        <v>1</v>
      </c>
      <c r="AW36" s="12"/>
      <c r="AX36" s="12"/>
      <c r="AY36" s="12"/>
      <c r="AZ36" s="12"/>
      <c r="BA36" s="12" t="b">
        <v>1</v>
      </c>
      <c r="BB36" s="12" t="b">
        <v>1</v>
      </c>
      <c r="BC36" s="12"/>
      <c r="BD36" s="12"/>
      <c r="BE36" s="12"/>
      <c r="BF36" s="12" t="b">
        <v>1</v>
      </c>
      <c r="BG36" s="12"/>
      <c r="BH36" s="12"/>
      <c r="BI36" s="12"/>
      <c r="BJ36" s="12"/>
      <c r="BK36" s="12"/>
      <c r="BL36" s="12"/>
      <c r="BM36" s="12" t="b">
        <v>1</v>
      </c>
      <c r="BN36" s="12"/>
      <c r="BO36" s="12"/>
      <c r="BP36" s="12"/>
      <c r="BQ36" s="12"/>
      <c r="BR36" s="12" t="b">
        <v>1</v>
      </c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4"/>
      <c r="DR36" s="12" t="b">
        <v>0</v>
      </c>
      <c r="DS36" s="12" t="b">
        <v>0</v>
      </c>
      <c r="DT36" s="14"/>
      <c r="DU36" s="14"/>
      <c r="DV36" s="12" t="s">
        <v>542</v>
      </c>
      <c r="DW36" s="12" t="b">
        <v>1</v>
      </c>
      <c r="DX36" s="14"/>
      <c r="DY36" s="14"/>
      <c r="DZ36" s="12"/>
      <c r="EA36" s="12"/>
      <c r="EB36" s="12"/>
      <c r="EC36" s="12"/>
      <c r="ED36" s="12"/>
      <c r="EE36" s="12"/>
      <c r="EF36" s="14"/>
      <c r="EG36" s="14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4"/>
      <c r="EU36" s="12"/>
      <c r="EV36" s="12"/>
      <c r="EW36" s="12"/>
      <c r="EX36" s="12"/>
      <c r="EY36" s="12"/>
      <c r="EZ36" s="12"/>
      <c r="FA36" s="12"/>
      <c r="FB36" s="12"/>
      <c r="FC36" s="12">
        <v>1.0</v>
      </c>
      <c r="FD36" s="12"/>
      <c r="FE36" s="12"/>
      <c r="FF36" s="12"/>
      <c r="FG36" s="12"/>
      <c r="FH36" s="12"/>
      <c r="FI36" s="12"/>
      <c r="FJ36" s="12"/>
      <c r="FK36" s="12"/>
      <c r="FL36" s="12"/>
      <c r="FM36" s="14"/>
      <c r="FN36" s="12"/>
      <c r="FO36" s="12">
        <v>1.0</v>
      </c>
      <c r="FP36" s="12"/>
      <c r="FQ36" s="14"/>
      <c r="FR36" s="12"/>
      <c r="FS36" s="12"/>
      <c r="FT36" s="12"/>
      <c r="FU36" s="12"/>
      <c r="FV36" s="12"/>
      <c r="FW36" s="12"/>
      <c r="FX36" s="12"/>
      <c r="FY36" s="12">
        <v>1.0</v>
      </c>
      <c r="FZ36" s="12"/>
      <c r="GA36" s="12">
        <v>1.0</v>
      </c>
      <c r="GB36" s="12"/>
      <c r="GC36" s="14"/>
      <c r="GD36" s="12"/>
      <c r="GE36" s="12"/>
      <c r="GF36" s="12"/>
      <c r="GG36" s="12"/>
      <c r="GH36" s="12"/>
      <c r="GI36" s="12"/>
      <c r="GJ36" s="12"/>
      <c r="GK36" s="14"/>
      <c r="GL36" s="14"/>
      <c r="GM36" s="14"/>
      <c r="GN36" s="12"/>
      <c r="GO36" s="14"/>
      <c r="GP36" s="14"/>
      <c r="GQ36" s="12"/>
      <c r="GR36" s="14"/>
      <c r="GS36" s="12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2">
        <f t="shared" si="10"/>
        <v>7</v>
      </c>
      <c r="HR36" s="12">
        <v>48000.0</v>
      </c>
      <c r="HS36" s="12">
        <v>0.0</v>
      </c>
      <c r="HT36" s="12">
        <v>0.0</v>
      </c>
      <c r="HU36" s="12">
        <v>0.0</v>
      </c>
      <c r="HV36" s="12">
        <v>0.0</v>
      </c>
      <c r="HW36" s="12">
        <v>0.0</v>
      </c>
      <c r="HX36" s="12">
        <v>48000.0</v>
      </c>
      <c r="HY36" s="12" t="s">
        <v>274</v>
      </c>
      <c r="HZ36" s="19">
        <v>36831.0</v>
      </c>
    </row>
    <row r="37">
      <c r="A37" s="12" t="s">
        <v>543</v>
      </c>
      <c r="B37" s="20">
        <v>40647.0</v>
      </c>
      <c r="C37" s="13">
        <v>45233.0</v>
      </c>
      <c r="D37" s="12">
        <v>11.0</v>
      </c>
      <c r="E37" s="12" t="s">
        <v>306</v>
      </c>
      <c r="F37" s="12" t="s">
        <v>318</v>
      </c>
      <c r="G37" s="12" t="s">
        <v>237</v>
      </c>
      <c r="H37" s="12" t="s">
        <v>238</v>
      </c>
      <c r="I37" s="12" t="s">
        <v>239</v>
      </c>
      <c r="J37" s="14"/>
      <c r="K37" s="12" t="s">
        <v>544</v>
      </c>
      <c r="L37" s="12" t="s">
        <v>545</v>
      </c>
      <c r="M37" s="15" t="s">
        <v>546</v>
      </c>
      <c r="N37" s="12" t="s">
        <v>322</v>
      </c>
      <c r="O37" s="12" t="s">
        <v>259</v>
      </c>
      <c r="P37" s="12" t="s">
        <v>245</v>
      </c>
      <c r="Q37" s="12" t="s">
        <v>299</v>
      </c>
      <c r="R37" s="12" t="s">
        <v>247</v>
      </c>
      <c r="S37" s="12" t="s">
        <v>248</v>
      </c>
      <c r="T37" s="16" t="s">
        <v>500</v>
      </c>
      <c r="U37" s="17" t="s">
        <v>376</v>
      </c>
      <c r="V37" s="14" t="str">
        <f t="shared" si="1"/>
        <v>3,577335</v>
      </c>
      <c r="W37" s="14" t="str">
        <f t="shared" si="2"/>
        <v>98,621763</v>
      </c>
      <c r="X37" s="14" t="str">
        <f t="shared" si="3"/>
        <v>3,518225</v>
      </c>
      <c r="Y37" s="14" t="str">
        <f t="shared" si="4"/>
        <v>98,610553</v>
      </c>
      <c r="Z37" s="18">
        <f t="shared" si="5"/>
        <v>6689.434366</v>
      </c>
      <c r="AA37" s="14" t="str">
        <f t="shared" si="6"/>
        <v>Diluar Radius</v>
      </c>
      <c r="AB37" s="14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b">
        <v>1</v>
      </c>
      <c r="BC37" s="12"/>
      <c r="BD37" s="12"/>
      <c r="BE37" s="12"/>
      <c r="BF37" s="12" t="b">
        <v>1</v>
      </c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 t="b">
        <v>1</v>
      </c>
      <c r="CA37" s="12"/>
      <c r="CB37" s="12" t="b">
        <v>1</v>
      </c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4"/>
      <c r="DR37" s="12" t="b">
        <v>0</v>
      </c>
      <c r="DS37" s="12" t="b">
        <v>0</v>
      </c>
      <c r="DT37" s="14"/>
      <c r="DU37" s="14"/>
      <c r="DV37" s="12" t="s">
        <v>547</v>
      </c>
      <c r="DW37" s="12" t="b">
        <v>1</v>
      </c>
      <c r="DX37" s="14"/>
      <c r="DY37" s="14"/>
      <c r="DZ37" s="12"/>
      <c r="EA37" s="12"/>
      <c r="EB37" s="12"/>
      <c r="EC37" s="12"/>
      <c r="ED37" s="12"/>
      <c r="EE37" s="12"/>
      <c r="EF37" s="14"/>
      <c r="EG37" s="14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4"/>
      <c r="EU37" s="12"/>
      <c r="EV37" s="12"/>
      <c r="EW37" s="12"/>
      <c r="EX37" s="12"/>
      <c r="EY37" s="12"/>
      <c r="EZ37" s="12"/>
      <c r="FA37" s="12"/>
      <c r="FB37" s="12"/>
      <c r="FC37" s="12">
        <v>1.0</v>
      </c>
      <c r="FD37" s="12"/>
      <c r="FE37" s="12"/>
      <c r="FF37" s="12"/>
      <c r="FG37" s="12"/>
      <c r="FH37" s="12"/>
      <c r="FI37" s="12"/>
      <c r="FJ37" s="12"/>
      <c r="FK37" s="12"/>
      <c r="FL37" s="12"/>
      <c r="FM37" s="14"/>
      <c r="FN37" s="12"/>
      <c r="FO37" s="12"/>
      <c r="FP37" s="12"/>
      <c r="FQ37" s="14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4"/>
      <c r="GD37" s="12"/>
      <c r="GE37" s="12"/>
      <c r="GF37" s="12"/>
      <c r="GG37" s="12"/>
      <c r="GH37" s="12"/>
      <c r="GI37" s="12"/>
      <c r="GJ37" s="12"/>
      <c r="GK37" s="14"/>
      <c r="GL37" s="14"/>
      <c r="GM37" s="14"/>
      <c r="GN37" s="12"/>
      <c r="GO37" s="14"/>
      <c r="GP37" s="14"/>
      <c r="GQ37" s="12"/>
      <c r="GR37" s="14"/>
      <c r="GS37" s="12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2">
        <f t="shared" si="10"/>
        <v>4</v>
      </c>
      <c r="HR37" s="12">
        <v>12000.0</v>
      </c>
      <c r="HS37" s="12">
        <v>0.0</v>
      </c>
      <c r="HT37" s="12">
        <v>0.0</v>
      </c>
      <c r="HU37" s="12">
        <v>0.0</v>
      </c>
      <c r="HV37" s="12">
        <v>0.0</v>
      </c>
      <c r="HW37" s="12">
        <v>0.0</v>
      </c>
      <c r="HX37" s="12">
        <v>12000.0</v>
      </c>
      <c r="HY37" s="20">
        <v>15110.0</v>
      </c>
      <c r="HZ37" s="19">
        <v>36555.0</v>
      </c>
    </row>
    <row r="38">
      <c r="A38" s="12" t="s">
        <v>548</v>
      </c>
      <c r="B38" s="12" t="s">
        <v>549</v>
      </c>
      <c r="C38" s="13">
        <v>45232.0</v>
      </c>
      <c r="D38" s="12">
        <v>11.0</v>
      </c>
      <c r="E38" s="12" t="s">
        <v>306</v>
      </c>
      <c r="F38" s="12" t="s">
        <v>318</v>
      </c>
      <c r="G38" s="12" t="s">
        <v>237</v>
      </c>
      <c r="H38" s="12" t="s">
        <v>238</v>
      </c>
      <c r="I38" s="12" t="s">
        <v>239</v>
      </c>
      <c r="J38" s="14"/>
      <c r="K38" s="12" t="s">
        <v>550</v>
      </c>
      <c r="L38" s="12" t="s">
        <v>551</v>
      </c>
      <c r="M38" s="15" t="s">
        <v>552</v>
      </c>
      <c r="N38" s="12" t="s">
        <v>322</v>
      </c>
      <c r="O38" s="12" t="s">
        <v>259</v>
      </c>
      <c r="P38" s="12" t="s">
        <v>245</v>
      </c>
      <c r="Q38" s="12" t="s">
        <v>246</v>
      </c>
      <c r="R38" s="12" t="s">
        <v>247</v>
      </c>
      <c r="S38" s="12" t="s">
        <v>553</v>
      </c>
      <c r="T38" s="16" t="s">
        <v>554</v>
      </c>
      <c r="U38" s="17" t="s">
        <v>376</v>
      </c>
      <c r="V38" s="14" t="str">
        <f t="shared" si="1"/>
        <v>3,543849</v>
      </c>
      <c r="W38" s="14" t="str">
        <f t="shared" si="2"/>
        <v>98,624486</v>
      </c>
      <c r="X38" s="14" t="str">
        <f t="shared" si="3"/>
        <v>3,518225</v>
      </c>
      <c r="Y38" s="14" t="str">
        <f t="shared" si="4"/>
        <v>98,610553</v>
      </c>
      <c r="Z38" s="18">
        <f t="shared" si="5"/>
        <v>3241.823302</v>
      </c>
      <c r="AA38" s="14" t="str">
        <f t="shared" si="6"/>
        <v>Diluar Radius</v>
      </c>
      <c r="AB38" s="14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 t="b">
        <v>1</v>
      </c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 t="b">
        <v>1</v>
      </c>
      <c r="CA38" s="12"/>
      <c r="CB38" s="12" t="b">
        <v>1</v>
      </c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4"/>
      <c r="CX38" s="12"/>
      <c r="CY38" s="12"/>
      <c r="CZ38" s="14"/>
      <c r="DA38" s="14"/>
      <c r="DB38" s="12"/>
      <c r="DC38" s="12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2" t="b">
        <v>0</v>
      </c>
      <c r="DS38" s="12" t="b">
        <v>0</v>
      </c>
      <c r="DT38" s="14"/>
      <c r="DU38" s="14"/>
      <c r="DV38" s="12" t="s">
        <v>555</v>
      </c>
      <c r="DW38" s="12" t="b">
        <v>1</v>
      </c>
      <c r="DX38" s="14"/>
      <c r="DY38" s="14"/>
      <c r="DZ38" s="12"/>
      <c r="EA38" s="12"/>
      <c r="EB38" s="12"/>
      <c r="EC38" s="12">
        <v>2.0</v>
      </c>
      <c r="ED38" s="12"/>
      <c r="EE38" s="12"/>
      <c r="EF38" s="14"/>
      <c r="EG38" s="14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4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4"/>
      <c r="FN38" s="12"/>
      <c r="FO38" s="12"/>
      <c r="FP38" s="12"/>
      <c r="FQ38" s="14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4"/>
      <c r="GD38" s="12"/>
      <c r="GE38" s="12"/>
      <c r="GF38" s="12"/>
      <c r="GG38" s="12"/>
      <c r="GH38" s="12"/>
      <c r="GI38" s="12"/>
      <c r="GJ38" s="19"/>
      <c r="GK38" s="14"/>
      <c r="GL38" s="14"/>
      <c r="GM38" s="14"/>
      <c r="GN38" s="12"/>
      <c r="GO38" s="14"/>
      <c r="GP38" s="14"/>
      <c r="GQ38" s="12"/>
      <c r="GR38" s="14"/>
      <c r="GS38" s="12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2">
        <f t="shared" si="10"/>
        <v>3</v>
      </c>
      <c r="HR38" s="12">
        <v>0.0</v>
      </c>
      <c r="HS38" s="12">
        <v>33000.0</v>
      </c>
      <c r="HT38" s="12">
        <v>0.0</v>
      </c>
      <c r="HU38" s="12">
        <v>0.0</v>
      </c>
      <c r="HV38" s="12">
        <v>0.0</v>
      </c>
      <c r="HW38" s="12">
        <v>0.0</v>
      </c>
      <c r="HX38" s="12">
        <v>33000.0</v>
      </c>
      <c r="HY38" s="12" t="s">
        <v>556</v>
      </c>
      <c r="HZ38" s="19">
        <v>36559.0</v>
      </c>
    </row>
    <row r="39">
      <c r="A39" s="12" t="s">
        <v>557</v>
      </c>
      <c r="B39" s="12" t="s">
        <v>558</v>
      </c>
      <c r="C39" s="13">
        <v>45231.0</v>
      </c>
      <c r="D39" s="12">
        <v>11.0</v>
      </c>
      <c r="E39" s="12" t="s">
        <v>306</v>
      </c>
      <c r="F39" s="12" t="s">
        <v>307</v>
      </c>
      <c r="G39" s="12" t="s">
        <v>237</v>
      </c>
      <c r="H39" s="12" t="s">
        <v>238</v>
      </c>
      <c r="I39" s="12" t="s">
        <v>239</v>
      </c>
      <c r="J39" s="14"/>
      <c r="K39" s="12" t="s">
        <v>559</v>
      </c>
      <c r="L39" s="12" t="s">
        <v>560</v>
      </c>
      <c r="M39" s="15" t="s">
        <v>561</v>
      </c>
      <c r="N39" s="12" t="s">
        <v>311</v>
      </c>
      <c r="O39" s="12" t="s">
        <v>259</v>
      </c>
      <c r="P39" s="12" t="s">
        <v>245</v>
      </c>
      <c r="Q39" s="12" t="s">
        <v>278</v>
      </c>
      <c r="R39" s="12" t="s">
        <v>279</v>
      </c>
      <c r="S39" s="12" t="s">
        <v>562</v>
      </c>
      <c r="T39" s="16" t="s">
        <v>563</v>
      </c>
      <c r="U39" s="17" t="s">
        <v>564</v>
      </c>
      <c r="V39" s="14" t="str">
        <f t="shared" si="1"/>
        <v>3,576012</v>
      </c>
      <c r="W39" s="14" t="str">
        <f t="shared" si="2"/>
        <v>98,649465</v>
      </c>
      <c r="X39" s="14" t="str">
        <f t="shared" si="3"/>
        <v>3,577363</v>
      </c>
      <c r="Y39" s="14" t="str">
        <f t="shared" si="4"/>
        <v>98,621393</v>
      </c>
      <c r="Z39" s="18">
        <f t="shared" si="5"/>
        <v>3119.001169</v>
      </c>
      <c r="AA39" s="14" t="str">
        <f t="shared" si="6"/>
        <v>Diluar Radius</v>
      </c>
      <c r="AB39" s="14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 t="b">
        <v>1</v>
      </c>
      <c r="BW39" s="12"/>
      <c r="BX39" s="12"/>
      <c r="BY39" s="12"/>
      <c r="BZ39" s="12" t="b">
        <v>1</v>
      </c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2" t="b">
        <v>0</v>
      </c>
      <c r="DS39" s="12" t="b">
        <v>1</v>
      </c>
      <c r="DT39" s="14"/>
      <c r="DU39" s="14"/>
      <c r="DV39" s="12" t="s">
        <v>565</v>
      </c>
      <c r="DW39" s="12" t="b">
        <v>1</v>
      </c>
      <c r="DX39" s="14"/>
      <c r="DY39" s="14"/>
      <c r="DZ39" s="12"/>
      <c r="EA39" s="12"/>
      <c r="EB39" s="12"/>
      <c r="EC39" s="12"/>
      <c r="ED39" s="12"/>
      <c r="EE39" s="12"/>
      <c r="EF39" s="14"/>
      <c r="EG39" s="14"/>
      <c r="EH39" s="12"/>
      <c r="EI39" s="12"/>
      <c r="EJ39" s="14"/>
      <c r="EK39" s="12"/>
      <c r="EL39" s="12"/>
      <c r="EM39" s="12"/>
      <c r="EN39" s="12"/>
      <c r="EO39" s="12"/>
      <c r="EP39" s="12"/>
      <c r="EQ39" s="12"/>
      <c r="ER39" s="12"/>
      <c r="ES39" s="12"/>
      <c r="ET39" s="14"/>
      <c r="EU39" s="12"/>
      <c r="EV39" s="12"/>
      <c r="EW39" s="12"/>
      <c r="EX39" s="12"/>
      <c r="EY39" s="12"/>
      <c r="EZ39" s="12"/>
      <c r="FA39" s="12"/>
      <c r="FB39" s="12"/>
      <c r="FC39" s="12">
        <v>1.0</v>
      </c>
      <c r="FD39" s="12"/>
      <c r="FE39" s="12"/>
      <c r="FF39" s="12"/>
      <c r="FG39" s="12"/>
      <c r="FH39" s="12"/>
      <c r="FI39" s="12"/>
      <c r="FJ39" s="12"/>
      <c r="FK39" s="12"/>
      <c r="FL39" s="12"/>
      <c r="FM39" s="14"/>
      <c r="FN39" s="12"/>
      <c r="FO39" s="12"/>
      <c r="FP39" s="12"/>
      <c r="FQ39" s="14"/>
      <c r="FR39" s="12"/>
      <c r="FS39" s="12"/>
      <c r="FT39" s="12"/>
      <c r="FU39" s="12"/>
      <c r="FV39" s="12"/>
      <c r="FW39" s="12"/>
      <c r="FX39" s="12"/>
      <c r="FY39" s="12">
        <v>1.0</v>
      </c>
      <c r="FZ39" s="12"/>
      <c r="GA39" s="12"/>
      <c r="GB39" s="12"/>
      <c r="GC39" s="14"/>
      <c r="GD39" s="12"/>
      <c r="GE39" s="12"/>
      <c r="GF39" s="12"/>
      <c r="GG39" s="12">
        <v>1.0</v>
      </c>
      <c r="GH39" s="12"/>
      <c r="GI39" s="12"/>
      <c r="GJ39" s="12"/>
      <c r="GK39" s="14"/>
      <c r="GL39" s="14"/>
      <c r="GM39" s="14"/>
      <c r="GN39" s="12"/>
      <c r="GO39" s="14"/>
      <c r="GP39" s="14"/>
      <c r="GQ39" s="12"/>
      <c r="GR39" s="14"/>
      <c r="GS39" s="12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2">
        <f t="shared" si="10"/>
        <v>2</v>
      </c>
      <c r="HR39" s="12">
        <v>36000.0</v>
      </c>
      <c r="HS39" s="12">
        <v>0.0</v>
      </c>
      <c r="HT39" s="12">
        <v>0.0</v>
      </c>
      <c r="HU39" s="12">
        <v>0.0</v>
      </c>
      <c r="HV39" s="12">
        <v>0.0</v>
      </c>
      <c r="HW39" s="12"/>
      <c r="HX39" s="12">
        <v>36000.0</v>
      </c>
      <c r="HY39" s="12" t="s">
        <v>566</v>
      </c>
      <c r="HZ39" s="12" t="s">
        <v>567</v>
      </c>
    </row>
    <row r="40">
      <c r="A40" s="12" t="s">
        <v>568</v>
      </c>
      <c r="B40" s="12" t="s">
        <v>569</v>
      </c>
      <c r="C40" s="13">
        <v>45237.0</v>
      </c>
      <c r="D40" s="12">
        <v>11.0</v>
      </c>
      <c r="E40" s="12" t="s">
        <v>306</v>
      </c>
      <c r="F40" s="12" t="s">
        <v>318</v>
      </c>
      <c r="G40" s="12" t="s">
        <v>237</v>
      </c>
      <c r="H40" s="12" t="s">
        <v>238</v>
      </c>
      <c r="I40" s="12" t="s">
        <v>239</v>
      </c>
      <c r="J40" s="14"/>
      <c r="K40" s="12" t="s">
        <v>570</v>
      </c>
      <c r="L40" s="12" t="s">
        <v>571</v>
      </c>
      <c r="M40" s="15" t="s">
        <v>572</v>
      </c>
      <c r="N40" s="12" t="s">
        <v>322</v>
      </c>
      <c r="O40" s="12" t="s">
        <v>259</v>
      </c>
      <c r="P40" s="12" t="s">
        <v>245</v>
      </c>
      <c r="Q40" s="12" t="s">
        <v>299</v>
      </c>
      <c r="R40" s="12" t="s">
        <v>247</v>
      </c>
      <c r="S40" s="12" t="s">
        <v>573</v>
      </c>
      <c r="T40" s="16" t="s">
        <v>574</v>
      </c>
      <c r="U40" s="17" t="s">
        <v>324</v>
      </c>
      <c r="V40" s="12" t="str">
        <f t="shared" si="1"/>
        <v>3,554876</v>
      </c>
      <c r="W40" s="14" t="str">
        <f t="shared" si="2"/>
        <v>98,632446</v>
      </c>
      <c r="X40" s="14" t="str">
        <f t="shared" si="3"/>
        <v>3,577252</v>
      </c>
      <c r="Y40" s="14" t="str">
        <f t="shared" si="4"/>
        <v>98,622238</v>
      </c>
      <c r="Z40" s="18">
        <f t="shared" si="5"/>
        <v>2733.868055</v>
      </c>
      <c r="AA40" s="14" t="str">
        <f t="shared" si="6"/>
        <v>Diluar Radius</v>
      </c>
      <c r="AB40" s="14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 t="b">
        <v>1</v>
      </c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4"/>
      <c r="DR40" s="12" t="b">
        <v>0</v>
      </c>
      <c r="DS40" s="12" t="b">
        <v>0</v>
      </c>
      <c r="DT40" s="12"/>
      <c r="DU40" s="12"/>
      <c r="DV40" s="12" t="s">
        <v>575</v>
      </c>
      <c r="DW40" s="12" t="b">
        <v>1</v>
      </c>
      <c r="DX40" s="12"/>
      <c r="DY40" s="12"/>
      <c r="DZ40" s="12"/>
      <c r="EA40" s="12"/>
      <c r="EB40" s="12"/>
      <c r="EC40" s="12"/>
      <c r="ED40" s="12"/>
      <c r="EE40" s="12"/>
      <c r="EF40" s="14"/>
      <c r="EG40" s="14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4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>
        <v>2.0</v>
      </c>
      <c r="FG40" s="12"/>
      <c r="FH40" s="12"/>
      <c r="FI40" s="12"/>
      <c r="FJ40" s="12"/>
      <c r="FK40" s="12"/>
      <c r="FL40" s="12"/>
      <c r="FM40" s="14"/>
      <c r="FN40" s="12"/>
      <c r="FO40" s="12"/>
      <c r="FP40" s="12"/>
      <c r="FQ40" s="14"/>
      <c r="FR40" s="12">
        <v>2.0</v>
      </c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4"/>
      <c r="GD40" s="12"/>
      <c r="GE40" s="12"/>
      <c r="GF40" s="12"/>
      <c r="GG40" s="12"/>
      <c r="GH40" s="12">
        <v>4.0</v>
      </c>
      <c r="GI40" s="12"/>
      <c r="GJ40" s="12"/>
      <c r="GK40" s="14"/>
      <c r="GL40" s="14"/>
      <c r="GM40" s="14"/>
      <c r="GN40" s="12"/>
      <c r="GO40" s="14"/>
      <c r="GP40" s="14"/>
      <c r="GQ40" s="12"/>
      <c r="GR40" s="14"/>
      <c r="GS40" s="12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2">
        <f t="shared" si="10"/>
        <v>1</v>
      </c>
      <c r="HR40" s="12">
        <v>96000.0</v>
      </c>
      <c r="HS40" s="12">
        <v>0.0</v>
      </c>
      <c r="HT40" s="12">
        <v>0.0</v>
      </c>
      <c r="HU40" s="12">
        <v>0.0</v>
      </c>
      <c r="HV40" s="12">
        <v>0.0</v>
      </c>
      <c r="HW40" s="12">
        <v>0.0</v>
      </c>
      <c r="HX40" s="12">
        <v>96000.0</v>
      </c>
      <c r="HY40" s="12" t="s">
        <v>576</v>
      </c>
      <c r="HZ40" s="12" t="s">
        <v>577</v>
      </c>
    </row>
    <row r="41">
      <c r="A41" s="12" t="s">
        <v>578</v>
      </c>
      <c r="B41" s="12" t="s">
        <v>579</v>
      </c>
      <c r="C41" s="13">
        <v>45236.0</v>
      </c>
      <c r="D41" s="12">
        <v>11.0</v>
      </c>
      <c r="E41" s="12" t="s">
        <v>306</v>
      </c>
      <c r="F41" s="12" t="s">
        <v>318</v>
      </c>
      <c r="G41" s="12" t="s">
        <v>237</v>
      </c>
      <c r="H41" s="12" t="s">
        <v>238</v>
      </c>
      <c r="I41" s="12" t="s">
        <v>239</v>
      </c>
      <c r="J41" s="14"/>
      <c r="K41" s="12" t="s">
        <v>580</v>
      </c>
      <c r="L41" s="12" t="s">
        <v>581</v>
      </c>
      <c r="M41" s="15" t="s">
        <v>582</v>
      </c>
      <c r="N41" s="12" t="s">
        <v>322</v>
      </c>
      <c r="O41" s="12" t="s">
        <v>259</v>
      </c>
      <c r="P41" s="12" t="s">
        <v>245</v>
      </c>
      <c r="Q41" s="12" t="s">
        <v>339</v>
      </c>
      <c r="R41" s="12" t="s">
        <v>279</v>
      </c>
      <c r="S41" s="12" t="s">
        <v>323</v>
      </c>
      <c r="T41" s="16" t="s">
        <v>583</v>
      </c>
      <c r="U41" s="17" t="s">
        <v>324</v>
      </c>
      <c r="V41" s="14" t="str">
        <f t="shared" si="1"/>
        <v>3,563323</v>
      </c>
      <c r="W41" s="14" t="str">
        <f t="shared" si="2"/>
        <v>98,616583</v>
      </c>
      <c r="X41" s="14" t="str">
        <f t="shared" si="3"/>
        <v>3,577252</v>
      </c>
      <c r="Y41" s="14" t="str">
        <f t="shared" si="4"/>
        <v>98,622238</v>
      </c>
      <c r="Z41" s="18">
        <f t="shared" si="5"/>
        <v>1671.151628</v>
      </c>
      <c r="AA41" s="14" t="str">
        <f t="shared" si="6"/>
        <v>Diluar Radius</v>
      </c>
      <c r="AB41" s="14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 t="b">
        <v>1</v>
      </c>
      <c r="BC41" s="12"/>
      <c r="BD41" s="12"/>
      <c r="BE41" s="12"/>
      <c r="BF41" s="12" t="b">
        <v>1</v>
      </c>
      <c r="BG41" s="12"/>
      <c r="BH41" s="12"/>
      <c r="BI41" s="12" t="b">
        <v>1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 t="b">
        <v>1</v>
      </c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 t="b">
        <v>1</v>
      </c>
      <c r="CH41" s="12"/>
      <c r="CI41" s="12"/>
      <c r="CJ41" s="12"/>
      <c r="CK41" s="12"/>
      <c r="CL41" s="12" t="b">
        <v>1</v>
      </c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4"/>
      <c r="DR41" s="12" t="b">
        <v>0</v>
      </c>
      <c r="DS41" s="12" t="b">
        <v>0</v>
      </c>
      <c r="DT41" s="14"/>
      <c r="DU41" s="14"/>
      <c r="DV41" s="12" t="s">
        <v>584</v>
      </c>
      <c r="DW41" s="12" t="b">
        <v>1</v>
      </c>
      <c r="DX41" s="14"/>
      <c r="DY41" s="14"/>
      <c r="DZ41" s="12"/>
      <c r="EA41" s="12"/>
      <c r="EB41" s="12"/>
      <c r="EC41" s="12"/>
      <c r="ED41" s="12"/>
      <c r="EE41" s="12"/>
      <c r="EF41" s="14"/>
      <c r="EG41" s="14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4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4"/>
      <c r="FN41" s="12"/>
      <c r="FO41" s="12"/>
      <c r="FP41" s="12"/>
      <c r="FQ41" s="14"/>
      <c r="FR41" s="12"/>
      <c r="FS41" s="12"/>
      <c r="FT41" s="12"/>
      <c r="FU41" s="12"/>
      <c r="FV41" s="12"/>
      <c r="FW41" s="12">
        <v>4.0</v>
      </c>
      <c r="FX41" s="12"/>
      <c r="FY41" s="12">
        <v>4.0</v>
      </c>
      <c r="FZ41" s="12"/>
      <c r="GA41" s="12"/>
      <c r="GB41" s="12"/>
      <c r="GC41" s="14"/>
      <c r="GD41" s="12"/>
      <c r="GE41" s="12"/>
      <c r="GF41" s="12"/>
      <c r="GG41" s="12"/>
      <c r="GH41" s="12"/>
      <c r="GI41" s="12"/>
      <c r="GJ41" s="12"/>
      <c r="GK41" s="14"/>
      <c r="GL41" s="14"/>
      <c r="GM41" s="14"/>
      <c r="GN41" s="12"/>
      <c r="GO41" s="14"/>
      <c r="GP41" s="14"/>
      <c r="GQ41" s="12"/>
      <c r="GR41" s="14"/>
      <c r="GS41" s="12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2">
        <f t="shared" si="10"/>
        <v>6</v>
      </c>
      <c r="HR41" s="12">
        <v>96000.0</v>
      </c>
      <c r="HS41" s="12">
        <v>0.0</v>
      </c>
      <c r="HT41" s="12">
        <v>0.0</v>
      </c>
      <c r="HU41" s="12">
        <v>0.0</v>
      </c>
      <c r="HV41" s="12">
        <v>0.0</v>
      </c>
      <c r="HW41" s="12">
        <v>0.0</v>
      </c>
      <c r="HX41" s="12">
        <v>96000.0</v>
      </c>
      <c r="HY41" s="12" t="s">
        <v>585</v>
      </c>
      <c r="HZ41" s="19">
        <v>36564.0</v>
      </c>
    </row>
    <row r="42">
      <c r="A42" s="12" t="s">
        <v>586</v>
      </c>
      <c r="B42" s="22">
        <v>16021.0</v>
      </c>
      <c r="C42" s="13">
        <v>45237.0</v>
      </c>
      <c r="D42" s="12">
        <v>11.0</v>
      </c>
      <c r="E42" s="12" t="s">
        <v>306</v>
      </c>
      <c r="F42" s="12" t="s">
        <v>318</v>
      </c>
      <c r="G42" s="12" t="s">
        <v>237</v>
      </c>
      <c r="H42" s="12" t="s">
        <v>238</v>
      </c>
      <c r="I42" s="12" t="s">
        <v>239</v>
      </c>
      <c r="J42" s="14"/>
      <c r="K42" s="12" t="s">
        <v>587</v>
      </c>
      <c r="L42" s="12" t="s">
        <v>588</v>
      </c>
      <c r="M42" s="15" t="s">
        <v>589</v>
      </c>
      <c r="N42" s="12" t="s">
        <v>322</v>
      </c>
      <c r="O42" s="12" t="s">
        <v>259</v>
      </c>
      <c r="P42" s="12" t="s">
        <v>245</v>
      </c>
      <c r="Q42" s="12" t="s">
        <v>299</v>
      </c>
      <c r="R42" s="12" t="s">
        <v>247</v>
      </c>
      <c r="S42" s="12" t="s">
        <v>248</v>
      </c>
      <c r="T42" s="16" t="s">
        <v>590</v>
      </c>
      <c r="U42" s="17" t="s">
        <v>324</v>
      </c>
      <c r="V42" s="12" t="str">
        <f t="shared" si="1"/>
        <v>3,562705</v>
      </c>
      <c r="W42" s="14" t="str">
        <f t="shared" si="2"/>
        <v>98,622732</v>
      </c>
      <c r="X42" s="14" t="str">
        <f t="shared" si="3"/>
        <v>3,577252</v>
      </c>
      <c r="Y42" s="14" t="str">
        <f t="shared" si="4"/>
        <v>98,622238</v>
      </c>
      <c r="Z42" s="18">
        <f t="shared" si="5"/>
        <v>1618.480034</v>
      </c>
      <c r="AA42" s="14" t="str">
        <f t="shared" si="6"/>
        <v>Diluar Radius</v>
      </c>
      <c r="AB42" s="14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 t="b">
        <v>1</v>
      </c>
      <c r="BA42" s="12" t="b">
        <v>1</v>
      </c>
      <c r="BB42" s="12" t="b">
        <v>1</v>
      </c>
      <c r="BC42" s="12"/>
      <c r="BD42" s="12" t="b">
        <v>1</v>
      </c>
      <c r="BE42" s="12"/>
      <c r="BF42" s="12" t="b">
        <v>1</v>
      </c>
      <c r="BG42" s="12"/>
      <c r="BH42" s="12"/>
      <c r="BI42" s="12" t="b">
        <v>1</v>
      </c>
      <c r="BJ42" s="12"/>
      <c r="BK42" s="12"/>
      <c r="BL42" s="12"/>
      <c r="BM42" s="12"/>
      <c r="BN42" s="12"/>
      <c r="BO42" s="12"/>
      <c r="BP42" s="12"/>
      <c r="BQ42" s="12"/>
      <c r="BR42" s="12" t="b">
        <v>1</v>
      </c>
      <c r="BS42" s="12"/>
      <c r="BT42" s="12"/>
      <c r="BU42" s="12" t="b">
        <v>1</v>
      </c>
      <c r="BV42" s="12"/>
      <c r="BW42" s="12"/>
      <c r="BX42" s="12"/>
      <c r="BY42" s="12"/>
      <c r="BZ42" s="12" t="b">
        <v>1</v>
      </c>
      <c r="CA42" s="12"/>
      <c r="CB42" s="12" t="b">
        <v>1</v>
      </c>
      <c r="CC42" s="12"/>
      <c r="CD42" s="12"/>
      <c r="CE42" s="12" t="b">
        <v>1</v>
      </c>
      <c r="CF42" s="12" t="b">
        <v>1</v>
      </c>
      <c r="CG42" s="12" t="b">
        <v>1</v>
      </c>
      <c r="CH42" s="12"/>
      <c r="CI42" s="12"/>
      <c r="CJ42" s="12" t="b">
        <v>1</v>
      </c>
      <c r="CK42" s="12"/>
      <c r="CL42" s="12" t="b">
        <v>1</v>
      </c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4"/>
      <c r="DR42" s="12" t="b">
        <v>0</v>
      </c>
      <c r="DS42" s="12" t="b">
        <v>0</v>
      </c>
      <c r="DT42" s="12"/>
      <c r="DU42" s="12"/>
      <c r="DV42" s="12" t="s">
        <v>591</v>
      </c>
      <c r="DW42" s="12" t="b">
        <v>1</v>
      </c>
      <c r="DX42" s="12"/>
      <c r="DY42" s="12"/>
      <c r="DZ42" s="12"/>
      <c r="EA42" s="12"/>
      <c r="EB42" s="12"/>
      <c r="EC42" s="12"/>
      <c r="ED42" s="12"/>
      <c r="EE42" s="12"/>
      <c r="EF42" s="14"/>
      <c r="EG42" s="14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4"/>
      <c r="EU42" s="12"/>
      <c r="EV42" s="12"/>
      <c r="EW42" s="12"/>
      <c r="EX42" s="12"/>
      <c r="EY42" s="12">
        <v>1.0</v>
      </c>
      <c r="EZ42" s="12"/>
      <c r="FA42" s="12"/>
      <c r="FB42" s="12"/>
      <c r="FC42" s="12">
        <v>2.0</v>
      </c>
      <c r="FD42" s="12"/>
      <c r="FE42" s="12"/>
      <c r="FF42" s="12">
        <v>1.0</v>
      </c>
      <c r="FG42" s="12"/>
      <c r="FH42" s="12"/>
      <c r="FI42" s="12"/>
      <c r="FJ42" s="12"/>
      <c r="FK42" s="12"/>
      <c r="FL42" s="12"/>
      <c r="FM42" s="14"/>
      <c r="FN42" s="12"/>
      <c r="FO42" s="12"/>
      <c r="FP42" s="12"/>
      <c r="FQ42" s="14"/>
      <c r="FR42" s="12"/>
      <c r="FS42" s="12">
        <v>1.0</v>
      </c>
      <c r="FT42" s="12"/>
      <c r="FU42" s="12"/>
      <c r="FV42" s="12"/>
      <c r="FW42" s="12">
        <v>1.0</v>
      </c>
      <c r="FX42" s="12"/>
      <c r="FY42" s="12">
        <v>1.0</v>
      </c>
      <c r="FZ42" s="12"/>
      <c r="GA42" s="12"/>
      <c r="GB42" s="12"/>
      <c r="GC42" s="14"/>
      <c r="GD42" s="12"/>
      <c r="GE42" s="12"/>
      <c r="GF42" s="12"/>
      <c r="GG42" s="12"/>
      <c r="GH42" s="12">
        <v>1.0</v>
      </c>
      <c r="GI42" s="12"/>
      <c r="GJ42" s="12"/>
      <c r="GK42" s="14"/>
      <c r="GL42" s="14"/>
      <c r="GM42" s="14"/>
      <c r="GN42" s="12"/>
      <c r="GO42" s="14"/>
      <c r="GP42" s="14"/>
      <c r="GQ42" s="12"/>
      <c r="GR42" s="14"/>
      <c r="GS42" s="12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2">
        <f>countif(AC42:CV42,"TRUE")</f>
        <v>15</v>
      </c>
      <c r="HR42" s="12">
        <v>96000.0</v>
      </c>
      <c r="HS42" s="12">
        <v>0.0</v>
      </c>
      <c r="HT42" s="12">
        <v>0.0</v>
      </c>
      <c r="HU42" s="12">
        <v>0.0</v>
      </c>
      <c r="HV42" s="12">
        <v>0.0</v>
      </c>
      <c r="HW42" s="12">
        <v>0.0</v>
      </c>
      <c r="HX42" s="12">
        <v>96000.0</v>
      </c>
      <c r="HY42" s="12" t="s">
        <v>592</v>
      </c>
      <c r="HZ42" s="12" t="s">
        <v>593</v>
      </c>
    </row>
    <row r="43">
      <c r="A43" s="12" t="s">
        <v>594</v>
      </c>
      <c r="B43" s="12" t="s">
        <v>595</v>
      </c>
      <c r="C43" s="13">
        <v>45232.0</v>
      </c>
      <c r="D43" s="12">
        <v>11.0</v>
      </c>
      <c r="E43" s="12" t="s">
        <v>596</v>
      </c>
      <c r="F43" s="12" t="s">
        <v>597</v>
      </c>
      <c r="G43" s="12" t="s">
        <v>237</v>
      </c>
      <c r="H43" s="12" t="s">
        <v>238</v>
      </c>
      <c r="I43" s="12" t="s">
        <v>239</v>
      </c>
      <c r="J43" s="14"/>
      <c r="K43" s="12" t="s">
        <v>598</v>
      </c>
      <c r="L43" s="12" t="s">
        <v>599</v>
      </c>
      <c r="M43" s="15" t="s">
        <v>600</v>
      </c>
      <c r="N43" s="12" t="s">
        <v>601</v>
      </c>
      <c r="O43" s="12" t="s">
        <v>259</v>
      </c>
      <c r="P43" s="12" t="s">
        <v>245</v>
      </c>
      <c r="Q43" s="12" t="s">
        <v>278</v>
      </c>
      <c r="R43" s="12" t="s">
        <v>279</v>
      </c>
      <c r="S43" s="12" t="s">
        <v>248</v>
      </c>
      <c r="T43" s="16" t="s">
        <v>602</v>
      </c>
      <c r="U43" s="17" t="s">
        <v>603</v>
      </c>
      <c r="V43" s="14" t="str">
        <f t="shared" si="1"/>
        <v>3,596684</v>
      </c>
      <c r="W43" s="14" t="str">
        <f t="shared" si="2"/>
        <v>98,674744</v>
      </c>
      <c r="X43" s="14" t="str">
        <f t="shared" si="3"/>
        <v>3,605453</v>
      </c>
      <c r="Y43" s="14" t="str">
        <f t="shared" si="4"/>
        <v>98,671538</v>
      </c>
      <c r="Z43" s="18">
        <f t="shared" si="5"/>
        <v>1037.950301</v>
      </c>
      <c r="AA43" s="14" t="str">
        <f t="shared" si="6"/>
        <v>Diluar Radius</v>
      </c>
      <c r="AB43" s="14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 t="b">
        <v>1</v>
      </c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 t="b">
        <v>1</v>
      </c>
      <c r="BW43" s="12"/>
      <c r="BX43" s="12"/>
      <c r="BY43" s="12"/>
      <c r="BZ43" s="12" t="b">
        <v>1</v>
      </c>
      <c r="CA43" s="12"/>
      <c r="CB43" s="12" t="b">
        <v>1</v>
      </c>
      <c r="CC43" s="12"/>
      <c r="CD43" s="12"/>
      <c r="CE43" s="12"/>
      <c r="CF43" s="12"/>
      <c r="CG43" s="12"/>
      <c r="CH43" s="12"/>
      <c r="CI43" s="12"/>
      <c r="CJ43" s="12"/>
      <c r="CK43" s="12" t="b">
        <v>1</v>
      </c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2" t="b">
        <v>0</v>
      </c>
      <c r="DS43" s="12" t="b">
        <v>0</v>
      </c>
      <c r="DT43" s="14"/>
      <c r="DU43" s="14"/>
      <c r="DV43" s="12" t="s">
        <v>604</v>
      </c>
      <c r="DW43" s="12" t="b">
        <v>0</v>
      </c>
      <c r="DX43" s="14"/>
      <c r="DY43" s="14"/>
      <c r="DZ43" s="12"/>
      <c r="EA43" s="12"/>
      <c r="EB43" s="12"/>
      <c r="EC43" s="12"/>
      <c r="ED43" s="12"/>
      <c r="EE43" s="12"/>
      <c r="EF43" s="14"/>
      <c r="EG43" s="14"/>
      <c r="EH43" s="12"/>
      <c r="EI43" s="12"/>
      <c r="EJ43" s="14"/>
      <c r="EK43" s="12"/>
      <c r="EL43" s="12"/>
      <c r="EM43" s="12"/>
      <c r="EN43" s="12"/>
      <c r="EO43" s="12"/>
      <c r="EP43" s="12"/>
      <c r="EQ43" s="12"/>
      <c r="ER43" s="12"/>
      <c r="ES43" s="12"/>
      <c r="ET43" s="14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4"/>
      <c r="FN43" s="12"/>
      <c r="FO43" s="12"/>
      <c r="FP43" s="12"/>
      <c r="FQ43" s="14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4"/>
      <c r="GD43" s="12"/>
      <c r="GE43" s="12"/>
      <c r="GF43" s="12"/>
      <c r="GG43" s="12"/>
      <c r="GH43" s="12"/>
      <c r="GI43" s="12"/>
      <c r="GJ43" s="12"/>
      <c r="GK43" s="14"/>
      <c r="GL43" s="14"/>
      <c r="GM43" s="14"/>
      <c r="GN43" s="12"/>
      <c r="GO43" s="14"/>
      <c r="GP43" s="14"/>
      <c r="GQ43" s="12"/>
      <c r="GR43" s="14"/>
      <c r="GS43" s="12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2">
        <f t="shared" ref="HQ43:HQ47" si="11">countif(AC43:DP43,"TRUE")</f>
        <v>5</v>
      </c>
      <c r="HR43" s="12">
        <v>0.0</v>
      </c>
      <c r="HS43" s="12">
        <v>0.0</v>
      </c>
      <c r="HT43" s="12">
        <v>0.0</v>
      </c>
      <c r="HU43" s="12">
        <v>0.0</v>
      </c>
      <c r="HV43" s="12">
        <v>0.0</v>
      </c>
      <c r="HW43" s="12"/>
      <c r="HX43" s="12">
        <v>0.0</v>
      </c>
      <c r="HY43" s="20">
        <v>12705.0</v>
      </c>
      <c r="HZ43" s="12" t="s">
        <v>605</v>
      </c>
    </row>
    <row r="44">
      <c r="A44" s="12" t="s">
        <v>606</v>
      </c>
      <c r="B44" s="12" t="s">
        <v>607</v>
      </c>
      <c r="C44" s="13">
        <v>45231.0</v>
      </c>
      <c r="D44" s="12">
        <v>11.0</v>
      </c>
      <c r="E44" s="12" t="s">
        <v>306</v>
      </c>
      <c r="F44" s="12" t="s">
        <v>307</v>
      </c>
      <c r="G44" s="12" t="s">
        <v>237</v>
      </c>
      <c r="H44" s="12" t="s">
        <v>238</v>
      </c>
      <c r="I44" s="12" t="s">
        <v>239</v>
      </c>
      <c r="J44" s="14"/>
      <c r="K44" s="12" t="s">
        <v>608</v>
      </c>
      <c r="L44" s="12" t="s">
        <v>609</v>
      </c>
      <c r="M44" s="15" t="s">
        <v>610</v>
      </c>
      <c r="N44" s="12" t="s">
        <v>331</v>
      </c>
      <c r="O44" s="12" t="s">
        <v>244</v>
      </c>
      <c r="P44" s="12" t="s">
        <v>245</v>
      </c>
      <c r="Q44" s="12" t="s">
        <v>246</v>
      </c>
      <c r="R44" s="12" t="s">
        <v>247</v>
      </c>
      <c r="S44" s="12" t="s">
        <v>611</v>
      </c>
      <c r="T44" s="16" t="s">
        <v>612</v>
      </c>
      <c r="U44" s="17" t="s">
        <v>613</v>
      </c>
      <c r="V44" s="14" t="str">
        <f t="shared" si="1"/>
        <v>3,580133</v>
      </c>
      <c r="W44" s="14" t="str">
        <f t="shared" si="2"/>
        <v>98,590769</v>
      </c>
      <c r="X44" s="14" t="str">
        <f t="shared" si="3"/>
        <v>3,576428</v>
      </c>
      <c r="Y44" s="14" t="str">
        <f t="shared" si="4"/>
        <v>98,587727</v>
      </c>
      <c r="Z44" s="18">
        <f t="shared" si="5"/>
        <v>532.6307125</v>
      </c>
      <c r="AA44" s="14" t="str">
        <f t="shared" si="6"/>
        <v>Diluar Radius</v>
      </c>
      <c r="AB44" s="14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 t="b">
        <v>1</v>
      </c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 t="b">
        <v>1</v>
      </c>
      <c r="CN44" s="12"/>
      <c r="CO44" s="12"/>
      <c r="CP44" s="12"/>
      <c r="CQ44" s="12"/>
      <c r="CR44" s="12"/>
      <c r="CS44" s="12"/>
      <c r="CT44" s="12"/>
      <c r="CU44" s="12"/>
      <c r="CV44" s="12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2" t="b">
        <v>0</v>
      </c>
      <c r="DS44" s="12" t="b">
        <v>0</v>
      </c>
      <c r="DT44" s="14"/>
      <c r="DU44" s="14"/>
      <c r="DV44" s="12" t="s">
        <v>614</v>
      </c>
      <c r="DW44" s="12" t="b">
        <v>1</v>
      </c>
      <c r="DX44" s="14"/>
      <c r="DY44" s="14"/>
      <c r="DZ44" s="12"/>
      <c r="EA44" s="12"/>
      <c r="EB44" s="12"/>
      <c r="EC44" s="12"/>
      <c r="ED44" s="12"/>
      <c r="EE44" s="12"/>
      <c r="EF44" s="14"/>
      <c r="EG44" s="14"/>
      <c r="EH44" s="12"/>
      <c r="EI44" s="12"/>
      <c r="EJ44" s="14"/>
      <c r="EK44" s="12"/>
      <c r="EL44" s="12"/>
      <c r="EM44" s="12"/>
      <c r="EN44" s="12"/>
      <c r="EO44" s="12"/>
      <c r="EP44" s="12"/>
      <c r="EQ44" s="12"/>
      <c r="ER44" s="12"/>
      <c r="ES44" s="12"/>
      <c r="ET44" s="14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4"/>
      <c r="FN44" s="12"/>
      <c r="FO44" s="12"/>
      <c r="FP44" s="12"/>
      <c r="FQ44" s="14"/>
      <c r="FR44" s="12"/>
      <c r="FS44" s="12">
        <v>1.0</v>
      </c>
      <c r="FT44" s="12"/>
      <c r="FU44" s="12"/>
      <c r="FV44" s="12"/>
      <c r="FW44" s="12"/>
      <c r="FX44" s="12"/>
      <c r="FY44" s="12"/>
      <c r="FZ44" s="12"/>
      <c r="GA44" s="12"/>
      <c r="GB44" s="12"/>
      <c r="GC44" s="14"/>
      <c r="GD44" s="12"/>
      <c r="GE44" s="12"/>
      <c r="GF44" s="12"/>
      <c r="GG44" s="12"/>
      <c r="GH44" s="12"/>
      <c r="GI44" s="12"/>
      <c r="GJ44" s="12"/>
      <c r="GK44" s="14"/>
      <c r="GL44" s="14"/>
      <c r="GM44" s="14"/>
      <c r="GN44" s="12"/>
      <c r="GO44" s="14"/>
      <c r="GP44" s="14"/>
      <c r="GQ44" s="12"/>
      <c r="GR44" s="14"/>
      <c r="GS44" s="12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2">
        <f t="shared" si="11"/>
        <v>2</v>
      </c>
      <c r="HR44" s="12">
        <v>12000.0</v>
      </c>
      <c r="HS44" s="12">
        <v>0.0</v>
      </c>
      <c r="HT44" s="12">
        <v>0.0</v>
      </c>
      <c r="HU44" s="12">
        <v>0.0</v>
      </c>
      <c r="HV44" s="12">
        <v>0.0</v>
      </c>
      <c r="HW44" s="12"/>
      <c r="HX44" s="12">
        <v>12000.0</v>
      </c>
      <c r="HY44" s="12" t="s">
        <v>615</v>
      </c>
      <c r="HZ44" s="12" t="s">
        <v>616</v>
      </c>
    </row>
    <row r="45">
      <c r="A45" s="12" t="s">
        <v>617</v>
      </c>
      <c r="B45" s="12" t="s">
        <v>618</v>
      </c>
      <c r="C45" s="13">
        <v>45231.0</v>
      </c>
      <c r="D45" s="12">
        <v>11.0</v>
      </c>
      <c r="E45" s="12" t="s">
        <v>235</v>
      </c>
      <c r="F45" s="12" t="s">
        <v>619</v>
      </c>
      <c r="G45" s="12" t="s">
        <v>237</v>
      </c>
      <c r="H45" s="12" t="s">
        <v>238</v>
      </c>
      <c r="I45" s="12" t="s">
        <v>239</v>
      </c>
      <c r="J45" s="14"/>
      <c r="K45" s="12" t="s">
        <v>620</v>
      </c>
      <c r="L45" s="12" t="s">
        <v>621</v>
      </c>
      <c r="M45" s="15" t="s">
        <v>268</v>
      </c>
      <c r="N45" s="12" t="s">
        <v>243</v>
      </c>
      <c r="O45" s="12" t="s">
        <v>244</v>
      </c>
      <c r="P45" s="12" t="s">
        <v>245</v>
      </c>
      <c r="Q45" s="12" t="s">
        <v>246</v>
      </c>
      <c r="R45" s="12" t="s">
        <v>247</v>
      </c>
      <c r="S45" s="12" t="s">
        <v>248</v>
      </c>
      <c r="T45" s="16" t="s">
        <v>622</v>
      </c>
      <c r="U45" s="17" t="s">
        <v>623</v>
      </c>
      <c r="V45" s="14" t="str">
        <f t="shared" si="1"/>
        <v>3,606286</v>
      </c>
      <c r="W45" s="14" t="str">
        <f t="shared" si="2"/>
        <v>98,707687</v>
      </c>
      <c r="X45" s="14" t="str">
        <f t="shared" si="3"/>
        <v>3,608499</v>
      </c>
      <c r="Y45" s="14" t="str">
        <f t="shared" si="4"/>
        <v>98,711898</v>
      </c>
      <c r="Z45" s="18">
        <f t="shared" si="5"/>
        <v>528.1425637</v>
      </c>
      <c r="AA45" s="14" t="str">
        <f t="shared" si="6"/>
        <v>Diluar Radius</v>
      </c>
      <c r="AB45" s="14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 t="b">
        <v>1</v>
      </c>
      <c r="AY45" s="12"/>
      <c r="AZ45" s="12" t="b">
        <v>1</v>
      </c>
      <c r="BA45" s="12"/>
      <c r="BB45" s="12" t="b">
        <v>1</v>
      </c>
      <c r="BC45" s="12"/>
      <c r="BD45" s="12" t="b">
        <v>1</v>
      </c>
      <c r="BE45" s="12" t="b">
        <v>1</v>
      </c>
      <c r="BF45" s="12" t="b">
        <v>1</v>
      </c>
      <c r="BG45" s="12"/>
      <c r="BH45" s="12"/>
      <c r="BI45" s="12" t="b">
        <v>1</v>
      </c>
      <c r="BJ45" s="12"/>
      <c r="BK45" s="12"/>
      <c r="BL45" s="12" t="b">
        <v>1</v>
      </c>
      <c r="BM45" s="12"/>
      <c r="BN45" s="12"/>
      <c r="BO45" s="12" t="b">
        <v>1</v>
      </c>
      <c r="BP45" s="12"/>
      <c r="BQ45" s="12"/>
      <c r="BR45" s="12" t="b">
        <v>1</v>
      </c>
      <c r="BS45" s="12"/>
      <c r="BT45" s="12"/>
      <c r="BU45" s="12"/>
      <c r="BV45" s="12" t="b">
        <v>1</v>
      </c>
      <c r="BW45" s="12" t="b">
        <v>1</v>
      </c>
      <c r="BX45" s="12" t="b">
        <v>1</v>
      </c>
      <c r="BY45" s="12"/>
      <c r="BZ45" s="12" t="b">
        <v>1</v>
      </c>
      <c r="CA45" s="12"/>
      <c r="CB45" s="12" t="b">
        <v>1</v>
      </c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2" t="b">
        <v>0</v>
      </c>
      <c r="DS45" s="12" t="b">
        <v>0</v>
      </c>
      <c r="DT45" s="14"/>
      <c r="DU45" s="14"/>
      <c r="DV45" s="12" t="s">
        <v>624</v>
      </c>
      <c r="DW45" s="12" t="b">
        <v>1</v>
      </c>
      <c r="DX45" s="14"/>
      <c r="DY45" s="14"/>
      <c r="DZ45" s="12"/>
      <c r="EA45" s="12"/>
      <c r="EB45" s="12"/>
      <c r="EC45" s="12"/>
      <c r="ED45" s="12"/>
      <c r="EE45" s="12"/>
      <c r="EF45" s="14"/>
      <c r="EG45" s="14"/>
      <c r="EH45" s="12"/>
      <c r="EI45" s="12"/>
      <c r="EJ45" s="14"/>
      <c r="EK45" s="12"/>
      <c r="EL45" s="12"/>
      <c r="EM45" s="12"/>
      <c r="EN45" s="12"/>
      <c r="EO45" s="12"/>
      <c r="EP45" s="12"/>
      <c r="EQ45" s="12"/>
      <c r="ER45" s="12"/>
      <c r="ES45" s="12"/>
      <c r="ET45" s="14"/>
      <c r="EU45" s="12"/>
      <c r="EV45" s="12"/>
      <c r="EW45" s="12"/>
      <c r="EX45" s="12"/>
      <c r="EY45" s="12">
        <v>1.0</v>
      </c>
      <c r="EZ45" s="12"/>
      <c r="FA45" s="12"/>
      <c r="FB45" s="12"/>
      <c r="FC45" s="12">
        <v>1.0</v>
      </c>
      <c r="FD45" s="12"/>
      <c r="FE45" s="12"/>
      <c r="FF45" s="12"/>
      <c r="FG45" s="12"/>
      <c r="FH45" s="12"/>
      <c r="FI45" s="12"/>
      <c r="FJ45" s="12"/>
      <c r="FK45" s="12"/>
      <c r="FL45" s="12"/>
      <c r="FM45" s="14"/>
      <c r="FN45" s="12"/>
      <c r="FO45" s="12"/>
      <c r="FP45" s="12"/>
      <c r="FQ45" s="14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4"/>
      <c r="GD45" s="12"/>
      <c r="GE45" s="12"/>
      <c r="GF45" s="12"/>
      <c r="GG45" s="12"/>
      <c r="GH45" s="12"/>
      <c r="GI45" s="12">
        <v>3.0</v>
      </c>
      <c r="GJ45" s="12"/>
      <c r="GK45" s="14"/>
      <c r="GL45" s="14"/>
      <c r="GM45" s="14"/>
      <c r="GN45" s="12"/>
      <c r="GO45" s="14"/>
      <c r="GP45" s="14"/>
      <c r="GQ45" s="12"/>
      <c r="GR45" s="14"/>
      <c r="GS45" s="12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2">
        <f t="shared" si="11"/>
        <v>15</v>
      </c>
      <c r="HR45" s="12">
        <v>60000.0</v>
      </c>
      <c r="HS45" s="12">
        <v>0.0</v>
      </c>
      <c r="HT45" s="12">
        <v>0.0</v>
      </c>
      <c r="HU45" s="12">
        <v>0.0</v>
      </c>
      <c r="HV45" s="12">
        <v>0.0</v>
      </c>
      <c r="HW45" s="12"/>
      <c r="HX45" s="12">
        <v>60000.0</v>
      </c>
      <c r="HY45" s="12" t="s">
        <v>625</v>
      </c>
      <c r="HZ45" s="12" t="s">
        <v>626</v>
      </c>
    </row>
    <row r="46">
      <c r="A46" s="12" t="s">
        <v>627</v>
      </c>
      <c r="B46" s="12" t="s">
        <v>628</v>
      </c>
      <c r="C46" s="13">
        <v>45236.0</v>
      </c>
      <c r="D46" s="12">
        <v>11.0</v>
      </c>
      <c r="E46" s="12" t="s">
        <v>293</v>
      </c>
      <c r="F46" s="12" t="s">
        <v>629</v>
      </c>
      <c r="G46" s="12" t="s">
        <v>237</v>
      </c>
      <c r="H46" s="12" t="s">
        <v>238</v>
      </c>
      <c r="I46" s="12" t="s">
        <v>239</v>
      </c>
      <c r="J46" s="14"/>
      <c r="K46" s="12" t="s">
        <v>630</v>
      </c>
      <c r="L46" s="12" t="s">
        <v>631</v>
      </c>
      <c r="M46" s="15" t="s">
        <v>632</v>
      </c>
      <c r="N46" s="12" t="s">
        <v>601</v>
      </c>
      <c r="O46" s="12" t="s">
        <v>259</v>
      </c>
      <c r="P46" s="12" t="s">
        <v>245</v>
      </c>
      <c r="Q46" s="12" t="s">
        <v>299</v>
      </c>
      <c r="R46" s="12" t="s">
        <v>247</v>
      </c>
      <c r="S46" s="12" t="s">
        <v>248</v>
      </c>
      <c r="T46" s="16" t="s">
        <v>633</v>
      </c>
      <c r="U46" s="17" t="s">
        <v>634</v>
      </c>
      <c r="V46" s="14" t="str">
        <f t="shared" si="1"/>
        <v>3,595107</v>
      </c>
      <c r="W46" s="14" t="str">
        <f t="shared" si="2"/>
        <v>98,670426</v>
      </c>
      <c r="X46" s="14" t="str">
        <f t="shared" si="3"/>
        <v>3,593801</v>
      </c>
      <c r="Y46" s="14" t="str">
        <f t="shared" si="4"/>
        <v>98,673311</v>
      </c>
      <c r="Z46" s="18">
        <f t="shared" si="5"/>
        <v>351.561177</v>
      </c>
      <c r="AA46" s="14" t="str">
        <f t="shared" si="6"/>
        <v>Diluar Radius</v>
      </c>
      <c r="AB46" s="14"/>
      <c r="AC46" s="12" t="b">
        <v>0</v>
      </c>
      <c r="AD46" s="12" t="b">
        <v>0</v>
      </c>
      <c r="AE46" s="12" t="b">
        <v>1</v>
      </c>
      <c r="AF46" s="12" t="b">
        <v>0</v>
      </c>
      <c r="AG46" s="12" t="b">
        <v>1</v>
      </c>
      <c r="AH46" s="12" t="b">
        <v>1</v>
      </c>
      <c r="AI46" s="12" t="b">
        <v>1</v>
      </c>
      <c r="AJ46" s="12" t="b">
        <v>0</v>
      </c>
      <c r="AK46" s="12" t="b">
        <v>0</v>
      </c>
      <c r="AL46" s="12" t="b">
        <v>1</v>
      </c>
      <c r="AM46" s="12" t="b">
        <v>1</v>
      </c>
      <c r="AN46" s="12" t="b">
        <v>0</v>
      </c>
      <c r="AO46" s="12" t="b">
        <v>1</v>
      </c>
      <c r="AP46" s="12" t="b">
        <v>0</v>
      </c>
      <c r="AQ46" s="12" t="b">
        <v>0</v>
      </c>
      <c r="AR46" s="12" t="b">
        <v>1</v>
      </c>
      <c r="AS46" s="12" t="b">
        <v>0</v>
      </c>
      <c r="AT46" s="12" t="b">
        <v>1</v>
      </c>
      <c r="AU46" s="12" t="b">
        <v>1</v>
      </c>
      <c r="AV46" s="12" t="b">
        <v>0</v>
      </c>
      <c r="AW46" s="12" t="b">
        <v>0</v>
      </c>
      <c r="AX46" s="12" t="b">
        <v>1</v>
      </c>
      <c r="AY46" s="12" t="b">
        <v>1</v>
      </c>
      <c r="AZ46" s="12" t="b">
        <v>1</v>
      </c>
      <c r="BA46" s="12" t="b">
        <v>1</v>
      </c>
      <c r="BB46" s="12" t="b">
        <v>1</v>
      </c>
      <c r="BC46" s="12" t="b">
        <v>1</v>
      </c>
      <c r="BD46" s="12" t="b">
        <v>1</v>
      </c>
      <c r="BE46" s="12" t="b">
        <v>1</v>
      </c>
      <c r="BF46" s="12" t="b">
        <v>1</v>
      </c>
      <c r="BG46" s="12" t="b">
        <v>1</v>
      </c>
      <c r="BH46" s="12" t="b">
        <v>0</v>
      </c>
      <c r="BI46" s="12" t="b">
        <v>1</v>
      </c>
      <c r="BJ46" s="12" t="b">
        <v>0</v>
      </c>
      <c r="BK46" s="12" t="b">
        <v>1</v>
      </c>
      <c r="BL46" s="12" t="b">
        <v>1</v>
      </c>
      <c r="BM46" s="12" t="b">
        <v>1</v>
      </c>
      <c r="BN46" s="12" t="b">
        <v>0</v>
      </c>
      <c r="BO46" s="12" t="b">
        <v>1</v>
      </c>
      <c r="BP46" s="12" t="b">
        <v>1</v>
      </c>
      <c r="BQ46" s="12" t="b">
        <v>0</v>
      </c>
      <c r="BR46" s="12" t="b">
        <v>1</v>
      </c>
      <c r="BS46" s="12" t="b">
        <v>0</v>
      </c>
      <c r="BT46" s="12" t="b">
        <v>1</v>
      </c>
      <c r="BU46" s="12" t="b">
        <v>1</v>
      </c>
      <c r="BV46" s="12" t="b">
        <v>1</v>
      </c>
      <c r="BW46" s="12" t="b">
        <v>1</v>
      </c>
      <c r="BX46" s="12" t="b">
        <v>1</v>
      </c>
      <c r="BY46" s="12" t="b">
        <v>1</v>
      </c>
      <c r="BZ46" s="12" t="b">
        <v>1</v>
      </c>
      <c r="CA46" s="12" t="b">
        <v>1</v>
      </c>
      <c r="CB46" s="12" t="b">
        <v>1</v>
      </c>
      <c r="CC46" s="12" t="b">
        <v>1</v>
      </c>
      <c r="CD46" s="12" t="b">
        <v>1</v>
      </c>
      <c r="CE46" s="12" t="b">
        <v>1</v>
      </c>
      <c r="CF46" s="12" t="b">
        <v>1</v>
      </c>
      <c r="CG46" s="12" t="b">
        <v>1</v>
      </c>
      <c r="CH46" s="12" t="b">
        <v>1</v>
      </c>
      <c r="CI46" s="12" t="b">
        <v>1</v>
      </c>
      <c r="CJ46" s="12" t="b">
        <v>1</v>
      </c>
      <c r="CK46" s="12" t="b">
        <v>1</v>
      </c>
      <c r="CL46" s="12" t="b">
        <v>1</v>
      </c>
      <c r="CM46" s="12" t="b">
        <v>1</v>
      </c>
      <c r="CN46" s="12" t="b">
        <v>0</v>
      </c>
      <c r="CO46" s="12" t="b">
        <v>0</v>
      </c>
      <c r="CP46" s="12" t="b">
        <v>1</v>
      </c>
      <c r="CQ46" s="12" t="b">
        <v>0</v>
      </c>
      <c r="CR46" s="12" t="b">
        <v>1</v>
      </c>
      <c r="CS46" s="12" t="b">
        <v>0</v>
      </c>
      <c r="CT46" s="12" t="b">
        <v>0</v>
      </c>
      <c r="CU46" s="12" t="b">
        <v>0</v>
      </c>
      <c r="CV46" s="12" t="b">
        <v>0</v>
      </c>
      <c r="CW46" s="12" t="b">
        <v>0</v>
      </c>
      <c r="CX46" s="12" t="b">
        <v>0</v>
      </c>
      <c r="CY46" s="12" t="b">
        <v>0</v>
      </c>
      <c r="CZ46" s="12" t="b">
        <v>0</v>
      </c>
      <c r="DA46" s="12" t="b">
        <v>0</v>
      </c>
      <c r="DB46" s="12" t="b">
        <v>0</v>
      </c>
      <c r="DC46" s="12" t="b">
        <v>0</v>
      </c>
      <c r="DD46" s="12" t="b">
        <v>0</v>
      </c>
      <c r="DE46" s="12" t="b">
        <v>0</v>
      </c>
      <c r="DF46" s="12" t="b">
        <v>0</v>
      </c>
      <c r="DG46" s="12" t="b">
        <v>0</v>
      </c>
      <c r="DH46" s="12" t="b">
        <v>0</v>
      </c>
      <c r="DI46" s="12" t="b">
        <v>0</v>
      </c>
      <c r="DJ46" s="12" t="b">
        <v>0</v>
      </c>
      <c r="DK46" s="12" t="b">
        <v>0</v>
      </c>
      <c r="DL46" s="12" t="b">
        <v>0</v>
      </c>
      <c r="DM46" s="12" t="b">
        <v>0</v>
      </c>
      <c r="DN46" s="12" t="b">
        <v>0</v>
      </c>
      <c r="DO46" s="12" t="b">
        <v>0</v>
      </c>
      <c r="DP46" s="12" t="b">
        <v>0</v>
      </c>
      <c r="DQ46" s="14"/>
      <c r="DR46" s="12" t="b">
        <v>0</v>
      </c>
      <c r="DS46" s="12" t="b">
        <v>0</v>
      </c>
      <c r="DT46" s="14"/>
      <c r="DU46" s="14"/>
      <c r="DV46" s="12" t="s">
        <v>635</v>
      </c>
      <c r="DW46" s="12" t="b">
        <v>0</v>
      </c>
      <c r="DX46" s="14"/>
      <c r="DY46" s="14"/>
      <c r="DZ46" s="12"/>
      <c r="EA46" s="12"/>
      <c r="EB46" s="12"/>
      <c r="EC46" s="12"/>
      <c r="ED46" s="12"/>
      <c r="EE46" s="12"/>
      <c r="EF46" s="14"/>
      <c r="EG46" s="14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4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4"/>
      <c r="FN46" s="12"/>
      <c r="FO46" s="12"/>
      <c r="FP46" s="12"/>
      <c r="FQ46" s="14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4"/>
      <c r="GD46" s="12"/>
      <c r="GE46" s="12"/>
      <c r="GF46" s="12"/>
      <c r="GG46" s="12"/>
      <c r="GH46" s="12"/>
      <c r="GI46" s="12"/>
      <c r="GJ46" s="12"/>
      <c r="GK46" s="14"/>
      <c r="GL46" s="14"/>
      <c r="GM46" s="14"/>
      <c r="GN46" s="12"/>
      <c r="GO46" s="14"/>
      <c r="GP46" s="14"/>
      <c r="GQ46" s="12"/>
      <c r="GR46" s="14"/>
      <c r="GS46" s="12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2">
        <f t="shared" si="11"/>
        <v>49</v>
      </c>
      <c r="HR46" s="12">
        <v>0.0</v>
      </c>
      <c r="HS46" s="12">
        <v>0.0</v>
      </c>
      <c r="HT46" s="12">
        <v>0.0</v>
      </c>
      <c r="HU46" s="12">
        <v>0.0</v>
      </c>
      <c r="HV46" s="12">
        <v>0.0</v>
      </c>
      <c r="HW46" s="12">
        <v>0.0</v>
      </c>
      <c r="HX46" s="12">
        <v>0.0</v>
      </c>
      <c r="HY46" s="12" t="s">
        <v>636</v>
      </c>
      <c r="HZ46" s="12" t="s">
        <v>637</v>
      </c>
    </row>
    <row r="47">
      <c r="A47" s="12" t="s">
        <v>638</v>
      </c>
      <c r="B47" s="12" t="s">
        <v>639</v>
      </c>
      <c r="C47" s="13">
        <v>45232.0</v>
      </c>
      <c r="D47" s="12">
        <v>11.0</v>
      </c>
      <c r="E47" s="12" t="s">
        <v>293</v>
      </c>
      <c r="F47" s="12" t="s">
        <v>629</v>
      </c>
      <c r="G47" s="12" t="s">
        <v>237</v>
      </c>
      <c r="H47" s="12" t="s">
        <v>238</v>
      </c>
      <c r="I47" s="12" t="s">
        <v>239</v>
      </c>
      <c r="J47" s="14"/>
      <c r="K47" s="12" t="s">
        <v>640</v>
      </c>
      <c r="L47" s="12" t="s">
        <v>641</v>
      </c>
      <c r="M47" s="15" t="s">
        <v>297</v>
      </c>
      <c r="N47" s="12" t="s">
        <v>642</v>
      </c>
      <c r="O47" s="12" t="s">
        <v>259</v>
      </c>
      <c r="P47" s="12" t="s">
        <v>245</v>
      </c>
      <c r="Q47" s="12" t="s">
        <v>299</v>
      </c>
      <c r="R47" s="12" t="s">
        <v>247</v>
      </c>
      <c r="S47" s="12" t="s">
        <v>248</v>
      </c>
      <c r="T47" s="16" t="s">
        <v>643</v>
      </c>
      <c r="U47" s="17" t="s">
        <v>644</v>
      </c>
      <c r="V47" s="14" t="str">
        <f t="shared" si="1"/>
        <v>3,583320</v>
      </c>
      <c r="W47" s="14" t="str">
        <f t="shared" si="2"/>
        <v>98,675011</v>
      </c>
      <c r="X47" s="14" t="str">
        <f t="shared" si="3"/>
        <v>3,585754</v>
      </c>
      <c r="Y47" s="14" t="str">
        <f t="shared" si="4"/>
        <v>98,676484</v>
      </c>
      <c r="Z47" s="18">
        <f t="shared" si="5"/>
        <v>316.1846873</v>
      </c>
      <c r="AA47" s="14" t="str">
        <f t="shared" si="6"/>
        <v>Diluar Radius</v>
      </c>
      <c r="AB47" s="14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4"/>
      <c r="CX47" s="12"/>
      <c r="CY47" s="12"/>
      <c r="CZ47" s="14"/>
      <c r="DA47" s="14"/>
      <c r="DB47" s="12"/>
      <c r="DC47" s="12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2" t="b">
        <v>0</v>
      </c>
      <c r="DS47" s="12" t="b">
        <v>0</v>
      </c>
      <c r="DT47" s="14"/>
      <c r="DU47" s="14"/>
      <c r="DV47" s="12" t="s">
        <v>645</v>
      </c>
      <c r="DW47" s="12" t="b">
        <v>1</v>
      </c>
      <c r="DX47" s="14"/>
      <c r="DY47" s="14"/>
      <c r="DZ47" s="12"/>
      <c r="EA47" s="12"/>
      <c r="EB47" s="12"/>
      <c r="EC47" s="12"/>
      <c r="ED47" s="12"/>
      <c r="EE47" s="12"/>
      <c r="EF47" s="14"/>
      <c r="EG47" s="14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4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>
        <v>1.0</v>
      </c>
      <c r="FI47" s="12"/>
      <c r="FJ47" s="12"/>
      <c r="FK47" s="12"/>
      <c r="FL47" s="12"/>
      <c r="FM47" s="14"/>
      <c r="FN47" s="12"/>
      <c r="FO47" s="12"/>
      <c r="FP47" s="12"/>
      <c r="FQ47" s="14"/>
      <c r="FR47" s="12"/>
      <c r="FS47" s="12"/>
      <c r="FT47" s="12"/>
      <c r="FU47" s="12"/>
      <c r="FV47" s="12"/>
      <c r="FW47" s="12">
        <v>1.0</v>
      </c>
      <c r="FX47" s="12"/>
      <c r="FY47" s="12"/>
      <c r="FZ47" s="12"/>
      <c r="GA47" s="12"/>
      <c r="GB47" s="12"/>
      <c r="GC47" s="14"/>
      <c r="GD47" s="12"/>
      <c r="GE47" s="12"/>
      <c r="GF47" s="12"/>
      <c r="GG47" s="12"/>
      <c r="GH47" s="12"/>
      <c r="GI47" s="12"/>
      <c r="GJ47" s="19"/>
      <c r="GK47" s="14"/>
      <c r="GL47" s="14"/>
      <c r="GM47" s="14"/>
      <c r="GN47" s="12"/>
      <c r="GO47" s="14"/>
      <c r="GP47" s="14"/>
      <c r="GQ47" s="12"/>
      <c r="GR47" s="14"/>
      <c r="GS47" s="12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2">
        <f t="shared" si="11"/>
        <v>0</v>
      </c>
      <c r="HR47" s="12">
        <v>24000.0</v>
      </c>
      <c r="HS47" s="12">
        <v>0.0</v>
      </c>
      <c r="HT47" s="12">
        <v>0.0</v>
      </c>
      <c r="HU47" s="12">
        <v>0.0</v>
      </c>
      <c r="HV47" s="12">
        <v>0.0</v>
      </c>
      <c r="HW47" s="12">
        <v>0.0</v>
      </c>
      <c r="HX47" s="12">
        <v>24000.0</v>
      </c>
      <c r="HY47" s="12" t="s">
        <v>646</v>
      </c>
      <c r="HZ47" s="19">
        <v>36573.0</v>
      </c>
    </row>
    <row r="48">
      <c r="A48" s="12" t="s">
        <v>647</v>
      </c>
      <c r="B48" s="12" t="s">
        <v>648</v>
      </c>
      <c r="C48" s="13">
        <v>45237.0</v>
      </c>
      <c r="D48" s="12">
        <v>11.0</v>
      </c>
      <c r="E48" s="12" t="s">
        <v>475</v>
      </c>
      <c r="F48" s="12" t="s">
        <v>476</v>
      </c>
      <c r="G48" s="12" t="s">
        <v>237</v>
      </c>
      <c r="H48" s="12" t="s">
        <v>238</v>
      </c>
      <c r="I48" s="12" t="s">
        <v>239</v>
      </c>
      <c r="J48" s="14"/>
      <c r="K48" s="12" t="s">
        <v>649</v>
      </c>
      <c r="L48" s="12" t="s">
        <v>650</v>
      </c>
      <c r="M48" s="15" t="s">
        <v>651</v>
      </c>
      <c r="N48" s="12" t="s">
        <v>652</v>
      </c>
      <c r="O48" s="12" t="s">
        <v>259</v>
      </c>
      <c r="P48" s="12" t="s">
        <v>245</v>
      </c>
      <c r="Q48" s="12" t="s">
        <v>246</v>
      </c>
      <c r="R48" s="12" t="s">
        <v>247</v>
      </c>
      <c r="S48" s="12" t="s">
        <v>248</v>
      </c>
      <c r="T48" s="16" t="s">
        <v>653</v>
      </c>
      <c r="U48" s="17" t="s">
        <v>654</v>
      </c>
      <c r="V48" s="12" t="str">
        <f t="shared" si="1"/>
        <v>3,564412</v>
      </c>
      <c r="W48" s="14" t="str">
        <f t="shared" si="2"/>
        <v>98,694601</v>
      </c>
      <c r="X48" s="14" t="str">
        <f t="shared" si="3"/>
        <v>3,565673</v>
      </c>
      <c r="Y48" s="14" t="str">
        <f t="shared" si="4"/>
        <v>98,696555</v>
      </c>
      <c r="Z48" s="18">
        <f t="shared" si="5"/>
        <v>258.2372595</v>
      </c>
      <c r="AA48" s="14" t="str">
        <f t="shared" si="6"/>
        <v>Diluar Radius</v>
      </c>
      <c r="AB48" s="14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 t="b">
        <v>1</v>
      </c>
      <c r="BC48" s="12"/>
      <c r="BD48" s="12"/>
      <c r="BE48" s="12"/>
      <c r="BF48" s="12" t="b">
        <v>1</v>
      </c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 t="b">
        <v>1</v>
      </c>
      <c r="BW48" s="12"/>
      <c r="BX48" s="12"/>
      <c r="BY48" s="12"/>
      <c r="BZ48" s="12" t="b">
        <v>1</v>
      </c>
      <c r="CA48" s="12"/>
      <c r="CB48" s="12" t="b">
        <v>1</v>
      </c>
      <c r="CC48" s="12"/>
      <c r="CD48" s="12"/>
      <c r="CE48" s="12"/>
      <c r="CF48" s="12"/>
      <c r="CG48" s="12"/>
      <c r="CH48" s="12"/>
      <c r="CI48" s="12"/>
      <c r="CJ48" s="12"/>
      <c r="CK48" s="12"/>
      <c r="CL48" s="12" t="b">
        <v>1</v>
      </c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4"/>
      <c r="DR48" s="12" t="b">
        <v>0</v>
      </c>
      <c r="DS48" s="12" t="b">
        <v>0</v>
      </c>
      <c r="DT48" s="12"/>
      <c r="DU48" s="12"/>
      <c r="DV48" s="12" t="s">
        <v>655</v>
      </c>
      <c r="DW48" s="12" t="b">
        <v>0</v>
      </c>
      <c r="DX48" s="12"/>
      <c r="DY48" s="12"/>
      <c r="DZ48" s="12"/>
      <c r="EA48" s="12"/>
      <c r="EB48" s="12"/>
      <c r="EC48" s="12"/>
      <c r="ED48" s="12"/>
      <c r="EE48" s="12"/>
      <c r="EF48" s="14"/>
      <c r="EG48" s="14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4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4"/>
      <c r="FN48" s="12"/>
      <c r="FO48" s="12"/>
      <c r="FP48" s="12"/>
      <c r="FQ48" s="14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4"/>
      <c r="GD48" s="12"/>
      <c r="GE48" s="12"/>
      <c r="GF48" s="12"/>
      <c r="GG48" s="12"/>
      <c r="GH48" s="12"/>
      <c r="GI48" s="12"/>
      <c r="GJ48" s="12"/>
      <c r="GK48" s="14"/>
      <c r="GL48" s="14"/>
      <c r="GM48" s="14"/>
      <c r="GN48" s="12"/>
      <c r="GO48" s="14"/>
      <c r="GP48" s="14"/>
      <c r="GQ48" s="12"/>
      <c r="GR48" s="14"/>
      <c r="GS48" s="12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2">
        <f>countif(AC48:CV48,"TRUE")</f>
        <v>6</v>
      </c>
      <c r="HR48" s="12">
        <v>0.0</v>
      </c>
      <c r="HS48" s="12">
        <v>0.0</v>
      </c>
      <c r="HT48" s="12">
        <v>0.0</v>
      </c>
      <c r="HU48" s="12">
        <v>0.0</v>
      </c>
      <c r="HV48" s="12">
        <v>0.0</v>
      </c>
      <c r="HW48" s="12">
        <v>0.0</v>
      </c>
      <c r="HX48" s="12">
        <v>0.0</v>
      </c>
      <c r="HY48" s="20">
        <v>18639.0</v>
      </c>
      <c r="HZ48" s="19">
        <v>36600.0</v>
      </c>
    </row>
    <row r="49">
      <c r="A49" s="12" t="s">
        <v>656</v>
      </c>
      <c r="B49" s="12" t="s">
        <v>657</v>
      </c>
      <c r="C49" s="13">
        <v>45231.0</v>
      </c>
      <c r="D49" s="12">
        <v>11.0</v>
      </c>
      <c r="E49" s="12" t="s">
        <v>596</v>
      </c>
      <c r="F49" s="12" t="s">
        <v>658</v>
      </c>
      <c r="G49" s="12" t="s">
        <v>237</v>
      </c>
      <c r="H49" s="12" t="s">
        <v>238</v>
      </c>
      <c r="I49" s="12" t="s">
        <v>239</v>
      </c>
      <c r="J49" s="14"/>
      <c r="K49" s="12" t="s">
        <v>659</v>
      </c>
      <c r="L49" s="12" t="s">
        <v>660</v>
      </c>
      <c r="M49" s="15" t="s">
        <v>600</v>
      </c>
      <c r="N49" s="12" t="s">
        <v>661</v>
      </c>
      <c r="O49" s="12" t="s">
        <v>259</v>
      </c>
      <c r="P49" s="12" t="s">
        <v>245</v>
      </c>
      <c r="Q49" s="12" t="s">
        <v>299</v>
      </c>
      <c r="R49" s="12" t="s">
        <v>247</v>
      </c>
      <c r="S49" s="12" t="s">
        <v>248</v>
      </c>
      <c r="T49" s="16" t="s">
        <v>662</v>
      </c>
      <c r="U49" s="17" t="s">
        <v>663</v>
      </c>
      <c r="V49" s="14" t="str">
        <f t="shared" si="1"/>
        <v>3,690257</v>
      </c>
      <c r="W49" s="14" t="str">
        <f t="shared" si="2"/>
        <v>98,646440</v>
      </c>
      <c r="X49" s="14" t="str">
        <f t="shared" si="3"/>
        <v>3,692055</v>
      </c>
      <c r="Y49" s="14" t="str">
        <f t="shared" si="4"/>
        <v>98,645548</v>
      </c>
      <c r="Z49" s="18">
        <f>2 * 6371000 * ASIN(SQRT((SIN((X49*(3.14159/180)-V49*(3.14159/180))/2))^2+COS(X49*(3.14159/180))*COS(V49*(3.14159/180))*SIN(((Y49*(3.14159/180)-W49*(3.14159/180))/2))^2))</f>
        <v>223.0882707</v>
      </c>
      <c r="AA49" s="14" t="str">
        <f t="shared" si="6"/>
        <v>Diluar Radius</v>
      </c>
      <c r="AB49" s="14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 t="b">
        <v>1</v>
      </c>
      <c r="BE49" s="12"/>
      <c r="BF49" s="12" t="b">
        <v>1</v>
      </c>
      <c r="BG49" s="12"/>
      <c r="BH49" s="12"/>
      <c r="BI49" s="12" t="b">
        <v>1</v>
      </c>
      <c r="BJ49" s="12"/>
      <c r="BK49" s="12"/>
      <c r="BL49" s="12"/>
      <c r="BM49" s="12"/>
      <c r="BN49" s="12"/>
      <c r="BO49" s="12"/>
      <c r="BP49" s="12"/>
      <c r="BQ49" s="12"/>
      <c r="BR49" s="12" t="b">
        <v>1</v>
      </c>
      <c r="BS49" s="12"/>
      <c r="BT49" s="12"/>
      <c r="BU49" s="12"/>
      <c r="BV49" s="12" t="b">
        <v>1</v>
      </c>
      <c r="BW49" s="12"/>
      <c r="BX49" s="12"/>
      <c r="BY49" s="12"/>
      <c r="BZ49" s="12" t="b">
        <v>1</v>
      </c>
      <c r="CA49" s="12" t="b">
        <v>1</v>
      </c>
      <c r="CB49" s="12" t="b">
        <v>1</v>
      </c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2" t="b">
        <v>0</v>
      </c>
      <c r="DS49" s="12" t="b">
        <v>0</v>
      </c>
      <c r="DT49" s="14"/>
      <c r="DU49" s="14"/>
      <c r="DV49" s="12" t="s">
        <v>664</v>
      </c>
      <c r="DW49" s="12" t="b">
        <v>0</v>
      </c>
      <c r="DX49" s="14"/>
      <c r="DY49" s="14"/>
      <c r="DZ49" s="12"/>
      <c r="EA49" s="12"/>
      <c r="EB49" s="12"/>
      <c r="EC49" s="12"/>
      <c r="ED49" s="12"/>
      <c r="EE49" s="12"/>
      <c r="EF49" s="14"/>
      <c r="EG49" s="14"/>
      <c r="EH49" s="12"/>
      <c r="EI49" s="12"/>
      <c r="EJ49" s="14"/>
      <c r="EK49" s="12"/>
      <c r="EL49" s="12"/>
      <c r="EM49" s="12"/>
      <c r="EN49" s="12"/>
      <c r="EO49" s="12"/>
      <c r="EP49" s="12"/>
      <c r="EQ49" s="12"/>
      <c r="ER49" s="12"/>
      <c r="ES49" s="12"/>
      <c r="ET49" s="14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4"/>
      <c r="FN49" s="12"/>
      <c r="FO49" s="12"/>
      <c r="FP49" s="14"/>
      <c r="FQ49" s="14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4"/>
      <c r="GD49" s="12"/>
      <c r="GE49" s="12"/>
      <c r="GF49" s="12"/>
      <c r="GG49" s="12"/>
      <c r="GH49" s="12"/>
      <c r="GI49" s="12"/>
      <c r="GJ49" s="12"/>
      <c r="GK49" s="14"/>
      <c r="GL49" s="14"/>
      <c r="GM49" s="14"/>
      <c r="GN49" s="12"/>
      <c r="GO49" s="14"/>
      <c r="GP49" s="14"/>
      <c r="GQ49" s="12"/>
      <c r="GR49" s="14"/>
      <c r="GS49" s="12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2">
        <f>countif(AC49:DP49,"TRUE")</f>
        <v>8</v>
      </c>
      <c r="HR49" s="12">
        <v>0.0</v>
      </c>
      <c r="HS49" s="12">
        <v>0.0</v>
      </c>
      <c r="HT49" s="12">
        <v>0.0</v>
      </c>
      <c r="HU49" s="12">
        <v>0.0</v>
      </c>
      <c r="HV49" s="12">
        <v>0.0</v>
      </c>
      <c r="HW49" s="12"/>
      <c r="HX49" s="12">
        <v>0.0</v>
      </c>
      <c r="HY49" s="12" t="s">
        <v>665</v>
      </c>
      <c r="HZ49" s="12" t="s">
        <v>413</v>
      </c>
    </row>
    <row r="50">
      <c r="A50" s="12" t="s">
        <v>666</v>
      </c>
      <c r="B50" s="20">
        <v>41288.0</v>
      </c>
      <c r="C50" s="13">
        <v>45237.0</v>
      </c>
      <c r="D50" s="12">
        <v>11.0</v>
      </c>
      <c r="E50" s="12" t="s">
        <v>596</v>
      </c>
      <c r="F50" s="12" t="s">
        <v>597</v>
      </c>
      <c r="G50" s="12" t="s">
        <v>237</v>
      </c>
      <c r="H50" s="12" t="s">
        <v>238</v>
      </c>
      <c r="I50" s="12" t="s">
        <v>239</v>
      </c>
      <c r="J50" s="14"/>
      <c r="K50" s="12" t="s">
        <v>667</v>
      </c>
      <c r="L50" s="12" t="s">
        <v>668</v>
      </c>
      <c r="M50" s="15" t="s">
        <v>600</v>
      </c>
      <c r="N50" s="12" t="s">
        <v>601</v>
      </c>
      <c r="O50" s="12" t="s">
        <v>259</v>
      </c>
      <c r="P50" s="12" t="s">
        <v>245</v>
      </c>
      <c r="Q50" s="12" t="s">
        <v>278</v>
      </c>
      <c r="R50" s="12" t="s">
        <v>279</v>
      </c>
      <c r="S50" s="12" t="s">
        <v>248</v>
      </c>
      <c r="T50" s="16" t="s">
        <v>669</v>
      </c>
      <c r="U50" s="17" t="s">
        <v>670</v>
      </c>
      <c r="V50" s="12" t="str">
        <f t="shared" si="1"/>
        <v>3,599507</v>
      </c>
      <c r="W50" s="14" t="str">
        <f t="shared" si="2"/>
        <v>98,672700</v>
      </c>
      <c r="X50" s="14" t="str">
        <f t="shared" si="3"/>
        <v>3,599921</v>
      </c>
      <c r="Y50" s="14" t="str">
        <f t="shared" si="4"/>
        <v>98,673519</v>
      </c>
      <c r="Z50" s="18">
        <f t="shared" ref="Z50:Z54" si="12">2 * 6371000 * ASIN(SQRT((SIN((X50*(3.14159/180)-V50*(3.14159/180))/2))^2+COS(X50*(3.14159/180))*COS(V50*(3.14159/180))*SIN(((Y50*(3.14159/180)-W50*(3.14159/180))/2))^2))</f>
        <v>101.8821918</v>
      </c>
      <c r="AA50" s="14" t="str">
        <f t="shared" si="6"/>
        <v>Diluar Radius</v>
      </c>
      <c r="AB50" s="14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 t="b">
        <v>1</v>
      </c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 t="b">
        <v>1</v>
      </c>
      <c r="BW50" s="12"/>
      <c r="BX50" s="12"/>
      <c r="BY50" s="12"/>
      <c r="BZ50" s="12" t="b">
        <v>1</v>
      </c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4"/>
      <c r="DR50" s="12" t="b">
        <v>0</v>
      </c>
      <c r="DS50" s="12" t="b">
        <v>0</v>
      </c>
      <c r="DT50" s="12"/>
      <c r="DU50" s="12"/>
      <c r="DV50" s="12" t="s">
        <v>671</v>
      </c>
      <c r="DW50" s="12" t="b">
        <v>0</v>
      </c>
      <c r="DX50" s="12"/>
      <c r="DY50" s="12"/>
      <c r="DZ50" s="12"/>
      <c r="EA50" s="12"/>
      <c r="EB50" s="12"/>
      <c r="EC50" s="12"/>
      <c r="ED50" s="12"/>
      <c r="EE50" s="12"/>
      <c r="EF50" s="14"/>
      <c r="EG50" s="14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4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4"/>
      <c r="FN50" s="12"/>
      <c r="FO50" s="12"/>
      <c r="FP50" s="12"/>
      <c r="FQ50" s="14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4"/>
      <c r="GD50" s="12"/>
      <c r="GE50" s="12"/>
      <c r="GF50" s="12"/>
      <c r="GG50" s="12"/>
      <c r="GH50" s="12"/>
      <c r="GI50" s="12"/>
      <c r="GJ50" s="12"/>
      <c r="GK50" s="14"/>
      <c r="GL50" s="14"/>
      <c r="GM50" s="12"/>
      <c r="GN50" s="12"/>
      <c r="GO50" s="14"/>
      <c r="GP50" s="14"/>
      <c r="GQ50" s="12"/>
      <c r="GR50" s="14"/>
      <c r="GS50" s="12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2">
        <f>countif(AC50:CV50,"TRUE")</f>
        <v>3</v>
      </c>
      <c r="HR50" s="12">
        <v>0.0</v>
      </c>
      <c r="HS50" s="12">
        <v>0.0</v>
      </c>
      <c r="HT50" s="12">
        <v>0.0</v>
      </c>
      <c r="HU50" s="12">
        <v>0.0</v>
      </c>
      <c r="HV50" s="12">
        <v>0.0</v>
      </c>
      <c r="HW50" s="12">
        <v>0.0</v>
      </c>
      <c r="HX50" s="12">
        <v>0.0</v>
      </c>
      <c r="HY50" s="20">
        <v>12188.0</v>
      </c>
      <c r="HZ50" s="19">
        <v>36636.0</v>
      </c>
    </row>
    <row r="51">
      <c r="A51" s="12" t="s">
        <v>672</v>
      </c>
      <c r="B51" s="20">
        <v>17481.0</v>
      </c>
      <c r="C51" s="13">
        <v>45233.0</v>
      </c>
      <c r="D51" s="12">
        <v>11.0</v>
      </c>
      <c r="E51" s="12" t="s">
        <v>596</v>
      </c>
      <c r="F51" s="12" t="s">
        <v>597</v>
      </c>
      <c r="G51" s="12" t="s">
        <v>237</v>
      </c>
      <c r="H51" s="12" t="s">
        <v>238</v>
      </c>
      <c r="I51" s="12" t="s">
        <v>239</v>
      </c>
      <c r="J51" s="14"/>
      <c r="K51" s="12" t="s">
        <v>673</v>
      </c>
      <c r="L51" s="12" t="s">
        <v>674</v>
      </c>
      <c r="M51" s="15" t="s">
        <v>600</v>
      </c>
      <c r="N51" s="12" t="s">
        <v>601</v>
      </c>
      <c r="O51" s="12" t="s">
        <v>259</v>
      </c>
      <c r="P51" s="12" t="s">
        <v>245</v>
      </c>
      <c r="Q51" s="12" t="s">
        <v>246</v>
      </c>
      <c r="R51" s="12" t="s">
        <v>247</v>
      </c>
      <c r="S51" s="12" t="s">
        <v>675</v>
      </c>
      <c r="T51" s="16" t="s">
        <v>676</v>
      </c>
      <c r="U51" s="17" t="s">
        <v>677</v>
      </c>
      <c r="V51" s="14" t="str">
        <f t="shared" si="1"/>
        <v>3,622593</v>
      </c>
      <c r="W51" s="14" t="str">
        <f t="shared" si="2"/>
        <v>98,671995</v>
      </c>
      <c r="X51" s="14" t="str">
        <f t="shared" si="3"/>
        <v>3,623061</v>
      </c>
      <c r="Y51" s="14" t="str">
        <f t="shared" si="4"/>
        <v>98,672049</v>
      </c>
      <c r="Z51" s="18">
        <f t="shared" si="12"/>
        <v>52.38307695</v>
      </c>
      <c r="AA51" s="14" t="str">
        <f t="shared" si="6"/>
        <v>Diluar Radius</v>
      </c>
      <c r="AB51" s="14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 t="b">
        <v>1</v>
      </c>
      <c r="AY51" s="12"/>
      <c r="AZ51" s="12"/>
      <c r="BA51" s="12"/>
      <c r="BB51" s="12" t="b">
        <v>1</v>
      </c>
      <c r="BC51" s="12"/>
      <c r="BD51" s="12"/>
      <c r="BE51" s="12"/>
      <c r="BF51" s="12" t="b">
        <v>1</v>
      </c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 t="b">
        <v>1</v>
      </c>
      <c r="BW51" s="12"/>
      <c r="BX51" s="12"/>
      <c r="BY51" s="12"/>
      <c r="BZ51" s="12" t="b">
        <v>1</v>
      </c>
      <c r="CA51" s="12"/>
      <c r="CB51" s="12" t="b">
        <v>1</v>
      </c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4"/>
      <c r="DR51" s="12" t="b">
        <v>0</v>
      </c>
      <c r="DS51" s="12" t="b">
        <v>0</v>
      </c>
      <c r="DT51" s="14"/>
      <c r="DU51" s="14"/>
      <c r="DV51" s="12" t="s">
        <v>678</v>
      </c>
      <c r="DW51" s="12" t="b">
        <v>0</v>
      </c>
      <c r="DX51" s="14"/>
      <c r="DY51" s="14"/>
      <c r="DZ51" s="12"/>
      <c r="EA51" s="12"/>
      <c r="EB51" s="12"/>
      <c r="EC51" s="12"/>
      <c r="ED51" s="12"/>
      <c r="EE51" s="12"/>
      <c r="EF51" s="14"/>
      <c r="EG51" s="14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4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4"/>
      <c r="FN51" s="12"/>
      <c r="FO51" s="12"/>
      <c r="FP51" s="12"/>
      <c r="FQ51" s="14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4"/>
      <c r="GD51" s="12"/>
      <c r="GE51" s="12"/>
      <c r="GF51" s="12"/>
      <c r="GG51" s="12"/>
      <c r="GH51" s="12"/>
      <c r="GI51" s="12"/>
      <c r="GJ51" s="19"/>
      <c r="GK51" s="14"/>
      <c r="GL51" s="14"/>
      <c r="GM51" s="14"/>
      <c r="GN51" s="12"/>
      <c r="GO51" s="14"/>
      <c r="GP51" s="14"/>
      <c r="GQ51" s="12"/>
      <c r="GR51" s="14"/>
      <c r="GS51" s="12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2">
        <f>countif(AC51:DP51,"TRUE")</f>
        <v>6</v>
      </c>
      <c r="HR51" s="12">
        <v>0.0</v>
      </c>
      <c r="HS51" s="12">
        <v>0.0</v>
      </c>
      <c r="HT51" s="12">
        <v>0.0</v>
      </c>
      <c r="HU51" s="12">
        <v>0.0</v>
      </c>
      <c r="HV51" s="12">
        <v>0.0</v>
      </c>
      <c r="HW51" s="12">
        <v>0.0</v>
      </c>
      <c r="HX51" s="12">
        <v>0.0</v>
      </c>
      <c r="HY51" s="12" t="s">
        <v>679</v>
      </c>
      <c r="HZ51" s="19">
        <v>36586.0</v>
      </c>
    </row>
    <row r="52">
      <c r="A52" s="12" t="s">
        <v>680</v>
      </c>
      <c r="B52" s="20">
        <v>37022.0</v>
      </c>
      <c r="C52" s="13">
        <v>45237.0</v>
      </c>
      <c r="D52" s="12">
        <v>11.0</v>
      </c>
      <c r="E52" s="12" t="s">
        <v>475</v>
      </c>
      <c r="F52" s="12" t="s">
        <v>476</v>
      </c>
      <c r="G52" s="12" t="s">
        <v>237</v>
      </c>
      <c r="H52" s="12" t="s">
        <v>238</v>
      </c>
      <c r="I52" s="12" t="s">
        <v>239</v>
      </c>
      <c r="J52" s="14"/>
      <c r="K52" s="12" t="s">
        <v>681</v>
      </c>
      <c r="L52" s="12" t="s">
        <v>682</v>
      </c>
      <c r="M52" s="15" t="s">
        <v>683</v>
      </c>
      <c r="N52" s="12" t="s">
        <v>652</v>
      </c>
      <c r="O52" s="12" t="s">
        <v>259</v>
      </c>
      <c r="P52" s="12" t="s">
        <v>245</v>
      </c>
      <c r="Q52" s="12" t="s">
        <v>278</v>
      </c>
      <c r="R52" s="12" t="s">
        <v>279</v>
      </c>
      <c r="S52" s="12" t="s">
        <v>248</v>
      </c>
      <c r="T52" s="16" t="s">
        <v>684</v>
      </c>
      <c r="U52" s="17" t="s">
        <v>685</v>
      </c>
      <c r="V52" s="12" t="str">
        <f t="shared" si="1"/>
        <v>3,566551</v>
      </c>
      <c r="W52" s="14" t="str">
        <f t="shared" si="2"/>
        <v>98,695477</v>
      </c>
      <c r="X52" s="14" t="str">
        <f t="shared" si="3"/>
        <v>3,565452</v>
      </c>
      <c r="Y52" s="14" t="str">
        <f t="shared" si="4"/>
        <v>98,696550</v>
      </c>
      <c r="Z52" s="18">
        <f t="shared" si="12"/>
        <v>170.6279525</v>
      </c>
      <c r="AA52" s="14" t="str">
        <f t="shared" si="6"/>
        <v>Diluar Radius</v>
      </c>
      <c r="AB52" s="14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 t="b">
        <v>1</v>
      </c>
      <c r="BC52" s="12"/>
      <c r="BD52" s="12"/>
      <c r="BE52" s="12"/>
      <c r="BF52" s="12" t="b">
        <v>1</v>
      </c>
      <c r="BG52" s="12"/>
      <c r="BH52" s="12"/>
      <c r="BI52" s="12" t="b">
        <v>1</v>
      </c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 t="b">
        <v>1</v>
      </c>
      <c r="CA52" s="12"/>
      <c r="CB52" s="12" t="b">
        <v>1</v>
      </c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4"/>
      <c r="DR52" s="12" t="b">
        <v>0</v>
      </c>
      <c r="DS52" s="12" t="b">
        <v>1</v>
      </c>
      <c r="DT52" s="12"/>
      <c r="DU52" s="12"/>
      <c r="DV52" s="12" t="s">
        <v>686</v>
      </c>
      <c r="DW52" s="12" t="b">
        <v>1</v>
      </c>
      <c r="DX52" s="12"/>
      <c r="DY52" s="12"/>
      <c r="DZ52" s="12"/>
      <c r="EA52" s="12"/>
      <c r="EB52" s="12"/>
      <c r="EC52" s="12"/>
      <c r="ED52" s="12"/>
      <c r="EE52" s="12"/>
      <c r="EF52" s="14"/>
      <c r="EG52" s="14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4"/>
      <c r="EU52" s="12"/>
      <c r="EV52" s="12"/>
      <c r="EW52" s="12"/>
      <c r="EX52" s="12"/>
      <c r="EY52" s="12">
        <v>1.0</v>
      </c>
      <c r="EZ52" s="12"/>
      <c r="FA52" s="12"/>
      <c r="FB52" s="12"/>
      <c r="FC52" s="12">
        <v>1.0</v>
      </c>
      <c r="FD52" s="12"/>
      <c r="FE52" s="12"/>
      <c r="FF52" s="12">
        <v>1.0</v>
      </c>
      <c r="FG52" s="12"/>
      <c r="FH52" s="12"/>
      <c r="FI52" s="12"/>
      <c r="FJ52" s="12"/>
      <c r="FK52" s="12"/>
      <c r="FL52" s="12"/>
      <c r="FM52" s="14"/>
      <c r="FN52" s="12"/>
      <c r="FO52" s="12"/>
      <c r="FP52" s="12"/>
      <c r="FQ52" s="14"/>
      <c r="FR52" s="12"/>
      <c r="FS52" s="12"/>
      <c r="FT52" s="12"/>
      <c r="FU52" s="12"/>
      <c r="FV52" s="12"/>
      <c r="FW52" s="12">
        <v>1.0</v>
      </c>
      <c r="FX52" s="12"/>
      <c r="FY52" s="12">
        <v>1.0</v>
      </c>
      <c r="FZ52" s="12"/>
      <c r="GA52" s="12"/>
      <c r="GB52" s="12"/>
      <c r="GC52" s="14"/>
      <c r="GD52" s="12"/>
      <c r="GE52" s="12"/>
      <c r="GF52" s="12"/>
      <c r="GG52" s="12"/>
      <c r="GH52" s="12"/>
      <c r="GI52" s="12"/>
      <c r="GJ52" s="12"/>
      <c r="GK52" s="14"/>
      <c r="GL52" s="14"/>
      <c r="GM52" s="14"/>
      <c r="GN52" s="12"/>
      <c r="GO52" s="14"/>
      <c r="GP52" s="14"/>
      <c r="GQ52" s="12"/>
      <c r="GR52" s="14"/>
      <c r="GS52" s="12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2">
        <f>countif(AC52:CV52,"TRUE")</f>
        <v>5</v>
      </c>
      <c r="HR52" s="12">
        <v>60000.0</v>
      </c>
      <c r="HS52" s="12">
        <v>0.0</v>
      </c>
      <c r="HT52" s="12">
        <v>0.0</v>
      </c>
      <c r="HU52" s="12">
        <v>0.0</v>
      </c>
      <c r="HV52" s="12">
        <v>0.0</v>
      </c>
      <c r="HW52" s="12">
        <v>0.0</v>
      </c>
      <c r="HX52" s="12">
        <v>60000.0</v>
      </c>
      <c r="HY52" s="12" t="s">
        <v>687</v>
      </c>
      <c r="HZ52" s="12" t="s">
        <v>688</v>
      </c>
    </row>
    <row r="53">
      <c r="A53" s="12" t="s">
        <v>689</v>
      </c>
      <c r="B53" s="12" t="s">
        <v>690</v>
      </c>
      <c r="C53" s="13">
        <v>45233.0</v>
      </c>
      <c r="D53" s="12">
        <v>11.0</v>
      </c>
      <c r="E53" s="12" t="s">
        <v>235</v>
      </c>
      <c r="F53" s="12" t="s">
        <v>236</v>
      </c>
      <c r="G53" s="12" t="s">
        <v>237</v>
      </c>
      <c r="H53" s="12" t="s">
        <v>238</v>
      </c>
      <c r="I53" s="12" t="s">
        <v>239</v>
      </c>
      <c r="J53" s="14"/>
      <c r="K53" s="12" t="s">
        <v>691</v>
      </c>
      <c r="L53" s="12" t="s">
        <v>692</v>
      </c>
      <c r="M53" s="15" t="s">
        <v>693</v>
      </c>
      <c r="N53" s="12" t="s">
        <v>258</v>
      </c>
      <c r="O53" s="12" t="s">
        <v>259</v>
      </c>
      <c r="P53" s="12" t="s">
        <v>245</v>
      </c>
      <c r="Q53" s="12" t="s">
        <v>278</v>
      </c>
      <c r="R53" s="12" t="s">
        <v>279</v>
      </c>
      <c r="S53" s="12" t="s">
        <v>248</v>
      </c>
      <c r="T53" s="16" t="s">
        <v>694</v>
      </c>
      <c r="U53" s="17" t="s">
        <v>695</v>
      </c>
      <c r="V53" s="14" t="str">
        <f t="shared" si="1"/>
        <v>3,547806</v>
      </c>
      <c r="W53" s="14" t="str">
        <f t="shared" si="2"/>
        <v>98,704684</v>
      </c>
      <c r="X53" s="14" t="str">
        <f t="shared" si="3"/>
        <v>3,549036</v>
      </c>
      <c r="Y53" s="14" t="str">
        <f t="shared" si="4"/>
        <v>98,704935</v>
      </c>
      <c r="Z53" s="18">
        <f t="shared" si="12"/>
        <v>139.5776285</v>
      </c>
      <c r="AA53" s="14" t="str">
        <f t="shared" si="6"/>
        <v>Diluar Radius</v>
      </c>
      <c r="AB53" s="14"/>
      <c r="AC53" s="12"/>
      <c r="AD53" s="12"/>
      <c r="AE53" s="12"/>
      <c r="AF53" s="12"/>
      <c r="AG53" s="12" t="b">
        <v>1</v>
      </c>
      <c r="AH53" s="12" t="b">
        <v>1</v>
      </c>
      <c r="AI53" s="12"/>
      <c r="AJ53" s="12"/>
      <c r="AK53" s="12"/>
      <c r="AL53" s="12"/>
      <c r="AM53" s="12" t="b">
        <v>1</v>
      </c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 t="b">
        <v>1</v>
      </c>
      <c r="BC53" s="12"/>
      <c r="BD53" s="12" t="b">
        <v>1</v>
      </c>
      <c r="BE53" s="12" t="b">
        <v>1</v>
      </c>
      <c r="BF53" s="12" t="b">
        <v>1</v>
      </c>
      <c r="BG53" s="12" t="b">
        <v>1</v>
      </c>
      <c r="BH53" s="12"/>
      <c r="BI53" s="12" t="b">
        <v>1</v>
      </c>
      <c r="BJ53" s="12"/>
      <c r="BK53" s="12"/>
      <c r="BL53" s="12" t="b">
        <v>1</v>
      </c>
      <c r="BM53" s="12"/>
      <c r="BN53" s="12"/>
      <c r="BO53" s="12" t="b">
        <v>1</v>
      </c>
      <c r="BP53" s="12"/>
      <c r="BQ53" s="12"/>
      <c r="BR53" s="12" t="b">
        <v>1</v>
      </c>
      <c r="BS53" s="12"/>
      <c r="BT53" s="12"/>
      <c r="BU53" s="12" t="b">
        <v>1</v>
      </c>
      <c r="BV53" s="12" t="b">
        <v>1</v>
      </c>
      <c r="BW53" s="12" t="b">
        <v>1</v>
      </c>
      <c r="BX53" s="12" t="b">
        <v>1</v>
      </c>
      <c r="BY53" s="12"/>
      <c r="BZ53" s="12"/>
      <c r="CA53" s="12"/>
      <c r="CB53" s="12" t="b">
        <v>1</v>
      </c>
      <c r="CC53" s="12"/>
      <c r="CD53" s="12"/>
      <c r="CE53" s="12" t="b">
        <v>1</v>
      </c>
      <c r="CF53" s="12"/>
      <c r="CG53" s="12" t="b">
        <v>1</v>
      </c>
      <c r="CH53" s="12" t="b">
        <v>1</v>
      </c>
      <c r="CI53" s="12"/>
      <c r="CJ53" s="12" t="b">
        <v>1</v>
      </c>
      <c r="CK53" s="12" t="b">
        <v>1</v>
      </c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4"/>
      <c r="DR53" s="12" t="b">
        <v>0</v>
      </c>
      <c r="DS53" s="12" t="b">
        <v>0</v>
      </c>
      <c r="DT53" s="14"/>
      <c r="DU53" s="14"/>
      <c r="DV53" s="12" t="s">
        <v>696</v>
      </c>
      <c r="DW53" s="12" t="b">
        <v>1</v>
      </c>
      <c r="DX53" s="14"/>
      <c r="DY53" s="14"/>
      <c r="DZ53" s="12"/>
      <c r="EA53" s="12"/>
      <c r="EB53" s="12"/>
      <c r="EC53" s="12"/>
      <c r="ED53" s="12"/>
      <c r="EE53" s="12"/>
      <c r="EF53" s="14"/>
      <c r="EG53" s="14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4"/>
      <c r="EU53" s="12">
        <v>2.0</v>
      </c>
      <c r="EV53" s="12"/>
      <c r="EW53" s="12"/>
      <c r="EX53" s="12">
        <v>2.0</v>
      </c>
      <c r="EY53" s="12"/>
      <c r="EZ53" s="12"/>
      <c r="FA53" s="12">
        <v>4.0</v>
      </c>
      <c r="FB53" s="12">
        <v>4.0</v>
      </c>
      <c r="FC53" s="12">
        <v>4.0</v>
      </c>
      <c r="FD53" s="12">
        <v>4.0</v>
      </c>
      <c r="FE53" s="12"/>
      <c r="FF53" s="12"/>
      <c r="FG53" s="12"/>
      <c r="FH53" s="12"/>
      <c r="FI53" s="12">
        <v>4.0</v>
      </c>
      <c r="FJ53" s="12"/>
      <c r="FK53" s="12"/>
      <c r="FL53" s="12"/>
      <c r="FM53" s="14"/>
      <c r="FN53" s="12"/>
      <c r="FO53" s="12"/>
      <c r="FP53" s="12"/>
      <c r="FQ53" s="14"/>
      <c r="FR53" s="12"/>
      <c r="FS53" s="12"/>
      <c r="FT53" s="12"/>
      <c r="FU53" s="12">
        <v>2.0</v>
      </c>
      <c r="FV53" s="12"/>
      <c r="FW53" s="12"/>
      <c r="FX53" s="12"/>
      <c r="FY53" s="12">
        <v>2.0</v>
      </c>
      <c r="FZ53" s="12"/>
      <c r="GA53" s="12"/>
      <c r="GB53" s="12"/>
      <c r="GC53" s="14"/>
      <c r="GD53" s="12"/>
      <c r="GE53" s="12"/>
      <c r="GF53" s="12"/>
      <c r="GG53" s="12"/>
      <c r="GH53" s="12"/>
      <c r="GI53" s="12"/>
      <c r="GJ53" s="12"/>
      <c r="GK53" s="14"/>
      <c r="GL53" s="14"/>
      <c r="GM53" s="14"/>
      <c r="GN53" s="12"/>
      <c r="GO53" s="14"/>
      <c r="GP53" s="14"/>
      <c r="GQ53" s="12"/>
      <c r="GR53" s="14"/>
      <c r="GS53" s="12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2">
        <f t="shared" ref="HQ53:HQ61" si="13">countif(AC53:DP53,"TRUE")</f>
        <v>22</v>
      </c>
      <c r="HR53" s="12">
        <v>336000.0</v>
      </c>
      <c r="HS53" s="12">
        <v>0.0</v>
      </c>
      <c r="HT53" s="12">
        <v>0.0</v>
      </c>
      <c r="HU53" s="12">
        <v>0.0</v>
      </c>
      <c r="HV53" s="12">
        <v>0.0</v>
      </c>
      <c r="HW53" s="12">
        <v>0.0</v>
      </c>
      <c r="HX53" s="12">
        <v>336000.0</v>
      </c>
      <c r="HY53" s="12" t="s">
        <v>697</v>
      </c>
      <c r="HZ53" s="12" t="s">
        <v>698</v>
      </c>
    </row>
    <row r="54">
      <c r="A54" s="12" t="s">
        <v>699</v>
      </c>
      <c r="B54" s="12" t="s">
        <v>700</v>
      </c>
      <c r="C54" s="13">
        <v>45232.0</v>
      </c>
      <c r="D54" s="12">
        <v>11.0</v>
      </c>
      <c r="E54" s="12" t="s">
        <v>306</v>
      </c>
      <c r="F54" s="12" t="s">
        <v>307</v>
      </c>
      <c r="G54" s="12" t="s">
        <v>237</v>
      </c>
      <c r="H54" s="12" t="s">
        <v>238</v>
      </c>
      <c r="I54" s="12" t="s">
        <v>239</v>
      </c>
      <c r="J54" s="14"/>
      <c r="K54" s="12" t="s">
        <v>701</v>
      </c>
      <c r="L54" s="12" t="s">
        <v>702</v>
      </c>
      <c r="M54" s="15" t="s">
        <v>703</v>
      </c>
      <c r="N54" s="12" t="s">
        <v>352</v>
      </c>
      <c r="O54" s="12" t="s">
        <v>259</v>
      </c>
      <c r="P54" s="12" t="s">
        <v>245</v>
      </c>
      <c r="Q54" s="12" t="s">
        <v>299</v>
      </c>
      <c r="R54" s="12" t="s">
        <v>247</v>
      </c>
      <c r="S54" s="12" t="s">
        <v>248</v>
      </c>
      <c r="T54" s="16" t="s">
        <v>704</v>
      </c>
      <c r="U54" s="17" t="s">
        <v>705</v>
      </c>
      <c r="V54" s="14" t="str">
        <f t="shared" si="1"/>
        <v>3,518325</v>
      </c>
      <c r="W54" s="14" t="str">
        <f t="shared" si="2"/>
        <v>98,611429</v>
      </c>
      <c r="X54" s="14" t="str">
        <f t="shared" si="3"/>
        <v>3,517221</v>
      </c>
      <c r="Y54" s="14" t="str">
        <f t="shared" si="4"/>
        <v>98,611660</v>
      </c>
      <c r="Z54" s="18">
        <f t="shared" si="12"/>
        <v>125.4076652</v>
      </c>
      <c r="AA54" s="14" t="str">
        <f t="shared" si="6"/>
        <v>Diluar Radius</v>
      </c>
      <c r="AB54" s="14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 t="b">
        <v>1</v>
      </c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2" t="b">
        <v>0</v>
      </c>
      <c r="DS54" s="12" t="b">
        <v>0</v>
      </c>
      <c r="DT54" s="14"/>
      <c r="DU54" s="14"/>
      <c r="DV54" s="12" t="s">
        <v>706</v>
      </c>
      <c r="DW54" s="12" t="b">
        <v>0</v>
      </c>
      <c r="DX54" s="14"/>
      <c r="DY54" s="14"/>
      <c r="DZ54" s="12"/>
      <c r="EA54" s="12"/>
      <c r="EB54" s="12"/>
      <c r="EC54" s="12"/>
      <c r="ED54" s="12"/>
      <c r="EE54" s="12"/>
      <c r="EF54" s="14"/>
      <c r="EG54" s="14"/>
      <c r="EH54" s="12"/>
      <c r="EI54" s="12"/>
      <c r="EJ54" s="14"/>
      <c r="EK54" s="12"/>
      <c r="EL54" s="12"/>
      <c r="EM54" s="12"/>
      <c r="EN54" s="12"/>
      <c r="EO54" s="12"/>
      <c r="EP54" s="12"/>
      <c r="EQ54" s="12"/>
      <c r="ER54" s="12"/>
      <c r="ES54" s="12"/>
      <c r="ET54" s="14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4"/>
      <c r="FN54" s="12"/>
      <c r="FO54" s="12"/>
      <c r="FP54" s="12"/>
      <c r="FQ54" s="14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4"/>
      <c r="GD54" s="12"/>
      <c r="GE54" s="12"/>
      <c r="GF54" s="12"/>
      <c r="GG54" s="12"/>
      <c r="GH54" s="12"/>
      <c r="GI54" s="12"/>
      <c r="GJ54" s="12"/>
      <c r="GK54" s="14"/>
      <c r="GL54" s="14"/>
      <c r="GM54" s="14"/>
      <c r="GN54" s="12"/>
      <c r="GO54" s="14"/>
      <c r="GP54" s="14"/>
      <c r="GQ54" s="12"/>
      <c r="GR54" s="14"/>
      <c r="GS54" s="12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2">
        <f t="shared" si="13"/>
        <v>1</v>
      </c>
      <c r="HR54" s="12">
        <v>0.0</v>
      </c>
      <c r="HS54" s="12">
        <v>0.0</v>
      </c>
      <c r="HT54" s="12">
        <v>0.0</v>
      </c>
      <c r="HU54" s="12">
        <v>0.0</v>
      </c>
      <c r="HV54" s="12">
        <v>0.0</v>
      </c>
      <c r="HW54" s="12"/>
      <c r="HX54" s="12">
        <v>0.0</v>
      </c>
      <c r="HY54" s="12" t="s">
        <v>707</v>
      </c>
      <c r="HZ54" s="12" t="s">
        <v>272</v>
      </c>
    </row>
    <row r="55">
      <c r="A55" s="12" t="s">
        <v>708</v>
      </c>
      <c r="B55" s="12" t="s">
        <v>709</v>
      </c>
      <c r="C55" s="13">
        <v>45231.0</v>
      </c>
      <c r="D55" s="12">
        <v>11.0</v>
      </c>
      <c r="E55" s="12" t="s">
        <v>235</v>
      </c>
      <c r="F55" s="12" t="s">
        <v>619</v>
      </c>
      <c r="G55" s="12" t="s">
        <v>237</v>
      </c>
      <c r="H55" s="12" t="s">
        <v>238</v>
      </c>
      <c r="I55" s="12" t="s">
        <v>239</v>
      </c>
      <c r="J55" s="14"/>
      <c r="K55" s="12" t="s">
        <v>710</v>
      </c>
      <c r="L55" s="12" t="s">
        <v>711</v>
      </c>
      <c r="M55" s="15" t="s">
        <v>712</v>
      </c>
      <c r="N55" s="12" t="s">
        <v>713</v>
      </c>
      <c r="O55" s="12" t="s">
        <v>259</v>
      </c>
      <c r="P55" s="12" t="s">
        <v>245</v>
      </c>
      <c r="Q55" s="12" t="s">
        <v>299</v>
      </c>
      <c r="R55" s="12" t="s">
        <v>247</v>
      </c>
      <c r="S55" s="12" t="s">
        <v>714</v>
      </c>
      <c r="T55" s="16" t="s">
        <v>715</v>
      </c>
      <c r="U55" s="17" t="s">
        <v>716</v>
      </c>
      <c r="V55" s="14" t="str">
        <f t="shared" si="1"/>
        <v>3,600827</v>
      </c>
      <c r="W55" s="14" t="str">
        <f t="shared" si="2"/>
        <v>98,707150</v>
      </c>
      <c r="X55" s="14" t="str">
        <f t="shared" si="3"/>
        <v>3,601919</v>
      </c>
      <c r="Y55" s="14" t="str">
        <f t="shared" si="4"/>
        <v>98,707083</v>
      </c>
      <c r="Z55" s="18">
        <f>2 * 6371000 * ASIN(SQRT((SIN((X55*(3.14159/180)-V55*(3.14159/180))/2))^2+COS(X55*(3.14159/180))*COS(V55*(3.14159/180))*SIN(((Y55*(3.14159/180)-W55*(3.14159/180))/2))^2))</f>
        <v>121.6521927</v>
      </c>
      <c r="AA55" s="14" t="str">
        <f t="shared" si="6"/>
        <v>Diluar Radius</v>
      </c>
      <c r="AB55" s="14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 t="b">
        <v>1</v>
      </c>
      <c r="BG55" s="12"/>
      <c r="BH55" s="12"/>
      <c r="BI55" s="12" t="b">
        <v>1</v>
      </c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 t="b">
        <v>1</v>
      </c>
      <c r="BW55" s="12" t="b">
        <v>1</v>
      </c>
      <c r="BX55" s="12"/>
      <c r="BY55" s="12"/>
      <c r="BZ55" s="12" t="b">
        <v>1</v>
      </c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 t="b">
        <v>1</v>
      </c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2" t="b">
        <v>0</v>
      </c>
      <c r="DS55" s="12" t="b">
        <v>0</v>
      </c>
      <c r="DT55" s="14"/>
      <c r="DU55" s="14"/>
      <c r="DV55" s="12" t="s">
        <v>717</v>
      </c>
      <c r="DW55" s="12" t="b">
        <v>1</v>
      </c>
      <c r="DX55" s="14"/>
      <c r="DY55" s="14"/>
      <c r="DZ55" s="12"/>
      <c r="EA55" s="12"/>
      <c r="EB55" s="12"/>
      <c r="EC55" s="12"/>
      <c r="ED55" s="12"/>
      <c r="EE55" s="12"/>
      <c r="EF55" s="14"/>
      <c r="EG55" s="14"/>
      <c r="EH55" s="12"/>
      <c r="EI55" s="12"/>
      <c r="EJ55" s="14"/>
      <c r="EK55" s="12"/>
      <c r="EL55" s="12"/>
      <c r="EM55" s="12"/>
      <c r="EN55" s="12"/>
      <c r="EO55" s="12"/>
      <c r="EP55" s="12"/>
      <c r="EQ55" s="12"/>
      <c r="ER55" s="12"/>
      <c r="ES55" s="12"/>
      <c r="ET55" s="14"/>
      <c r="EU55" s="12">
        <v>2.0</v>
      </c>
      <c r="EV55" s="12"/>
      <c r="EW55" s="12"/>
      <c r="EX55" s="12"/>
      <c r="EY55" s="12">
        <v>2.0</v>
      </c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4"/>
      <c r="FN55" s="12"/>
      <c r="FO55" s="12"/>
      <c r="FP55" s="14"/>
      <c r="FQ55" s="14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4"/>
      <c r="GD55" s="12"/>
      <c r="GE55" s="12"/>
      <c r="GF55" s="12"/>
      <c r="GG55" s="12"/>
      <c r="GH55" s="12"/>
      <c r="GI55" s="12"/>
      <c r="GJ55" s="12"/>
      <c r="GK55" s="14"/>
      <c r="GL55" s="14"/>
      <c r="GM55" s="14"/>
      <c r="GN55" s="12"/>
      <c r="GO55" s="14"/>
      <c r="GP55" s="14"/>
      <c r="GQ55" s="12"/>
      <c r="GR55" s="14"/>
      <c r="GS55" s="12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2">
        <f t="shared" si="13"/>
        <v>6</v>
      </c>
      <c r="HR55" s="12">
        <v>48000.0</v>
      </c>
      <c r="HS55" s="12">
        <v>0.0</v>
      </c>
      <c r="HT55" s="12">
        <v>0.0</v>
      </c>
      <c r="HU55" s="12">
        <v>0.0</v>
      </c>
      <c r="HV55" s="12">
        <v>0.0</v>
      </c>
      <c r="HW55" s="12"/>
      <c r="HX55" s="12">
        <v>48000.0</v>
      </c>
      <c r="HY55" s="12" t="s">
        <v>718</v>
      </c>
      <c r="HZ55" s="19">
        <v>36552.0</v>
      </c>
    </row>
    <row r="56">
      <c r="A56" s="12" t="s">
        <v>719</v>
      </c>
      <c r="B56" s="12" t="s">
        <v>720</v>
      </c>
      <c r="C56" s="13">
        <v>45233.0</v>
      </c>
      <c r="D56" s="12">
        <v>11.0</v>
      </c>
      <c r="E56" s="12" t="s">
        <v>596</v>
      </c>
      <c r="F56" s="12" t="s">
        <v>597</v>
      </c>
      <c r="G56" s="12" t="s">
        <v>237</v>
      </c>
      <c r="H56" s="12" t="s">
        <v>238</v>
      </c>
      <c r="I56" s="12" t="s">
        <v>239</v>
      </c>
      <c r="J56" s="14"/>
      <c r="K56" s="12" t="s">
        <v>721</v>
      </c>
      <c r="L56" s="12" t="s">
        <v>722</v>
      </c>
      <c r="M56" s="15" t="s">
        <v>600</v>
      </c>
      <c r="N56" s="12" t="s">
        <v>723</v>
      </c>
      <c r="O56" s="12" t="s">
        <v>259</v>
      </c>
      <c r="P56" s="12" t="s">
        <v>245</v>
      </c>
      <c r="Q56" s="12" t="s">
        <v>246</v>
      </c>
      <c r="R56" s="12" t="s">
        <v>247</v>
      </c>
      <c r="S56" s="12" t="s">
        <v>724</v>
      </c>
      <c r="T56" s="16" t="s">
        <v>725</v>
      </c>
      <c r="U56" s="17" t="s">
        <v>726</v>
      </c>
      <c r="V56" s="14" t="str">
        <f t="shared" si="1"/>
        <v>3,599879</v>
      </c>
      <c r="W56" s="14" t="str">
        <f t="shared" si="2"/>
        <v>98,679013</v>
      </c>
      <c r="X56" s="14" t="str">
        <f t="shared" si="3"/>
        <v>3,599597</v>
      </c>
      <c r="Y56" s="14" t="str">
        <f t="shared" si="4"/>
        <v>98,679108</v>
      </c>
      <c r="Z56" s="18">
        <f t="shared" ref="Z56:Z71" si="14">2 * 6371000 * ASIN(SQRT((SIN((X56*(3.14159/180)-V56*(3.14159/180))/2))^2+COS(X56*(3.14159/180))*COS(V56*(3.14159/180))*SIN(((Y56*(3.14159/180)-W56*(3.14159/180))/2))^2))</f>
        <v>33.08180318</v>
      </c>
      <c r="AA56" s="14" t="str">
        <f t="shared" si="6"/>
        <v>Dalam Radius</v>
      </c>
      <c r="AB56" s="14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 t="b">
        <v>1</v>
      </c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 t="b">
        <v>1</v>
      </c>
      <c r="CA56" s="12"/>
      <c r="CB56" s="12" t="b">
        <v>1</v>
      </c>
      <c r="CC56" s="12"/>
      <c r="CD56" s="12"/>
      <c r="CE56" s="12"/>
      <c r="CF56" s="12"/>
      <c r="CG56" s="12"/>
      <c r="CH56" s="12"/>
      <c r="CI56" s="12" t="b">
        <v>1</v>
      </c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4"/>
      <c r="DR56" s="12" t="b">
        <v>0</v>
      </c>
      <c r="DS56" s="12" t="b">
        <v>0</v>
      </c>
      <c r="DT56" s="14"/>
      <c r="DU56" s="14"/>
      <c r="DV56" s="12" t="s">
        <v>727</v>
      </c>
      <c r="DW56" s="12" t="b">
        <v>0</v>
      </c>
      <c r="DX56" s="14"/>
      <c r="DY56" s="14"/>
      <c r="DZ56" s="12"/>
      <c r="EA56" s="12"/>
      <c r="EB56" s="12"/>
      <c r="EC56" s="12"/>
      <c r="ED56" s="12"/>
      <c r="EE56" s="12"/>
      <c r="EF56" s="14"/>
      <c r="EG56" s="14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4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4"/>
      <c r="FN56" s="12"/>
      <c r="FO56" s="12"/>
      <c r="FP56" s="12"/>
      <c r="FQ56" s="14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4"/>
      <c r="GD56" s="12"/>
      <c r="GE56" s="12"/>
      <c r="GF56" s="12"/>
      <c r="GG56" s="12"/>
      <c r="GH56" s="12"/>
      <c r="GI56" s="12"/>
      <c r="GJ56" s="19"/>
      <c r="GK56" s="14"/>
      <c r="GL56" s="14"/>
      <c r="GM56" s="14"/>
      <c r="GN56" s="12"/>
      <c r="GO56" s="14"/>
      <c r="GP56" s="14"/>
      <c r="GQ56" s="12"/>
      <c r="GR56" s="14"/>
      <c r="GS56" s="12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2">
        <f t="shared" si="13"/>
        <v>4</v>
      </c>
      <c r="HR56" s="12">
        <v>0.0</v>
      </c>
      <c r="HS56" s="12">
        <v>0.0</v>
      </c>
      <c r="HT56" s="12">
        <v>0.0</v>
      </c>
      <c r="HU56" s="12">
        <v>0.0</v>
      </c>
      <c r="HV56" s="12">
        <v>0.0</v>
      </c>
      <c r="HW56" s="12">
        <v>0.0</v>
      </c>
      <c r="HX56" s="12">
        <v>0.0</v>
      </c>
      <c r="HY56" s="12" t="s">
        <v>728</v>
      </c>
      <c r="HZ56" s="19">
        <v>36602.0</v>
      </c>
    </row>
    <row r="57">
      <c r="A57" s="12" t="s">
        <v>729</v>
      </c>
      <c r="B57" s="22">
        <v>20741.0</v>
      </c>
      <c r="C57" s="13">
        <v>45231.0</v>
      </c>
      <c r="D57" s="12">
        <v>11.0</v>
      </c>
      <c r="E57" s="12" t="s">
        <v>475</v>
      </c>
      <c r="F57" s="12" t="s">
        <v>730</v>
      </c>
      <c r="G57" s="12" t="s">
        <v>237</v>
      </c>
      <c r="H57" s="12" t="s">
        <v>238</v>
      </c>
      <c r="I57" s="12" t="s">
        <v>239</v>
      </c>
      <c r="J57" s="14"/>
      <c r="K57" s="12" t="s">
        <v>731</v>
      </c>
      <c r="L57" s="12" t="s">
        <v>732</v>
      </c>
      <c r="M57" s="15" t="s">
        <v>733</v>
      </c>
      <c r="N57" s="12" t="s">
        <v>734</v>
      </c>
      <c r="O57" s="12" t="s">
        <v>244</v>
      </c>
      <c r="P57" s="12" t="s">
        <v>245</v>
      </c>
      <c r="Q57" s="12" t="s">
        <v>278</v>
      </c>
      <c r="R57" s="12" t="s">
        <v>279</v>
      </c>
      <c r="S57" s="12" t="s">
        <v>735</v>
      </c>
      <c r="T57" s="16" t="s">
        <v>736</v>
      </c>
      <c r="U57" s="17" t="s">
        <v>737</v>
      </c>
      <c r="V57" s="14" t="str">
        <f t="shared" si="1"/>
        <v>3,516251</v>
      </c>
      <c r="W57" s="14" t="str">
        <f t="shared" si="2"/>
        <v>98,698884</v>
      </c>
      <c r="X57" s="14" t="str">
        <f t="shared" si="3"/>
        <v>3,516362</v>
      </c>
      <c r="Y57" s="14" t="str">
        <f t="shared" si="4"/>
        <v>98,698138</v>
      </c>
      <c r="Z57" s="18">
        <f t="shared" si="14"/>
        <v>83.71010836</v>
      </c>
      <c r="AA57" s="14" t="str">
        <f t="shared" si="6"/>
        <v>Diluar Radius</v>
      </c>
      <c r="AB57" s="14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 t="b">
        <v>1</v>
      </c>
      <c r="BA57" s="12"/>
      <c r="BB57" s="12" t="b">
        <v>1</v>
      </c>
      <c r="BC57" s="12"/>
      <c r="BD57" s="12"/>
      <c r="BE57" s="12"/>
      <c r="BF57" s="12" t="b">
        <v>1</v>
      </c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 t="b">
        <v>1</v>
      </c>
      <c r="BW57" s="12" t="b">
        <v>1</v>
      </c>
      <c r="BX57" s="12"/>
      <c r="BY57" s="12"/>
      <c r="BZ57" s="12" t="b">
        <v>1</v>
      </c>
      <c r="CA57" s="12"/>
      <c r="CB57" s="12" t="b">
        <v>1</v>
      </c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2" t="b">
        <v>0</v>
      </c>
      <c r="DS57" s="12" t="b">
        <v>0</v>
      </c>
      <c r="DT57" s="14"/>
      <c r="DU57" s="14"/>
      <c r="DV57" s="12" t="s">
        <v>738</v>
      </c>
      <c r="DW57" s="12" t="b">
        <v>1</v>
      </c>
      <c r="DX57" s="14"/>
      <c r="DY57" s="14"/>
      <c r="DZ57" s="12"/>
      <c r="EA57" s="12"/>
      <c r="EB57" s="12"/>
      <c r="EC57" s="12"/>
      <c r="ED57" s="12"/>
      <c r="EE57" s="12"/>
      <c r="EF57" s="14"/>
      <c r="EG57" s="14"/>
      <c r="EH57" s="12"/>
      <c r="EI57" s="12"/>
      <c r="EJ57" s="14"/>
      <c r="EK57" s="12"/>
      <c r="EL57" s="12"/>
      <c r="EM57" s="12"/>
      <c r="EN57" s="12"/>
      <c r="EO57" s="12"/>
      <c r="EP57" s="12"/>
      <c r="EQ57" s="12"/>
      <c r="ER57" s="12"/>
      <c r="ES57" s="12"/>
      <c r="ET57" s="14"/>
      <c r="EU57" s="12"/>
      <c r="EV57" s="12"/>
      <c r="EW57" s="12"/>
      <c r="EX57" s="12"/>
      <c r="EY57" s="12">
        <v>2.0</v>
      </c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4"/>
      <c r="FN57" s="12"/>
      <c r="FO57" s="12"/>
      <c r="FP57" s="12"/>
      <c r="FQ57" s="14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4"/>
      <c r="GD57" s="12"/>
      <c r="GE57" s="12"/>
      <c r="GF57" s="12"/>
      <c r="GG57" s="12"/>
      <c r="GH57" s="12">
        <v>2.0</v>
      </c>
      <c r="GI57" s="12"/>
      <c r="GJ57" s="12"/>
      <c r="GK57" s="14"/>
      <c r="GL57" s="14"/>
      <c r="GM57" s="14"/>
      <c r="GN57" s="12"/>
      <c r="GO57" s="14"/>
      <c r="GP57" s="14"/>
      <c r="GQ57" s="12"/>
      <c r="GR57" s="14"/>
      <c r="GS57" s="12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2">
        <f t="shared" si="13"/>
        <v>7</v>
      </c>
      <c r="HR57" s="12">
        <v>48000.0</v>
      </c>
      <c r="HS57" s="12">
        <v>0.0</v>
      </c>
      <c r="HT57" s="12">
        <v>0.0</v>
      </c>
      <c r="HU57" s="12">
        <v>0.0</v>
      </c>
      <c r="HV57" s="12">
        <v>0.0</v>
      </c>
      <c r="HW57" s="12"/>
      <c r="HX57" s="12">
        <v>48000.0</v>
      </c>
      <c r="HY57" s="12" t="s">
        <v>739</v>
      </c>
      <c r="HZ57" s="19">
        <v>36637.0</v>
      </c>
    </row>
    <row r="58">
      <c r="A58" s="12" t="s">
        <v>740</v>
      </c>
      <c r="B58" s="12" t="s">
        <v>741</v>
      </c>
      <c r="C58" s="13">
        <v>45236.0</v>
      </c>
      <c r="D58" s="12">
        <v>11.0</v>
      </c>
      <c r="E58" s="12" t="s">
        <v>293</v>
      </c>
      <c r="F58" s="12" t="s">
        <v>629</v>
      </c>
      <c r="G58" s="12" t="s">
        <v>237</v>
      </c>
      <c r="H58" s="12" t="s">
        <v>238</v>
      </c>
      <c r="I58" s="12" t="s">
        <v>239</v>
      </c>
      <c r="J58" s="14"/>
      <c r="K58" s="12" t="s">
        <v>742</v>
      </c>
      <c r="L58" s="12" t="s">
        <v>743</v>
      </c>
      <c r="M58" s="15" t="s">
        <v>297</v>
      </c>
      <c r="N58" s="12" t="s">
        <v>744</v>
      </c>
      <c r="O58" s="12" t="s">
        <v>259</v>
      </c>
      <c r="P58" s="12" t="s">
        <v>245</v>
      </c>
      <c r="Q58" s="12" t="s">
        <v>299</v>
      </c>
      <c r="R58" s="12" t="s">
        <v>247</v>
      </c>
      <c r="S58" s="12" t="s">
        <v>745</v>
      </c>
      <c r="T58" s="16" t="s">
        <v>746</v>
      </c>
      <c r="U58" s="17" t="s">
        <v>747</v>
      </c>
      <c r="V58" s="14" t="str">
        <f t="shared" si="1"/>
        <v>3,605387</v>
      </c>
      <c r="W58" s="14" t="str">
        <f t="shared" si="2"/>
        <v>98,638702</v>
      </c>
      <c r="X58" s="14" t="str">
        <f t="shared" si="3"/>
        <v>3,606089</v>
      </c>
      <c r="Y58" s="14" t="str">
        <f t="shared" si="4"/>
        <v>98,638683</v>
      </c>
      <c r="Z58" s="18">
        <f t="shared" si="14"/>
        <v>78.08724499</v>
      </c>
      <c r="AA58" s="14" t="str">
        <f t="shared" si="6"/>
        <v>Diluar Radius</v>
      </c>
      <c r="AB58" s="14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4"/>
      <c r="DR58" s="12" t="b">
        <v>0</v>
      </c>
      <c r="DS58" s="12" t="b">
        <v>0</v>
      </c>
      <c r="DT58" s="14"/>
      <c r="DU58" s="14"/>
      <c r="DV58" s="12" t="s">
        <v>748</v>
      </c>
      <c r="DW58" s="12" t="b">
        <v>1</v>
      </c>
      <c r="DX58" s="14"/>
      <c r="DY58" s="14"/>
      <c r="DZ58" s="12"/>
      <c r="EA58" s="12"/>
      <c r="EB58" s="12"/>
      <c r="EC58" s="12"/>
      <c r="ED58" s="12"/>
      <c r="EE58" s="12"/>
      <c r="EF58" s="14"/>
      <c r="EG58" s="14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4"/>
      <c r="EU58" s="12"/>
      <c r="EV58" s="12"/>
      <c r="EW58" s="12"/>
      <c r="EX58" s="12"/>
      <c r="EY58" s="12">
        <v>0.0</v>
      </c>
      <c r="EZ58" s="12"/>
      <c r="FA58" s="12"/>
      <c r="FB58" s="12"/>
      <c r="FC58" s="12">
        <v>2.0</v>
      </c>
      <c r="FD58" s="12"/>
      <c r="FE58" s="12"/>
      <c r="FF58" s="12"/>
      <c r="FG58" s="12"/>
      <c r="FH58" s="12"/>
      <c r="FI58" s="12"/>
      <c r="FJ58" s="12"/>
      <c r="FK58" s="12"/>
      <c r="FL58" s="12"/>
      <c r="FM58" s="14"/>
      <c r="FN58" s="12"/>
      <c r="FO58" s="12"/>
      <c r="FP58" s="12"/>
      <c r="FQ58" s="14"/>
      <c r="FR58" s="12"/>
      <c r="FS58" s="12">
        <v>1.0</v>
      </c>
      <c r="FT58" s="12">
        <v>1.0</v>
      </c>
      <c r="FU58" s="12"/>
      <c r="FV58" s="12"/>
      <c r="FW58" s="12"/>
      <c r="FX58" s="12"/>
      <c r="FY58" s="12">
        <v>2.0</v>
      </c>
      <c r="FZ58" s="12"/>
      <c r="GA58" s="12"/>
      <c r="GB58" s="12"/>
      <c r="GC58" s="14"/>
      <c r="GD58" s="12"/>
      <c r="GE58" s="12"/>
      <c r="GF58" s="12"/>
      <c r="GG58" s="12"/>
      <c r="GH58" s="12"/>
      <c r="GI58" s="12"/>
      <c r="GJ58" s="12"/>
      <c r="GK58" s="14"/>
      <c r="GL58" s="14"/>
      <c r="GM58" s="14"/>
      <c r="GN58" s="12"/>
      <c r="GO58" s="14"/>
      <c r="GP58" s="14"/>
      <c r="GQ58" s="12"/>
      <c r="GR58" s="14"/>
      <c r="GS58" s="12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2">
        <f t="shared" si="13"/>
        <v>0</v>
      </c>
      <c r="HR58" s="12">
        <v>72000.0</v>
      </c>
      <c r="HS58" s="12">
        <v>0.0</v>
      </c>
      <c r="HT58" s="12">
        <v>0.0</v>
      </c>
      <c r="HU58" s="12">
        <v>0.0</v>
      </c>
      <c r="HV58" s="12">
        <v>0.0</v>
      </c>
      <c r="HW58" s="12">
        <v>0.0</v>
      </c>
      <c r="HX58" s="12">
        <v>72000.0</v>
      </c>
      <c r="HY58" s="12" t="s">
        <v>749</v>
      </c>
      <c r="HZ58" s="19">
        <v>36605.0</v>
      </c>
    </row>
    <row r="59">
      <c r="A59" s="12" t="s">
        <v>750</v>
      </c>
      <c r="B59" s="12" t="s">
        <v>751</v>
      </c>
      <c r="C59" s="13">
        <v>45231.0</v>
      </c>
      <c r="D59" s="12">
        <v>11.0</v>
      </c>
      <c r="E59" s="12" t="s">
        <v>293</v>
      </c>
      <c r="F59" s="12" t="s">
        <v>294</v>
      </c>
      <c r="G59" s="12" t="s">
        <v>237</v>
      </c>
      <c r="H59" s="12" t="s">
        <v>238</v>
      </c>
      <c r="I59" s="12" t="s">
        <v>239</v>
      </c>
      <c r="J59" s="14"/>
      <c r="K59" s="12" t="s">
        <v>752</v>
      </c>
      <c r="L59" s="12" t="s">
        <v>753</v>
      </c>
      <c r="M59" s="12" t="str">
        <v>#ERROR!</v>
      </c>
      <c r="N59" s="12" t="s">
        <v>754</v>
      </c>
      <c r="O59" s="12" t="s">
        <v>259</v>
      </c>
      <c r="P59" s="12" t="s">
        <v>245</v>
      </c>
      <c r="Q59" s="12" t="s">
        <v>299</v>
      </c>
      <c r="R59" s="12" t="s">
        <v>247</v>
      </c>
      <c r="S59" s="12" t="s">
        <v>248</v>
      </c>
      <c r="T59" s="16" t="s">
        <v>755</v>
      </c>
      <c r="U59" s="17" t="s">
        <v>756</v>
      </c>
      <c r="V59" s="14" t="str">
        <f t="shared" si="1"/>
        <v>3,583247</v>
      </c>
      <c r="W59" s="14" t="str">
        <f t="shared" si="2"/>
        <v>98,680490</v>
      </c>
      <c r="X59" s="14" t="str">
        <f t="shared" si="3"/>
        <v>3,583812</v>
      </c>
      <c r="Y59" s="14" t="str">
        <f t="shared" si="4"/>
        <v>98,680150</v>
      </c>
      <c r="Z59" s="18">
        <f t="shared" si="14"/>
        <v>73.28518861</v>
      </c>
      <c r="AA59" s="14" t="str">
        <f t="shared" si="6"/>
        <v>Diluar Radius</v>
      </c>
      <c r="AB59" s="14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2" t="b">
        <v>0</v>
      </c>
      <c r="DS59" s="12" t="b">
        <v>0</v>
      </c>
      <c r="DT59" s="14"/>
      <c r="DU59" s="14"/>
      <c r="DV59" s="12" t="s">
        <v>757</v>
      </c>
      <c r="DW59" s="12" t="b">
        <v>1</v>
      </c>
      <c r="DX59" s="14"/>
      <c r="DY59" s="14"/>
      <c r="DZ59" s="12"/>
      <c r="EA59" s="12"/>
      <c r="EB59" s="12"/>
      <c r="EC59" s="12"/>
      <c r="ED59" s="12"/>
      <c r="EE59" s="12"/>
      <c r="EF59" s="14"/>
      <c r="EG59" s="14"/>
      <c r="EH59" s="12"/>
      <c r="EI59" s="12"/>
      <c r="EJ59" s="14"/>
      <c r="EK59" s="12"/>
      <c r="EL59" s="12"/>
      <c r="EM59" s="12"/>
      <c r="EN59" s="12"/>
      <c r="EO59" s="12"/>
      <c r="EP59" s="12"/>
      <c r="EQ59" s="12"/>
      <c r="ER59" s="12"/>
      <c r="ES59" s="12"/>
      <c r="ET59" s="14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4"/>
      <c r="FN59" s="12"/>
      <c r="FO59" s="12"/>
      <c r="FP59" s="12"/>
      <c r="FQ59" s="14"/>
      <c r="FR59" s="12"/>
      <c r="FS59" s="12">
        <v>1.0</v>
      </c>
      <c r="FT59" s="12"/>
      <c r="FU59" s="12"/>
      <c r="FV59" s="12"/>
      <c r="FW59" s="12"/>
      <c r="FX59" s="12"/>
      <c r="FY59" s="12"/>
      <c r="FZ59" s="12"/>
      <c r="GA59" s="12"/>
      <c r="GB59" s="12"/>
      <c r="GC59" s="14"/>
      <c r="GD59" s="12">
        <v>1.0</v>
      </c>
      <c r="GE59" s="12"/>
      <c r="GF59" s="12"/>
      <c r="GG59" s="12"/>
      <c r="GH59" s="12"/>
      <c r="GI59" s="12"/>
      <c r="GJ59" s="12"/>
      <c r="GK59" s="14"/>
      <c r="GL59" s="14"/>
      <c r="GM59" s="14"/>
      <c r="GN59" s="12"/>
      <c r="GO59" s="14"/>
      <c r="GP59" s="14"/>
      <c r="GQ59" s="12"/>
      <c r="GR59" s="14"/>
      <c r="GS59" s="12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2">
        <f t="shared" si="13"/>
        <v>0</v>
      </c>
      <c r="HR59" s="12">
        <v>24000.0</v>
      </c>
      <c r="HS59" s="12">
        <v>0.0</v>
      </c>
      <c r="HT59" s="12">
        <v>0.0</v>
      </c>
      <c r="HU59" s="12">
        <v>0.0</v>
      </c>
      <c r="HV59" s="12">
        <v>0.0</v>
      </c>
      <c r="HW59" s="12"/>
      <c r="HX59" s="12">
        <v>24000.0</v>
      </c>
      <c r="HY59" s="12" t="s">
        <v>758</v>
      </c>
      <c r="HZ59" s="12" t="s">
        <v>759</v>
      </c>
    </row>
    <row r="60">
      <c r="A60" s="12" t="s">
        <v>760</v>
      </c>
      <c r="B60" s="12" t="s">
        <v>761</v>
      </c>
      <c r="C60" s="13">
        <v>45232.0</v>
      </c>
      <c r="D60" s="12">
        <v>11.0</v>
      </c>
      <c r="E60" s="12" t="s">
        <v>235</v>
      </c>
      <c r="F60" s="12" t="s">
        <v>619</v>
      </c>
      <c r="G60" s="12" t="s">
        <v>237</v>
      </c>
      <c r="H60" s="12" t="s">
        <v>238</v>
      </c>
      <c r="I60" s="12" t="s">
        <v>239</v>
      </c>
      <c r="J60" s="14"/>
      <c r="K60" s="12" t="s">
        <v>762</v>
      </c>
      <c r="L60" s="12" t="s">
        <v>763</v>
      </c>
      <c r="M60" s="15" t="s">
        <v>268</v>
      </c>
      <c r="N60" s="12" t="s">
        <v>243</v>
      </c>
      <c r="O60" s="12" t="s">
        <v>244</v>
      </c>
      <c r="P60" s="12" t="s">
        <v>245</v>
      </c>
      <c r="Q60" s="12" t="s">
        <v>246</v>
      </c>
      <c r="R60" s="12" t="s">
        <v>247</v>
      </c>
      <c r="S60" s="12" t="s">
        <v>248</v>
      </c>
      <c r="T60" s="16" t="s">
        <v>764</v>
      </c>
      <c r="U60" s="17" t="s">
        <v>765</v>
      </c>
      <c r="V60" s="14" t="str">
        <f t="shared" si="1"/>
        <v>3,630753</v>
      </c>
      <c r="W60" s="14" t="str">
        <f t="shared" si="2"/>
        <v>98,707642</v>
      </c>
      <c r="X60" s="14" t="str">
        <f t="shared" si="3"/>
        <v>3,631398</v>
      </c>
      <c r="Y60" s="14" t="str">
        <f t="shared" si="4"/>
        <v>98,707527</v>
      </c>
      <c r="Z60" s="18">
        <f t="shared" si="14"/>
        <v>72.84720984</v>
      </c>
      <c r="AA60" s="14" t="str">
        <f t="shared" si="6"/>
        <v>Diluar Radius</v>
      </c>
      <c r="AB60" s="14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 t="b">
        <v>1</v>
      </c>
      <c r="BC60" s="12"/>
      <c r="BD60" s="12"/>
      <c r="BE60" s="12"/>
      <c r="BF60" s="12" t="b">
        <v>1</v>
      </c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 t="b">
        <v>1</v>
      </c>
      <c r="CA60" s="12"/>
      <c r="CB60" s="12" t="b">
        <v>1</v>
      </c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2" t="b">
        <v>0</v>
      </c>
      <c r="DS60" s="12" t="b">
        <v>0</v>
      </c>
      <c r="DT60" s="14"/>
      <c r="DU60" s="14"/>
      <c r="DV60" s="12" t="s">
        <v>766</v>
      </c>
      <c r="DW60" s="12" t="b">
        <v>1</v>
      </c>
      <c r="DX60" s="14"/>
      <c r="DY60" s="14"/>
      <c r="DZ60" s="12"/>
      <c r="EA60" s="12"/>
      <c r="EB60" s="12"/>
      <c r="EC60" s="12"/>
      <c r="ED60" s="12"/>
      <c r="EE60" s="12"/>
      <c r="EF60" s="14"/>
      <c r="EG60" s="14"/>
      <c r="EH60" s="12"/>
      <c r="EI60" s="12"/>
      <c r="EJ60" s="14"/>
      <c r="EK60" s="12"/>
      <c r="EL60" s="12"/>
      <c r="EM60" s="12"/>
      <c r="EN60" s="12"/>
      <c r="EO60" s="12"/>
      <c r="EP60" s="12"/>
      <c r="EQ60" s="12"/>
      <c r="ER60" s="12"/>
      <c r="ES60" s="12"/>
      <c r="ET60" s="14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4"/>
      <c r="FN60" s="12"/>
      <c r="FO60" s="12"/>
      <c r="FP60" s="12"/>
      <c r="FQ60" s="14"/>
      <c r="FR60" s="12"/>
      <c r="FS60" s="12"/>
      <c r="FT60" s="12"/>
      <c r="FU60" s="12"/>
      <c r="FV60" s="12"/>
      <c r="FW60" s="12"/>
      <c r="FX60" s="12"/>
      <c r="FY60" s="12">
        <v>4.0</v>
      </c>
      <c r="FZ60" s="12"/>
      <c r="GA60" s="12"/>
      <c r="GB60" s="12"/>
      <c r="GC60" s="14"/>
      <c r="GD60" s="12"/>
      <c r="GE60" s="12"/>
      <c r="GF60" s="12"/>
      <c r="GG60" s="12"/>
      <c r="GH60" s="12"/>
      <c r="GI60" s="12"/>
      <c r="GJ60" s="12"/>
      <c r="GK60" s="14"/>
      <c r="GL60" s="14"/>
      <c r="GM60" s="14"/>
      <c r="GN60" s="12"/>
      <c r="GO60" s="14"/>
      <c r="GP60" s="14"/>
      <c r="GQ60" s="12"/>
      <c r="GR60" s="14"/>
      <c r="GS60" s="12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2">
        <f t="shared" si="13"/>
        <v>4</v>
      </c>
      <c r="HR60" s="12">
        <v>48000.0</v>
      </c>
      <c r="HS60" s="12">
        <v>0.0</v>
      </c>
      <c r="HT60" s="12">
        <v>0.0</v>
      </c>
      <c r="HU60" s="12">
        <v>0.0</v>
      </c>
      <c r="HV60" s="12">
        <v>0.0</v>
      </c>
      <c r="HW60" s="12"/>
      <c r="HX60" s="12">
        <v>48000.0</v>
      </c>
      <c r="HY60" s="12" t="s">
        <v>767</v>
      </c>
      <c r="HZ60" s="19">
        <v>36527.0</v>
      </c>
    </row>
    <row r="61">
      <c r="A61" s="12" t="s">
        <v>768</v>
      </c>
      <c r="B61" s="12" t="s">
        <v>769</v>
      </c>
      <c r="C61" s="13">
        <v>45236.0</v>
      </c>
      <c r="D61" s="12">
        <v>11.0</v>
      </c>
      <c r="E61" s="12" t="s">
        <v>235</v>
      </c>
      <c r="F61" s="12" t="s">
        <v>236</v>
      </c>
      <c r="G61" s="12" t="s">
        <v>237</v>
      </c>
      <c r="H61" s="12" t="s">
        <v>238</v>
      </c>
      <c r="I61" s="12" t="s">
        <v>239</v>
      </c>
      <c r="J61" s="14"/>
      <c r="K61" s="12" t="s">
        <v>770</v>
      </c>
      <c r="L61" s="12" t="s">
        <v>771</v>
      </c>
      <c r="M61" s="15" t="s">
        <v>772</v>
      </c>
      <c r="N61" s="12" t="s">
        <v>243</v>
      </c>
      <c r="O61" s="12" t="s">
        <v>244</v>
      </c>
      <c r="P61" s="12" t="s">
        <v>245</v>
      </c>
      <c r="Q61" s="12" t="s">
        <v>299</v>
      </c>
      <c r="R61" s="12" t="s">
        <v>247</v>
      </c>
      <c r="S61" s="12" t="s">
        <v>248</v>
      </c>
      <c r="T61" s="16" t="s">
        <v>773</v>
      </c>
      <c r="U61" s="17" t="s">
        <v>774</v>
      </c>
      <c r="V61" s="14" t="str">
        <f t="shared" si="1"/>
        <v>3,629682</v>
      </c>
      <c r="W61" s="14" t="str">
        <f t="shared" si="2"/>
        <v>98,707556</v>
      </c>
      <c r="X61" s="14" t="str">
        <f t="shared" si="3"/>
        <v>3,629364</v>
      </c>
      <c r="Y61" s="14" t="str">
        <f t="shared" si="4"/>
        <v>98,708060</v>
      </c>
      <c r="Z61" s="18">
        <f t="shared" si="14"/>
        <v>66.16999183</v>
      </c>
      <c r="AA61" s="14" t="str">
        <f t="shared" si="6"/>
        <v>Diluar Radius</v>
      </c>
      <c r="AB61" s="14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 t="b">
        <v>1</v>
      </c>
      <c r="AY61" s="12"/>
      <c r="AZ61" s="12" t="b">
        <v>1</v>
      </c>
      <c r="BA61" s="12"/>
      <c r="BB61" s="12" t="b">
        <v>1</v>
      </c>
      <c r="BC61" s="12"/>
      <c r="BD61" s="12"/>
      <c r="BE61" s="12"/>
      <c r="BF61" s="12" t="b">
        <v>1</v>
      </c>
      <c r="BG61" s="12"/>
      <c r="BH61" s="12"/>
      <c r="BI61" s="12" t="b">
        <v>1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 t="b">
        <v>1</v>
      </c>
      <c r="CA61" s="12"/>
      <c r="CB61" s="12" t="b">
        <v>1</v>
      </c>
      <c r="CC61" s="12"/>
      <c r="CD61" s="12"/>
      <c r="CE61" s="12"/>
      <c r="CF61" s="12"/>
      <c r="CG61" s="12"/>
      <c r="CH61" s="12"/>
      <c r="CI61" s="12"/>
      <c r="CJ61" s="12"/>
      <c r="CK61" s="12"/>
      <c r="CL61" s="12" t="b">
        <v>1</v>
      </c>
      <c r="CM61" s="12" t="b">
        <v>1</v>
      </c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4"/>
      <c r="DR61" s="12" t="b">
        <v>0</v>
      </c>
      <c r="DS61" s="12" t="b">
        <v>0</v>
      </c>
      <c r="DT61" s="14"/>
      <c r="DU61" s="14"/>
      <c r="DV61" s="12" t="s">
        <v>775</v>
      </c>
      <c r="DW61" s="12" t="b">
        <v>1</v>
      </c>
      <c r="DX61" s="14"/>
      <c r="DY61" s="14"/>
      <c r="DZ61" s="12"/>
      <c r="EA61" s="12"/>
      <c r="EB61" s="12"/>
      <c r="EC61" s="12"/>
      <c r="ED61" s="12"/>
      <c r="EE61" s="12"/>
      <c r="EF61" s="14"/>
      <c r="EG61" s="14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4"/>
      <c r="EU61" s="12"/>
      <c r="EV61" s="12"/>
      <c r="EW61" s="12"/>
      <c r="EX61" s="12"/>
      <c r="EY61" s="12">
        <v>1.0</v>
      </c>
      <c r="EZ61" s="12"/>
      <c r="FA61" s="12"/>
      <c r="FB61" s="12">
        <v>1.0</v>
      </c>
      <c r="FC61" s="12">
        <v>1.0</v>
      </c>
      <c r="FD61" s="12"/>
      <c r="FE61" s="12"/>
      <c r="FF61" s="12">
        <v>1.0</v>
      </c>
      <c r="FG61" s="12"/>
      <c r="FH61" s="12"/>
      <c r="FI61" s="12"/>
      <c r="FJ61" s="12"/>
      <c r="FK61" s="12"/>
      <c r="FL61" s="12"/>
      <c r="FM61" s="14"/>
      <c r="FN61" s="12"/>
      <c r="FO61" s="12"/>
      <c r="FP61" s="12"/>
      <c r="FQ61" s="14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4"/>
      <c r="GD61" s="12"/>
      <c r="GE61" s="12"/>
      <c r="GF61" s="12"/>
      <c r="GG61" s="12"/>
      <c r="GH61" s="12"/>
      <c r="GI61" s="12"/>
      <c r="GJ61" s="12"/>
      <c r="GK61" s="14"/>
      <c r="GL61" s="14"/>
      <c r="GM61" s="14"/>
      <c r="GN61" s="12"/>
      <c r="GO61" s="14"/>
      <c r="GP61" s="14"/>
      <c r="GQ61" s="12"/>
      <c r="GR61" s="14"/>
      <c r="GS61" s="12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2">
        <f t="shared" si="13"/>
        <v>9</v>
      </c>
      <c r="HR61" s="12">
        <v>48000.0</v>
      </c>
      <c r="HS61" s="12">
        <v>0.0</v>
      </c>
      <c r="HT61" s="12">
        <v>0.0</v>
      </c>
      <c r="HU61" s="12">
        <v>0.0</v>
      </c>
      <c r="HV61" s="12">
        <v>0.0</v>
      </c>
      <c r="HW61" s="12">
        <v>0.0</v>
      </c>
      <c r="HX61" s="12">
        <v>48000.0</v>
      </c>
      <c r="HY61" s="12" t="s">
        <v>776</v>
      </c>
      <c r="HZ61" s="19">
        <v>36605.0</v>
      </c>
    </row>
    <row r="62">
      <c r="A62" s="12" t="s">
        <v>777</v>
      </c>
      <c r="B62" s="12" t="s">
        <v>778</v>
      </c>
      <c r="C62" s="13">
        <v>45237.0</v>
      </c>
      <c r="D62" s="12">
        <v>11.0</v>
      </c>
      <c r="E62" s="12" t="s">
        <v>235</v>
      </c>
      <c r="F62" s="12" t="s">
        <v>236</v>
      </c>
      <c r="G62" s="12" t="s">
        <v>237</v>
      </c>
      <c r="H62" s="12" t="s">
        <v>238</v>
      </c>
      <c r="I62" s="12" t="s">
        <v>239</v>
      </c>
      <c r="J62" s="14"/>
      <c r="K62" s="12" t="s">
        <v>779</v>
      </c>
      <c r="L62" s="12" t="s">
        <v>780</v>
      </c>
      <c r="M62" s="15" t="s">
        <v>268</v>
      </c>
      <c r="N62" s="12" t="s">
        <v>243</v>
      </c>
      <c r="O62" s="12" t="s">
        <v>244</v>
      </c>
      <c r="P62" s="12" t="s">
        <v>245</v>
      </c>
      <c r="Q62" s="12" t="s">
        <v>299</v>
      </c>
      <c r="R62" s="12" t="s">
        <v>247</v>
      </c>
      <c r="S62" s="12" t="s">
        <v>781</v>
      </c>
      <c r="T62" s="16" t="s">
        <v>782</v>
      </c>
      <c r="U62" s="17" t="s">
        <v>783</v>
      </c>
      <c r="V62" s="12" t="str">
        <f t="shared" si="1"/>
        <v>3,627797</v>
      </c>
      <c r="W62" s="14" t="str">
        <f t="shared" si="2"/>
        <v>98,714088</v>
      </c>
      <c r="X62" s="14" t="str">
        <f t="shared" si="3"/>
        <v>3,628075</v>
      </c>
      <c r="Y62" s="14" t="str">
        <f t="shared" si="4"/>
        <v>98,713567</v>
      </c>
      <c r="Z62" s="18">
        <f t="shared" si="14"/>
        <v>65.56141573</v>
      </c>
      <c r="AA62" s="14" t="str">
        <f t="shared" si="6"/>
        <v>Diluar Radius</v>
      </c>
      <c r="AB62" s="14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 t="b">
        <v>1</v>
      </c>
      <c r="AY62" s="12"/>
      <c r="AZ62" s="12"/>
      <c r="BA62" s="12"/>
      <c r="BB62" s="12"/>
      <c r="BC62" s="12"/>
      <c r="BD62" s="12"/>
      <c r="BE62" s="12" t="b">
        <v>1</v>
      </c>
      <c r="BF62" s="12" t="b">
        <v>1</v>
      </c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4"/>
      <c r="DR62" s="12" t="b">
        <v>0</v>
      </c>
      <c r="DS62" s="12" t="b">
        <v>0</v>
      </c>
      <c r="DT62" s="12"/>
      <c r="DU62" s="12"/>
      <c r="DV62" s="12" t="s">
        <v>784</v>
      </c>
      <c r="DW62" s="12" t="b">
        <v>1</v>
      </c>
      <c r="DX62" s="12"/>
      <c r="DY62" s="12"/>
      <c r="DZ62" s="12"/>
      <c r="EA62" s="12"/>
      <c r="EB62" s="12"/>
      <c r="EC62" s="12"/>
      <c r="ED62" s="12"/>
      <c r="EE62" s="12"/>
      <c r="EF62" s="14"/>
      <c r="EG62" s="14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4"/>
      <c r="EU62" s="12">
        <v>2.0</v>
      </c>
      <c r="EV62" s="12"/>
      <c r="EW62" s="12"/>
      <c r="EX62" s="12"/>
      <c r="EY62" s="12"/>
      <c r="EZ62" s="12"/>
      <c r="FA62" s="12"/>
      <c r="FB62" s="12">
        <v>2.0</v>
      </c>
      <c r="FC62" s="12">
        <v>2.0</v>
      </c>
      <c r="FD62" s="12"/>
      <c r="FE62" s="12"/>
      <c r="FF62" s="12"/>
      <c r="FG62" s="12"/>
      <c r="FH62" s="12"/>
      <c r="FI62" s="12"/>
      <c r="FJ62" s="12"/>
      <c r="FK62" s="12"/>
      <c r="FL62" s="12"/>
      <c r="FM62" s="14"/>
      <c r="FN62" s="12"/>
      <c r="FO62" s="12"/>
      <c r="FP62" s="12"/>
      <c r="FQ62" s="14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4"/>
      <c r="GD62" s="12"/>
      <c r="GE62" s="12"/>
      <c r="GF62" s="12"/>
      <c r="GG62" s="12"/>
      <c r="GH62" s="12"/>
      <c r="GI62" s="12"/>
      <c r="GJ62" s="12"/>
      <c r="GK62" s="14"/>
      <c r="GL62" s="14"/>
      <c r="GM62" s="14"/>
      <c r="GN62" s="12"/>
      <c r="GO62" s="14"/>
      <c r="GP62" s="14"/>
      <c r="GQ62" s="12"/>
      <c r="GR62" s="14"/>
      <c r="GS62" s="12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2">
        <f>countif(AC62:CV62,"TRUE")</f>
        <v>3</v>
      </c>
      <c r="HR62" s="12">
        <v>72000.0</v>
      </c>
      <c r="HS62" s="12">
        <v>0.0</v>
      </c>
      <c r="HT62" s="12">
        <v>0.0</v>
      </c>
      <c r="HU62" s="12">
        <v>0.0</v>
      </c>
      <c r="HV62" s="12">
        <v>0.0</v>
      </c>
      <c r="HW62" s="12">
        <v>0.0</v>
      </c>
      <c r="HX62" s="12">
        <v>72000.0</v>
      </c>
      <c r="HY62" s="12" t="s">
        <v>785</v>
      </c>
      <c r="HZ62" s="19">
        <v>36752.0</v>
      </c>
    </row>
    <row r="63">
      <c r="A63" s="12" t="s">
        <v>786</v>
      </c>
      <c r="B63" s="20">
        <v>38912.0</v>
      </c>
      <c r="C63" s="13">
        <v>45236.0</v>
      </c>
      <c r="D63" s="12">
        <v>11.0</v>
      </c>
      <c r="E63" s="12" t="s">
        <v>596</v>
      </c>
      <c r="F63" s="12" t="s">
        <v>597</v>
      </c>
      <c r="G63" s="12" t="s">
        <v>237</v>
      </c>
      <c r="H63" s="12" t="s">
        <v>238</v>
      </c>
      <c r="I63" s="12" t="s">
        <v>239</v>
      </c>
      <c r="J63" s="14"/>
      <c r="K63" s="15" t="s">
        <v>787</v>
      </c>
      <c r="L63" s="12" t="s">
        <v>788</v>
      </c>
      <c r="M63" s="15" t="s">
        <v>600</v>
      </c>
      <c r="N63" s="12" t="s">
        <v>789</v>
      </c>
      <c r="O63" s="12" t="s">
        <v>259</v>
      </c>
      <c r="P63" s="12" t="s">
        <v>245</v>
      </c>
      <c r="Q63" s="12" t="s">
        <v>278</v>
      </c>
      <c r="R63" s="12" t="s">
        <v>279</v>
      </c>
      <c r="S63" s="12" t="s">
        <v>790</v>
      </c>
      <c r="T63" s="16" t="s">
        <v>791</v>
      </c>
      <c r="U63" s="17" t="s">
        <v>792</v>
      </c>
      <c r="V63" s="14" t="str">
        <f t="shared" si="1"/>
        <v>3,637553</v>
      </c>
      <c r="W63" s="14" t="str">
        <f t="shared" si="2"/>
        <v>98,666818</v>
      </c>
      <c r="X63" s="14" t="str">
        <f t="shared" si="3"/>
        <v>3,637796</v>
      </c>
      <c r="Y63" s="14" t="str">
        <f t="shared" si="4"/>
        <v>98,666981</v>
      </c>
      <c r="Z63" s="18">
        <f t="shared" si="14"/>
        <v>32.51589539</v>
      </c>
      <c r="AA63" s="14" t="str">
        <f t="shared" si="6"/>
        <v>Dalam Radius</v>
      </c>
      <c r="AB63" s="14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 t="b">
        <v>1</v>
      </c>
      <c r="AY63" s="12"/>
      <c r="AZ63" s="12" t="b">
        <v>1</v>
      </c>
      <c r="BA63" s="12" t="b">
        <v>1</v>
      </c>
      <c r="BB63" s="12" t="b">
        <v>1</v>
      </c>
      <c r="BC63" s="12"/>
      <c r="BD63" s="12" t="b">
        <v>1</v>
      </c>
      <c r="BE63" s="12" t="b">
        <v>1</v>
      </c>
      <c r="BF63" s="12" t="b">
        <v>1</v>
      </c>
      <c r="BG63" s="12" t="b">
        <v>1</v>
      </c>
      <c r="BH63" s="12"/>
      <c r="BI63" s="12" t="b">
        <v>1</v>
      </c>
      <c r="BJ63" s="12"/>
      <c r="BK63" s="12"/>
      <c r="BL63" s="12"/>
      <c r="BM63" s="12"/>
      <c r="BN63" s="12"/>
      <c r="BO63" s="12" t="b">
        <v>1</v>
      </c>
      <c r="BP63" s="12"/>
      <c r="BQ63" s="12"/>
      <c r="BR63" s="12" t="b">
        <v>1</v>
      </c>
      <c r="BS63" s="12"/>
      <c r="BT63" s="12"/>
      <c r="BU63" s="12" t="b">
        <v>1</v>
      </c>
      <c r="BV63" s="12" t="b">
        <v>1</v>
      </c>
      <c r="BW63" s="12" t="b">
        <v>1</v>
      </c>
      <c r="BX63" s="12"/>
      <c r="BY63" s="12" t="b">
        <v>1</v>
      </c>
      <c r="BZ63" s="12" t="b">
        <v>1</v>
      </c>
      <c r="CA63" s="12"/>
      <c r="CB63" s="12" t="b">
        <v>1</v>
      </c>
      <c r="CC63" s="12"/>
      <c r="CD63" s="12" t="b">
        <v>1</v>
      </c>
      <c r="CE63" s="12" t="b">
        <v>1</v>
      </c>
      <c r="CF63" s="12"/>
      <c r="CG63" s="12" t="b">
        <v>1</v>
      </c>
      <c r="CH63" s="12"/>
      <c r="CI63" s="12" t="b">
        <v>1</v>
      </c>
      <c r="CJ63" s="12"/>
      <c r="CK63" s="12" t="b">
        <v>1</v>
      </c>
      <c r="CL63" s="12" t="b">
        <v>1</v>
      </c>
      <c r="CM63" s="12" t="b">
        <v>1</v>
      </c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4"/>
      <c r="DR63" s="12" t="b">
        <v>0</v>
      </c>
      <c r="DS63" s="12" t="b">
        <v>0</v>
      </c>
      <c r="DT63" s="14"/>
      <c r="DU63" s="14"/>
      <c r="DV63" s="12" t="s">
        <v>793</v>
      </c>
      <c r="DW63" s="12" t="b">
        <v>1</v>
      </c>
      <c r="DX63" s="14"/>
      <c r="DY63" s="14"/>
      <c r="DZ63" s="12"/>
      <c r="EA63" s="12"/>
      <c r="EB63" s="12"/>
      <c r="EC63" s="12"/>
      <c r="ED63" s="12"/>
      <c r="EE63" s="12"/>
      <c r="EF63" s="14"/>
      <c r="EG63" s="14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4"/>
      <c r="EU63" s="12">
        <v>1.0</v>
      </c>
      <c r="EV63" s="12"/>
      <c r="EW63" s="12">
        <v>1.0</v>
      </c>
      <c r="EX63" s="12"/>
      <c r="EY63" s="12">
        <v>1.0</v>
      </c>
      <c r="EZ63" s="12"/>
      <c r="FA63" s="12">
        <v>1.0</v>
      </c>
      <c r="FB63" s="12"/>
      <c r="FC63" s="12">
        <v>1.0</v>
      </c>
      <c r="FD63" s="12">
        <v>1.0</v>
      </c>
      <c r="FE63" s="12"/>
      <c r="FF63" s="12">
        <v>1.0</v>
      </c>
      <c r="FG63" s="12"/>
      <c r="FH63" s="12"/>
      <c r="FI63" s="12"/>
      <c r="FJ63" s="12"/>
      <c r="FK63" s="12"/>
      <c r="FL63" s="12"/>
      <c r="FM63" s="14"/>
      <c r="FN63" s="12"/>
      <c r="FO63" s="12">
        <v>1.0</v>
      </c>
      <c r="FP63" s="12"/>
      <c r="FQ63" s="14"/>
      <c r="FR63" s="12"/>
      <c r="FS63" s="12"/>
      <c r="FT63" s="12"/>
      <c r="FU63" s="12"/>
      <c r="FV63" s="12"/>
      <c r="FW63" s="12"/>
      <c r="FX63" s="12"/>
      <c r="FY63" s="12">
        <v>1.0</v>
      </c>
      <c r="FZ63" s="12"/>
      <c r="GA63" s="12">
        <v>1.0</v>
      </c>
      <c r="GB63" s="12"/>
      <c r="GC63" s="14"/>
      <c r="GD63" s="12"/>
      <c r="GE63" s="12"/>
      <c r="GF63" s="12"/>
      <c r="GG63" s="12"/>
      <c r="GH63" s="12"/>
      <c r="GI63" s="12"/>
      <c r="GJ63" s="12"/>
      <c r="GK63" s="14"/>
      <c r="GL63" s="14"/>
      <c r="GM63" s="14"/>
      <c r="GN63" s="12"/>
      <c r="GO63" s="14"/>
      <c r="GP63" s="14"/>
      <c r="GQ63" s="12"/>
      <c r="GR63" s="14"/>
      <c r="GS63" s="12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2">
        <f t="shared" ref="HQ63:HQ68" si="15">countif(AC63:DP63,"TRUE")</f>
        <v>24</v>
      </c>
      <c r="HR63" s="12">
        <v>120000.0</v>
      </c>
      <c r="HS63" s="12">
        <v>0.0</v>
      </c>
      <c r="HT63" s="12">
        <v>0.0</v>
      </c>
      <c r="HU63" s="12">
        <v>0.0</v>
      </c>
      <c r="HV63" s="12">
        <v>0.0</v>
      </c>
      <c r="HW63" s="12">
        <v>0.0</v>
      </c>
      <c r="HX63" s="12">
        <v>120000.0</v>
      </c>
      <c r="HY63" s="20">
        <v>17393.0</v>
      </c>
      <c r="HZ63" s="12" t="s">
        <v>385</v>
      </c>
    </row>
    <row r="64">
      <c r="A64" s="12" t="s">
        <v>794</v>
      </c>
      <c r="B64" s="20">
        <v>13041.0</v>
      </c>
      <c r="C64" s="13">
        <v>45232.0</v>
      </c>
      <c r="D64" s="12">
        <v>11.0</v>
      </c>
      <c r="E64" s="12" t="s">
        <v>293</v>
      </c>
      <c r="F64" s="12" t="s">
        <v>629</v>
      </c>
      <c r="G64" s="12" t="s">
        <v>237</v>
      </c>
      <c r="H64" s="12" t="s">
        <v>238</v>
      </c>
      <c r="I64" s="12" t="s">
        <v>239</v>
      </c>
      <c r="J64" s="14"/>
      <c r="K64" s="12" t="s">
        <v>795</v>
      </c>
      <c r="L64" s="12" t="s">
        <v>796</v>
      </c>
      <c r="M64" s="15" t="s">
        <v>297</v>
      </c>
      <c r="N64" s="12" t="s">
        <v>642</v>
      </c>
      <c r="O64" s="12" t="s">
        <v>259</v>
      </c>
      <c r="P64" s="12" t="s">
        <v>245</v>
      </c>
      <c r="Q64" s="12" t="s">
        <v>299</v>
      </c>
      <c r="R64" s="12" t="s">
        <v>247</v>
      </c>
      <c r="S64" s="12" t="s">
        <v>248</v>
      </c>
      <c r="T64" s="16" t="s">
        <v>797</v>
      </c>
      <c r="U64" s="17" t="s">
        <v>798</v>
      </c>
      <c r="V64" s="14" t="str">
        <f t="shared" si="1"/>
        <v>3,585069</v>
      </c>
      <c r="W64" s="14" t="str">
        <f t="shared" si="2"/>
        <v>98,675732</v>
      </c>
      <c r="X64" s="14" t="str">
        <f t="shared" si="3"/>
        <v>3,585548</v>
      </c>
      <c r="Y64" s="14" t="str">
        <f t="shared" si="4"/>
        <v>98,675964</v>
      </c>
      <c r="Z64" s="18">
        <f t="shared" si="14"/>
        <v>59.15884019</v>
      </c>
      <c r="AA64" s="14" t="str">
        <f t="shared" si="6"/>
        <v>Diluar Radius</v>
      </c>
      <c r="AB64" s="14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4"/>
      <c r="CX64" s="12"/>
      <c r="CY64" s="12"/>
      <c r="CZ64" s="14"/>
      <c r="DA64" s="14"/>
      <c r="DB64" s="12"/>
      <c r="DC64" s="12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2" t="b">
        <v>0</v>
      </c>
      <c r="DS64" s="12" t="b">
        <v>0</v>
      </c>
      <c r="DT64" s="14"/>
      <c r="DU64" s="14"/>
      <c r="DV64" s="12" t="s">
        <v>799</v>
      </c>
      <c r="DW64" s="12" t="b">
        <v>1</v>
      </c>
      <c r="DX64" s="14"/>
      <c r="DY64" s="14"/>
      <c r="DZ64" s="12"/>
      <c r="EA64" s="12"/>
      <c r="EB64" s="12"/>
      <c r="EC64" s="12"/>
      <c r="ED64" s="12"/>
      <c r="EE64" s="12"/>
      <c r="EF64" s="14"/>
      <c r="EG64" s="14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4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4"/>
      <c r="FN64" s="12"/>
      <c r="FO64" s="12"/>
      <c r="FP64" s="12"/>
      <c r="FQ64" s="14"/>
      <c r="FR64" s="12"/>
      <c r="FS64" s="12"/>
      <c r="FT64" s="12"/>
      <c r="FU64" s="12"/>
      <c r="FV64" s="12"/>
      <c r="FW64" s="12">
        <v>1.0</v>
      </c>
      <c r="FX64" s="12"/>
      <c r="FY64" s="12"/>
      <c r="FZ64" s="12"/>
      <c r="GA64" s="12"/>
      <c r="GB64" s="12"/>
      <c r="GC64" s="14"/>
      <c r="GD64" s="12"/>
      <c r="GE64" s="12"/>
      <c r="GF64" s="12"/>
      <c r="GG64" s="12"/>
      <c r="GH64" s="12"/>
      <c r="GI64" s="12"/>
      <c r="GJ64" s="19"/>
      <c r="GK64" s="14"/>
      <c r="GL64" s="14"/>
      <c r="GM64" s="14"/>
      <c r="GN64" s="12"/>
      <c r="GO64" s="14"/>
      <c r="GP64" s="14"/>
      <c r="GQ64" s="12"/>
      <c r="GR64" s="14"/>
      <c r="GS64" s="12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2">
        <f t="shared" si="15"/>
        <v>0</v>
      </c>
      <c r="HR64" s="12">
        <v>12000.0</v>
      </c>
      <c r="HS64" s="12">
        <v>0.0</v>
      </c>
      <c r="HT64" s="12">
        <v>0.0</v>
      </c>
      <c r="HU64" s="12">
        <v>0.0</v>
      </c>
      <c r="HV64" s="12">
        <v>0.0</v>
      </c>
      <c r="HW64" s="12">
        <v>0.0</v>
      </c>
      <c r="HX64" s="12">
        <v>12000.0</v>
      </c>
      <c r="HY64" s="20">
        <v>18550.0</v>
      </c>
      <c r="HZ64" s="19">
        <v>36540.0</v>
      </c>
    </row>
    <row r="65">
      <c r="A65" s="12" t="s">
        <v>800</v>
      </c>
      <c r="B65" s="20">
        <v>18943.0</v>
      </c>
      <c r="C65" s="13">
        <v>45232.0</v>
      </c>
      <c r="D65" s="12">
        <v>11.0</v>
      </c>
      <c r="E65" s="12" t="s">
        <v>235</v>
      </c>
      <c r="F65" s="12" t="s">
        <v>619</v>
      </c>
      <c r="G65" s="12" t="s">
        <v>237</v>
      </c>
      <c r="H65" s="12" t="s">
        <v>238</v>
      </c>
      <c r="I65" s="12" t="s">
        <v>239</v>
      </c>
      <c r="J65" s="14"/>
      <c r="K65" s="12" t="s">
        <v>801</v>
      </c>
      <c r="L65" s="12" t="s">
        <v>802</v>
      </c>
      <c r="M65" s="15" t="s">
        <v>268</v>
      </c>
      <c r="N65" s="12" t="s">
        <v>243</v>
      </c>
      <c r="O65" s="12" t="s">
        <v>244</v>
      </c>
      <c r="P65" s="12" t="s">
        <v>245</v>
      </c>
      <c r="Q65" s="12" t="s">
        <v>246</v>
      </c>
      <c r="R65" s="12" t="s">
        <v>247</v>
      </c>
      <c r="S65" s="12" t="s">
        <v>803</v>
      </c>
      <c r="T65" s="16" t="s">
        <v>804</v>
      </c>
      <c r="U65" s="17" t="s">
        <v>805</v>
      </c>
      <c r="V65" s="14" t="str">
        <f t="shared" si="1"/>
        <v>3,605973</v>
      </c>
      <c r="W65" s="14" t="str">
        <f t="shared" si="2"/>
        <v>98,720657</v>
      </c>
      <c r="X65" s="14" t="str">
        <f t="shared" si="3"/>
        <v>3,605795</v>
      </c>
      <c r="Y65" s="14" t="str">
        <f t="shared" si="4"/>
        <v>98,720191</v>
      </c>
      <c r="Z65" s="18">
        <f t="shared" si="14"/>
        <v>55.3724627</v>
      </c>
      <c r="AA65" s="14" t="str">
        <f t="shared" si="6"/>
        <v>Diluar Radius</v>
      </c>
      <c r="AB65" s="14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 t="b">
        <v>1</v>
      </c>
      <c r="BC65" s="12"/>
      <c r="BD65" s="12"/>
      <c r="BE65" s="12"/>
      <c r="BF65" s="12" t="b">
        <v>1</v>
      </c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 t="b">
        <v>1</v>
      </c>
      <c r="CA65" s="12"/>
      <c r="CB65" s="12" t="b">
        <v>1</v>
      </c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2" t="b">
        <v>0</v>
      </c>
      <c r="DS65" s="12" t="b">
        <v>0</v>
      </c>
      <c r="DT65" s="14"/>
      <c r="DU65" s="14"/>
      <c r="DV65" s="12" t="s">
        <v>806</v>
      </c>
      <c r="DW65" s="12" t="b">
        <v>1</v>
      </c>
      <c r="DX65" s="14"/>
      <c r="DY65" s="14"/>
      <c r="DZ65" s="12"/>
      <c r="EA65" s="12"/>
      <c r="EB65" s="12"/>
      <c r="EC65" s="12"/>
      <c r="ED65" s="12"/>
      <c r="EE65" s="12"/>
      <c r="EF65" s="14"/>
      <c r="EG65" s="14"/>
      <c r="EH65" s="12"/>
      <c r="EI65" s="12"/>
      <c r="EJ65" s="14"/>
      <c r="EK65" s="12"/>
      <c r="EL65" s="12"/>
      <c r="EM65" s="12"/>
      <c r="EN65" s="12"/>
      <c r="EO65" s="12"/>
      <c r="EP65" s="12"/>
      <c r="EQ65" s="12"/>
      <c r="ER65" s="12"/>
      <c r="ES65" s="12"/>
      <c r="ET65" s="14"/>
      <c r="EU65" s="12"/>
      <c r="EV65" s="12"/>
      <c r="EW65" s="12"/>
      <c r="EX65" s="12"/>
      <c r="EY65" s="12">
        <v>1.0</v>
      </c>
      <c r="EZ65" s="12"/>
      <c r="FA65" s="12"/>
      <c r="FB65" s="12"/>
      <c r="FC65" s="12">
        <v>1.0</v>
      </c>
      <c r="FD65" s="12"/>
      <c r="FE65" s="12"/>
      <c r="FF65" s="12"/>
      <c r="FG65" s="12"/>
      <c r="FH65" s="12"/>
      <c r="FI65" s="12"/>
      <c r="FJ65" s="12"/>
      <c r="FK65" s="12"/>
      <c r="FL65" s="12"/>
      <c r="FM65" s="14"/>
      <c r="FN65" s="12"/>
      <c r="FO65" s="12"/>
      <c r="FP65" s="12"/>
      <c r="FQ65" s="14"/>
      <c r="FR65" s="12"/>
      <c r="FS65" s="12"/>
      <c r="FT65" s="12"/>
      <c r="FU65" s="12"/>
      <c r="FV65" s="12"/>
      <c r="FW65" s="12">
        <v>1.0</v>
      </c>
      <c r="FX65" s="12"/>
      <c r="FY65" s="12">
        <v>1.0</v>
      </c>
      <c r="FZ65" s="12"/>
      <c r="GA65" s="12"/>
      <c r="GB65" s="12"/>
      <c r="GC65" s="14"/>
      <c r="GD65" s="12"/>
      <c r="GE65" s="12"/>
      <c r="GF65" s="12"/>
      <c r="GG65" s="12"/>
      <c r="GH65" s="12"/>
      <c r="GI65" s="12"/>
      <c r="GJ65" s="12"/>
      <c r="GK65" s="14"/>
      <c r="GL65" s="14"/>
      <c r="GM65" s="14"/>
      <c r="GN65" s="12"/>
      <c r="GO65" s="14"/>
      <c r="GP65" s="14"/>
      <c r="GQ65" s="12"/>
      <c r="GR65" s="14"/>
      <c r="GS65" s="12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2">
        <f t="shared" si="15"/>
        <v>4</v>
      </c>
      <c r="HR65" s="12">
        <v>48000.0</v>
      </c>
      <c r="HS65" s="12">
        <v>0.0</v>
      </c>
      <c r="HT65" s="12">
        <v>0.0</v>
      </c>
      <c r="HU65" s="12">
        <v>0.0</v>
      </c>
      <c r="HV65" s="12">
        <v>0.0</v>
      </c>
      <c r="HW65" s="12"/>
      <c r="HX65" s="12">
        <v>48000.0</v>
      </c>
      <c r="HY65" s="20">
        <v>18973.0</v>
      </c>
      <c r="HZ65" s="12" t="s">
        <v>272</v>
      </c>
    </row>
    <row r="66">
      <c r="A66" s="12" t="s">
        <v>807</v>
      </c>
      <c r="B66" s="12" t="s">
        <v>808</v>
      </c>
      <c r="C66" s="13">
        <v>45234.0</v>
      </c>
      <c r="D66" s="12">
        <v>11.0</v>
      </c>
      <c r="E66" s="12" t="s">
        <v>306</v>
      </c>
      <c r="F66" s="12" t="s">
        <v>318</v>
      </c>
      <c r="G66" s="12" t="s">
        <v>237</v>
      </c>
      <c r="H66" s="12" t="s">
        <v>238</v>
      </c>
      <c r="I66" s="12" t="s">
        <v>239</v>
      </c>
      <c r="J66" s="14"/>
      <c r="K66" s="12" t="s">
        <v>809</v>
      </c>
      <c r="L66" s="12" t="s">
        <v>810</v>
      </c>
      <c r="M66" s="15" t="s">
        <v>811</v>
      </c>
      <c r="N66" s="12" t="s">
        <v>322</v>
      </c>
      <c r="O66" s="12" t="s">
        <v>259</v>
      </c>
      <c r="P66" s="12" t="s">
        <v>245</v>
      </c>
      <c r="Q66" s="12" t="s">
        <v>299</v>
      </c>
      <c r="R66" s="12" t="s">
        <v>247</v>
      </c>
      <c r="S66" s="12" t="s">
        <v>323</v>
      </c>
      <c r="T66" s="16" t="s">
        <v>500</v>
      </c>
      <c r="U66" s="17" t="s">
        <v>324</v>
      </c>
      <c r="V66" s="14" t="str">
        <f t="shared" si="1"/>
        <v>3,577335</v>
      </c>
      <c r="W66" s="14" t="str">
        <f t="shared" si="2"/>
        <v>98,621763</v>
      </c>
      <c r="X66" s="14" t="str">
        <f t="shared" si="3"/>
        <v>3,577252</v>
      </c>
      <c r="Y66" s="14" t="str">
        <f t="shared" si="4"/>
        <v>98,622238</v>
      </c>
      <c r="Z66" s="18">
        <f t="shared" si="14"/>
        <v>53.51644684</v>
      </c>
      <c r="AA66" s="14" t="str">
        <f t="shared" si="6"/>
        <v>Diluar Radius</v>
      </c>
      <c r="AB66" s="14"/>
      <c r="AC66" s="12"/>
      <c r="AD66" s="12"/>
      <c r="AE66" s="12" t="b">
        <v>1</v>
      </c>
      <c r="AF66" s="12"/>
      <c r="AG66" s="12"/>
      <c r="AH66" s="12" t="b">
        <v>1</v>
      </c>
      <c r="AI66" s="12"/>
      <c r="AJ66" s="12"/>
      <c r="AK66" s="12"/>
      <c r="AL66" s="12"/>
      <c r="AM66" s="12" t="b">
        <v>1</v>
      </c>
      <c r="AN66" s="12"/>
      <c r="AO66" s="12"/>
      <c r="AP66" s="12" t="b">
        <v>1</v>
      </c>
      <c r="AQ66" s="12"/>
      <c r="AR66" s="12" t="b">
        <v>1</v>
      </c>
      <c r="AS66" s="12"/>
      <c r="AT66" s="12"/>
      <c r="AU66" s="12"/>
      <c r="AV66" s="12"/>
      <c r="AW66" s="12"/>
      <c r="AX66" s="12"/>
      <c r="AY66" s="12"/>
      <c r="AZ66" s="12" t="b">
        <v>1</v>
      </c>
      <c r="BA66" s="12"/>
      <c r="BB66" s="12"/>
      <c r="BC66" s="12"/>
      <c r="BD66" s="12" t="b">
        <v>1</v>
      </c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 t="b">
        <v>1</v>
      </c>
      <c r="BW66" s="12"/>
      <c r="BX66" s="12"/>
      <c r="BY66" s="12"/>
      <c r="BZ66" s="12" t="b">
        <v>1</v>
      </c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 t="b">
        <v>1</v>
      </c>
      <c r="CM66" s="12" t="b">
        <v>1</v>
      </c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4"/>
      <c r="DR66" s="12" t="b">
        <v>0</v>
      </c>
      <c r="DS66" s="12" t="b">
        <v>0</v>
      </c>
      <c r="DT66" s="14"/>
      <c r="DU66" s="14"/>
      <c r="DV66" s="12" t="s">
        <v>812</v>
      </c>
      <c r="DW66" s="12" t="b">
        <v>1</v>
      </c>
      <c r="DX66" s="14"/>
      <c r="DY66" s="14"/>
      <c r="DZ66" s="12"/>
      <c r="EA66" s="12"/>
      <c r="EB66" s="12"/>
      <c r="EC66" s="12"/>
      <c r="ED66" s="12"/>
      <c r="EE66" s="12"/>
      <c r="EF66" s="14"/>
      <c r="EG66" s="14"/>
      <c r="EH66" s="12">
        <v>1.0</v>
      </c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4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4"/>
      <c r="FN66" s="12"/>
      <c r="FO66" s="12"/>
      <c r="FP66" s="12"/>
      <c r="FQ66" s="14"/>
      <c r="FR66" s="12"/>
      <c r="FS66" s="12"/>
      <c r="FT66" s="12">
        <v>1.0</v>
      </c>
      <c r="FU66" s="12"/>
      <c r="FV66" s="12"/>
      <c r="FW66" s="12"/>
      <c r="FX66" s="12"/>
      <c r="FY66" s="12">
        <v>1.0</v>
      </c>
      <c r="FZ66" s="12"/>
      <c r="GA66" s="12"/>
      <c r="GB66" s="12"/>
      <c r="GC66" s="14"/>
      <c r="GD66" s="12"/>
      <c r="GE66" s="12"/>
      <c r="GF66" s="12"/>
      <c r="GG66" s="12"/>
      <c r="GH66" s="12"/>
      <c r="GI66" s="12"/>
      <c r="GJ66" s="12"/>
      <c r="GK66" s="14"/>
      <c r="GL66" s="14"/>
      <c r="GM66" s="14"/>
      <c r="GN66" s="12"/>
      <c r="GO66" s="14"/>
      <c r="GP66" s="14"/>
      <c r="GQ66" s="12"/>
      <c r="GR66" s="14"/>
      <c r="GS66" s="12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2">
        <f t="shared" si="15"/>
        <v>11</v>
      </c>
      <c r="HR66" s="12">
        <v>24000.0</v>
      </c>
      <c r="HS66" s="12">
        <v>12500.0</v>
      </c>
      <c r="HT66" s="12">
        <v>0.0</v>
      </c>
      <c r="HU66" s="12">
        <v>0.0</v>
      </c>
      <c r="HV66" s="12">
        <v>0.0</v>
      </c>
      <c r="HW66" s="12">
        <v>0.0</v>
      </c>
      <c r="HX66" s="12">
        <v>36500.0</v>
      </c>
      <c r="HY66" s="12" t="s">
        <v>813</v>
      </c>
      <c r="HZ66" s="19">
        <v>36602.0</v>
      </c>
    </row>
    <row r="67">
      <c r="A67" s="12" t="s">
        <v>814</v>
      </c>
      <c r="B67" s="12" t="s">
        <v>815</v>
      </c>
      <c r="C67" s="13">
        <v>45236.0</v>
      </c>
      <c r="D67" s="12">
        <v>11.0</v>
      </c>
      <c r="E67" s="12" t="s">
        <v>306</v>
      </c>
      <c r="F67" s="12" t="s">
        <v>318</v>
      </c>
      <c r="G67" s="12" t="s">
        <v>237</v>
      </c>
      <c r="H67" s="12" t="s">
        <v>238</v>
      </c>
      <c r="I67" s="12" t="s">
        <v>239</v>
      </c>
      <c r="J67" s="14"/>
      <c r="K67" s="12" t="s">
        <v>816</v>
      </c>
      <c r="L67" s="12" t="s">
        <v>817</v>
      </c>
      <c r="M67" s="15" t="s">
        <v>818</v>
      </c>
      <c r="N67" s="12" t="s">
        <v>322</v>
      </c>
      <c r="O67" s="12" t="s">
        <v>259</v>
      </c>
      <c r="P67" s="12" t="s">
        <v>245</v>
      </c>
      <c r="Q67" s="12" t="s">
        <v>299</v>
      </c>
      <c r="R67" s="12" t="s">
        <v>247</v>
      </c>
      <c r="S67" s="12" t="s">
        <v>248</v>
      </c>
      <c r="T67" s="16" t="s">
        <v>500</v>
      </c>
      <c r="U67" s="17" t="s">
        <v>324</v>
      </c>
      <c r="V67" s="14" t="str">
        <f t="shared" si="1"/>
        <v>3,577335</v>
      </c>
      <c r="W67" s="14" t="str">
        <f t="shared" si="2"/>
        <v>98,621763</v>
      </c>
      <c r="X67" s="14" t="str">
        <f t="shared" si="3"/>
        <v>3,577252</v>
      </c>
      <c r="Y67" s="14" t="str">
        <f t="shared" si="4"/>
        <v>98,622238</v>
      </c>
      <c r="Z67" s="18">
        <f t="shared" si="14"/>
        <v>53.51644684</v>
      </c>
      <c r="AA67" s="14" t="str">
        <f t="shared" si="6"/>
        <v>Diluar Radius</v>
      </c>
      <c r="AB67" s="14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 t="b">
        <v>1</v>
      </c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 t="b">
        <v>1</v>
      </c>
      <c r="CA67" s="12"/>
      <c r="CB67" s="12" t="b">
        <v>1</v>
      </c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4"/>
      <c r="DR67" s="12" t="b">
        <v>0</v>
      </c>
      <c r="DS67" s="12" t="b">
        <v>0</v>
      </c>
      <c r="DT67" s="14"/>
      <c r="DU67" s="14"/>
      <c r="DV67" s="12" t="s">
        <v>819</v>
      </c>
      <c r="DW67" s="12" t="b">
        <v>1</v>
      </c>
      <c r="DX67" s="14"/>
      <c r="DY67" s="14"/>
      <c r="DZ67" s="12"/>
      <c r="EA67" s="12"/>
      <c r="EB67" s="12"/>
      <c r="EC67" s="12"/>
      <c r="ED67" s="12"/>
      <c r="EE67" s="12"/>
      <c r="EF67" s="14"/>
      <c r="EG67" s="14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4"/>
      <c r="EU67" s="12"/>
      <c r="EV67" s="12"/>
      <c r="EW67" s="12"/>
      <c r="EX67" s="12"/>
      <c r="EY67" s="12"/>
      <c r="EZ67" s="12"/>
      <c r="FA67" s="12"/>
      <c r="FB67" s="12"/>
      <c r="FC67" s="12">
        <v>4.0</v>
      </c>
      <c r="FD67" s="12"/>
      <c r="FE67" s="12"/>
      <c r="FF67" s="12"/>
      <c r="FG67" s="12"/>
      <c r="FH67" s="12"/>
      <c r="FI67" s="12"/>
      <c r="FJ67" s="12"/>
      <c r="FK67" s="12"/>
      <c r="FL67" s="12"/>
      <c r="FM67" s="14"/>
      <c r="FN67" s="12"/>
      <c r="FO67" s="12"/>
      <c r="FP67" s="12"/>
      <c r="FQ67" s="14"/>
      <c r="FR67" s="12"/>
      <c r="FS67" s="12"/>
      <c r="FT67" s="12"/>
      <c r="FU67" s="12"/>
      <c r="FV67" s="12"/>
      <c r="FW67" s="12">
        <v>4.0</v>
      </c>
      <c r="FX67" s="12"/>
      <c r="FY67" s="12">
        <v>4.0</v>
      </c>
      <c r="FZ67" s="12"/>
      <c r="GA67" s="12"/>
      <c r="GB67" s="12"/>
      <c r="GC67" s="14"/>
      <c r="GD67" s="12"/>
      <c r="GE67" s="12"/>
      <c r="GF67" s="12"/>
      <c r="GG67" s="12"/>
      <c r="GH67" s="12"/>
      <c r="GI67" s="12"/>
      <c r="GJ67" s="12"/>
      <c r="GK67" s="14"/>
      <c r="GL67" s="14"/>
      <c r="GM67" s="14"/>
      <c r="GN67" s="12"/>
      <c r="GO67" s="14"/>
      <c r="GP67" s="14"/>
      <c r="GQ67" s="12"/>
      <c r="GR67" s="14"/>
      <c r="GS67" s="12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2">
        <f t="shared" si="15"/>
        <v>3</v>
      </c>
      <c r="HR67" s="12">
        <v>144000.0</v>
      </c>
      <c r="HS67" s="12">
        <v>0.0</v>
      </c>
      <c r="HT67" s="12">
        <v>0.0</v>
      </c>
      <c r="HU67" s="12">
        <v>0.0</v>
      </c>
      <c r="HV67" s="12">
        <v>0.0</v>
      </c>
      <c r="HW67" s="12">
        <v>0.0</v>
      </c>
      <c r="HX67" s="12">
        <v>144000.0</v>
      </c>
      <c r="HY67" s="12" t="s">
        <v>820</v>
      </c>
      <c r="HZ67" s="19">
        <v>36636.0</v>
      </c>
    </row>
    <row r="68">
      <c r="A68" s="15" t="s">
        <v>821</v>
      </c>
      <c r="B68" s="12" t="s">
        <v>822</v>
      </c>
      <c r="C68" s="13">
        <v>45236.0</v>
      </c>
      <c r="D68" s="12">
        <v>11.0</v>
      </c>
      <c r="E68" s="12" t="s">
        <v>306</v>
      </c>
      <c r="F68" s="12" t="s">
        <v>318</v>
      </c>
      <c r="G68" s="12" t="s">
        <v>237</v>
      </c>
      <c r="H68" s="12" t="s">
        <v>238</v>
      </c>
      <c r="I68" s="12" t="s">
        <v>239</v>
      </c>
      <c r="J68" s="14"/>
      <c r="K68" s="12" t="s">
        <v>823</v>
      </c>
      <c r="L68" s="12" t="s">
        <v>824</v>
      </c>
      <c r="M68" s="15" t="s">
        <v>825</v>
      </c>
      <c r="N68" s="12" t="s">
        <v>419</v>
      </c>
      <c r="O68" s="12" t="s">
        <v>259</v>
      </c>
      <c r="P68" s="12" t="s">
        <v>245</v>
      </c>
      <c r="Q68" s="12" t="s">
        <v>339</v>
      </c>
      <c r="R68" s="12" t="s">
        <v>279</v>
      </c>
      <c r="S68" s="12" t="s">
        <v>248</v>
      </c>
      <c r="T68" s="16" t="s">
        <v>500</v>
      </c>
      <c r="U68" s="17" t="s">
        <v>324</v>
      </c>
      <c r="V68" s="14" t="str">
        <f t="shared" si="1"/>
        <v>3,577335</v>
      </c>
      <c r="W68" s="14" t="str">
        <f t="shared" si="2"/>
        <v>98,621763</v>
      </c>
      <c r="X68" s="14" t="str">
        <f t="shared" si="3"/>
        <v>3,577252</v>
      </c>
      <c r="Y68" s="14" t="str">
        <f t="shared" si="4"/>
        <v>98,622238</v>
      </c>
      <c r="Z68" s="18">
        <f t="shared" si="14"/>
        <v>53.51644684</v>
      </c>
      <c r="AA68" s="14" t="str">
        <f t="shared" si="6"/>
        <v>Diluar Radius</v>
      </c>
      <c r="AB68" s="14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 t="b">
        <v>1</v>
      </c>
      <c r="BC68" s="12"/>
      <c r="BD68" s="12"/>
      <c r="BE68" s="12"/>
      <c r="BF68" s="12" t="b">
        <v>1</v>
      </c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 t="b">
        <v>1</v>
      </c>
      <c r="BV68" s="12" t="b">
        <v>1</v>
      </c>
      <c r="BW68" s="12" t="b">
        <v>1</v>
      </c>
      <c r="BX68" s="12"/>
      <c r="BY68" s="12"/>
      <c r="BZ68" s="12" t="b">
        <v>1</v>
      </c>
      <c r="CA68" s="12"/>
      <c r="CB68" s="12" t="b">
        <v>1</v>
      </c>
      <c r="CC68" s="12"/>
      <c r="CD68" s="12"/>
      <c r="CE68" s="12" t="b">
        <v>1</v>
      </c>
      <c r="CF68" s="12"/>
      <c r="CG68" s="12"/>
      <c r="CH68" s="12" t="b">
        <v>1</v>
      </c>
      <c r="CI68" s="12"/>
      <c r="CJ68" s="12" t="b">
        <v>1</v>
      </c>
      <c r="CK68" s="12" t="b">
        <v>1</v>
      </c>
      <c r="CL68" s="12" t="b">
        <v>1</v>
      </c>
      <c r="CM68" s="12" t="b">
        <v>1</v>
      </c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4"/>
      <c r="DR68" s="12" t="b">
        <v>0</v>
      </c>
      <c r="DS68" s="12" t="b">
        <v>0</v>
      </c>
      <c r="DT68" s="14"/>
      <c r="DU68" s="14"/>
      <c r="DV68" s="12" t="s">
        <v>826</v>
      </c>
      <c r="DW68" s="12" t="b">
        <v>1</v>
      </c>
      <c r="DX68" s="14"/>
      <c r="DY68" s="14"/>
      <c r="DZ68" s="12"/>
      <c r="EA68" s="12"/>
      <c r="EB68" s="12"/>
      <c r="EC68" s="12"/>
      <c r="ED68" s="12"/>
      <c r="EE68" s="12"/>
      <c r="EF68" s="14"/>
      <c r="EG68" s="14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4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4"/>
      <c r="FN68" s="12"/>
      <c r="FO68" s="12">
        <v>4.0</v>
      </c>
      <c r="FP68" s="12"/>
      <c r="FQ68" s="14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4"/>
      <c r="GD68" s="12"/>
      <c r="GE68" s="12"/>
      <c r="GF68" s="12"/>
      <c r="GG68" s="12"/>
      <c r="GH68" s="12"/>
      <c r="GI68" s="12"/>
      <c r="GJ68" s="12"/>
      <c r="GK68" s="14"/>
      <c r="GL68" s="14"/>
      <c r="GM68" s="14"/>
      <c r="GN68" s="12"/>
      <c r="GO68" s="14"/>
      <c r="GP68" s="14"/>
      <c r="GQ68" s="12"/>
      <c r="GR68" s="14"/>
      <c r="GS68" s="12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2">
        <f t="shared" si="15"/>
        <v>13</v>
      </c>
      <c r="HR68" s="12">
        <v>48000.0</v>
      </c>
      <c r="HS68" s="12">
        <v>0.0</v>
      </c>
      <c r="HT68" s="12">
        <v>0.0</v>
      </c>
      <c r="HU68" s="12">
        <v>0.0</v>
      </c>
      <c r="HV68" s="12">
        <v>0.0</v>
      </c>
      <c r="HW68" s="12">
        <v>0.0</v>
      </c>
      <c r="HX68" s="12">
        <v>48000.0</v>
      </c>
      <c r="HY68" s="12" t="s">
        <v>827</v>
      </c>
      <c r="HZ68" s="12" t="s">
        <v>828</v>
      </c>
    </row>
    <row r="69">
      <c r="A69" s="12" t="s">
        <v>829</v>
      </c>
      <c r="B69" s="12" t="s">
        <v>830</v>
      </c>
      <c r="C69" s="13">
        <v>45237.0</v>
      </c>
      <c r="D69" s="12">
        <v>11.0</v>
      </c>
      <c r="E69" s="12" t="s">
        <v>306</v>
      </c>
      <c r="F69" s="12" t="s">
        <v>318</v>
      </c>
      <c r="G69" s="12" t="s">
        <v>237</v>
      </c>
      <c r="H69" s="12" t="s">
        <v>238</v>
      </c>
      <c r="I69" s="12" t="s">
        <v>239</v>
      </c>
      <c r="J69" s="14"/>
      <c r="K69" s="12" t="s">
        <v>809</v>
      </c>
      <c r="L69" s="12" t="s">
        <v>810</v>
      </c>
      <c r="M69" s="15" t="s">
        <v>811</v>
      </c>
      <c r="N69" s="12" t="s">
        <v>322</v>
      </c>
      <c r="O69" s="12" t="s">
        <v>259</v>
      </c>
      <c r="P69" s="12" t="s">
        <v>245</v>
      </c>
      <c r="Q69" s="12" t="s">
        <v>299</v>
      </c>
      <c r="R69" s="12" t="s">
        <v>247</v>
      </c>
      <c r="S69" s="12" t="s">
        <v>323</v>
      </c>
      <c r="T69" s="16" t="s">
        <v>500</v>
      </c>
      <c r="U69" s="17" t="s">
        <v>324</v>
      </c>
      <c r="V69" s="12" t="str">
        <f t="shared" si="1"/>
        <v>3,577335</v>
      </c>
      <c r="W69" s="14" t="str">
        <f t="shared" si="2"/>
        <v>98,621763</v>
      </c>
      <c r="X69" s="14" t="str">
        <f t="shared" si="3"/>
        <v>3,577252</v>
      </c>
      <c r="Y69" s="14" t="str">
        <f t="shared" si="4"/>
        <v>98,622238</v>
      </c>
      <c r="Z69" s="18">
        <f t="shared" si="14"/>
        <v>53.51644684</v>
      </c>
      <c r="AA69" s="14" t="str">
        <f t="shared" si="6"/>
        <v>Diluar Radius</v>
      </c>
      <c r="AB69" s="14"/>
      <c r="AC69" s="12"/>
      <c r="AD69" s="12"/>
      <c r="AE69" s="12" t="b">
        <v>1</v>
      </c>
      <c r="AF69" s="12"/>
      <c r="AG69" s="12"/>
      <c r="AH69" s="12" t="b">
        <v>1</v>
      </c>
      <c r="AI69" s="12"/>
      <c r="AJ69" s="12"/>
      <c r="AK69" s="12"/>
      <c r="AL69" s="12" t="b">
        <v>1</v>
      </c>
      <c r="AM69" s="12" t="b">
        <v>1</v>
      </c>
      <c r="AN69" s="12"/>
      <c r="AO69" s="12" t="b">
        <v>1</v>
      </c>
      <c r="AP69" s="12"/>
      <c r="AQ69" s="12" t="b">
        <v>1</v>
      </c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 t="b">
        <v>1</v>
      </c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 t="b">
        <v>1</v>
      </c>
      <c r="BY69" s="12"/>
      <c r="BZ69" s="12" t="b">
        <v>1</v>
      </c>
      <c r="CA69" s="12"/>
      <c r="CB69" s="12" t="b">
        <v>1</v>
      </c>
      <c r="CC69" s="12"/>
      <c r="CD69" s="12"/>
      <c r="CE69" s="12"/>
      <c r="CF69" s="12"/>
      <c r="CG69" s="12"/>
      <c r="CH69" s="12"/>
      <c r="CI69" s="12"/>
      <c r="CJ69" s="12"/>
      <c r="CK69" s="12"/>
      <c r="CL69" s="12" t="b">
        <v>1</v>
      </c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4"/>
      <c r="DR69" s="12" t="b">
        <v>0</v>
      </c>
      <c r="DS69" s="12" t="b">
        <v>0</v>
      </c>
      <c r="DT69" s="12"/>
      <c r="DU69" s="12"/>
      <c r="DV69" s="12" t="s">
        <v>831</v>
      </c>
      <c r="DW69" s="12" t="b">
        <v>1</v>
      </c>
      <c r="DX69" s="12"/>
      <c r="DY69" s="12"/>
      <c r="DZ69" s="12"/>
      <c r="EA69" s="12"/>
      <c r="EB69" s="12"/>
      <c r="EC69" s="12"/>
      <c r="ED69" s="12"/>
      <c r="EE69" s="12"/>
      <c r="EF69" s="14"/>
      <c r="EG69" s="14"/>
      <c r="EH69" s="12"/>
      <c r="EI69" s="12"/>
      <c r="EJ69" s="12"/>
      <c r="EK69" s="12"/>
      <c r="EL69" s="12"/>
      <c r="EM69" s="12"/>
      <c r="EN69" s="12"/>
      <c r="EO69" s="12"/>
      <c r="EP69" s="12">
        <v>1.0</v>
      </c>
      <c r="EQ69" s="12"/>
      <c r="ER69" s="12"/>
      <c r="ES69" s="12"/>
      <c r="ET69" s="14"/>
      <c r="EU69" s="12"/>
      <c r="EV69" s="12"/>
      <c r="EW69" s="12"/>
      <c r="EX69" s="12"/>
      <c r="EY69" s="12"/>
      <c r="EZ69" s="12"/>
      <c r="FA69" s="12"/>
      <c r="FB69" s="12"/>
      <c r="FC69" s="12">
        <v>1.0</v>
      </c>
      <c r="FD69" s="12"/>
      <c r="FE69" s="12"/>
      <c r="FF69" s="12"/>
      <c r="FG69" s="12"/>
      <c r="FH69" s="12"/>
      <c r="FI69" s="12"/>
      <c r="FJ69" s="12"/>
      <c r="FK69" s="12"/>
      <c r="FL69" s="12"/>
      <c r="FM69" s="14"/>
      <c r="FN69" s="12"/>
      <c r="FO69" s="12"/>
      <c r="FP69" s="12"/>
      <c r="FQ69" s="14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4"/>
      <c r="GD69" s="12"/>
      <c r="GE69" s="12"/>
      <c r="GF69" s="12"/>
      <c r="GG69" s="12"/>
      <c r="GH69" s="12"/>
      <c r="GI69" s="12"/>
      <c r="GJ69" s="12"/>
      <c r="GK69" s="14"/>
      <c r="GL69" s="14"/>
      <c r="GM69" s="14"/>
      <c r="GN69" s="12"/>
      <c r="GO69" s="14"/>
      <c r="GP69" s="14"/>
      <c r="GQ69" s="12"/>
      <c r="GR69" s="14"/>
      <c r="GS69" s="12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2">
        <f>countif(AC69:CV69,"TRUE")</f>
        <v>11</v>
      </c>
      <c r="HR69" s="12">
        <v>12000.0</v>
      </c>
      <c r="HS69" s="12">
        <v>12500.0</v>
      </c>
      <c r="HT69" s="12">
        <v>0.0</v>
      </c>
      <c r="HU69" s="12">
        <v>0.0</v>
      </c>
      <c r="HV69" s="12">
        <v>0.0</v>
      </c>
      <c r="HW69" s="12">
        <v>0.0</v>
      </c>
      <c r="HX69" s="12">
        <v>24500.0</v>
      </c>
      <c r="HY69" s="12" t="s">
        <v>832</v>
      </c>
      <c r="HZ69" s="12" t="s">
        <v>833</v>
      </c>
    </row>
    <row r="70">
      <c r="A70" s="12" t="s">
        <v>834</v>
      </c>
      <c r="B70" s="12" t="s">
        <v>835</v>
      </c>
      <c r="C70" s="13">
        <v>45236.0</v>
      </c>
      <c r="D70" s="12">
        <v>11.0</v>
      </c>
      <c r="E70" s="12" t="s">
        <v>596</v>
      </c>
      <c r="F70" s="12" t="s">
        <v>597</v>
      </c>
      <c r="G70" s="12" t="s">
        <v>237</v>
      </c>
      <c r="H70" s="12" t="s">
        <v>238</v>
      </c>
      <c r="I70" s="12" t="s">
        <v>239</v>
      </c>
      <c r="J70" s="14"/>
      <c r="K70" s="12" t="s">
        <v>836</v>
      </c>
      <c r="L70" s="12" t="s">
        <v>837</v>
      </c>
      <c r="M70" s="15" t="s">
        <v>600</v>
      </c>
      <c r="N70" s="12" t="s">
        <v>789</v>
      </c>
      <c r="O70" s="12" t="s">
        <v>259</v>
      </c>
      <c r="P70" s="12" t="s">
        <v>245</v>
      </c>
      <c r="Q70" s="12" t="s">
        <v>278</v>
      </c>
      <c r="R70" s="12" t="s">
        <v>279</v>
      </c>
      <c r="S70" s="12" t="s">
        <v>790</v>
      </c>
      <c r="T70" s="16" t="s">
        <v>838</v>
      </c>
      <c r="U70" s="17" t="s">
        <v>839</v>
      </c>
      <c r="V70" s="14" t="str">
        <f t="shared" si="1"/>
        <v>3,637466</v>
      </c>
      <c r="W70" s="14" t="str">
        <f t="shared" si="2"/>
        <v>98,666643</v>
      </c>
      <c r="X70" s="14" t="str">
        <f t="shared" si="3"/>
        <v>3,637718</v>
      </c>
      <c r="Y70" s="14" t="str">
        <f t="shared" si="4"/>
        <v>98,666775</v>
      </c>
      <c r="Z70" s="18">
        <f t="shared" si="14"/>
        <v>31.61882565</v>
      </c>
      <c r="AA70" s="14" t="str">
        <f t="shared" si="6"/>
        <v>Dalam Radius</v>
      </c>
      <c r="AB70" s="14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 t="b">
        <v>1</v>
      </c>
      <c r="BX70" s="12"/>
      <c r="BY70" s="12"/>
      <c r="BZ70" s="12" t="b">
        <v>1</v>
      </c>
      <c r="CA70" s="12"/>
      <c r="CB70" s="12" t="b">
        <v>1</v>
      </c>
      <c r="CC70" s="12"/>
      <c r="CD70" s="12" t="b">
        <v>1</v>
      </c>
      <c r="CE70" s="12"/>
      <c r="CF70" s="12"/>
      <c r="CG70" s="12" t="b">
        <v>1</v>
      </c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4"/>
      <c r="DR70" s="12" t="b">
        <v>0</v>
      </c>
      <c r="DS70" s="12" t="b">
        <v>0</v>
      </c>
      <c r="DT70" s="14"/>
      <c r="DU70" s="14"/>
      <c r="DV70" s="12" t="s">
        <v>840</v>
      </c>
      <c r="DW70" s="12" t="b">
        <v>1</v>
      </c>
      <c r="DX70" s="14"/>
      <c r="DY70" s="14"/>
      <c r="DZ70" s="12"/>
      <c r="EA70" s="12"/>
      <c r="EB70" s="12"/>
      <c r="EC70" s="12"/>
      <c r="ED70" s="12"/>
      <c r="EE70" s="12"/>
      <c r="EF70" s="14"/>
      <c r="EG70" s="14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4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4"/>
      <c r="FN70" s="12"/>
      <c r="FO70" s="12"/>
      <c r="FP70" s="12"/>
      <c r="FQ70" s="14"/>
      <c r="FR70" s="12"/>
      <c r="FS70" s="12"/>
      <c r="FT70" s="12">
        <v>1.0</v>
      </c>
      <c r="FU70" s="12"/>
      <c r="FV70" s="12"/>
      <c r="FW70" s="12"/>
      <c r="FX70" s="12"/>
      <c r="FY70" s="12"/>
      <c r="FZ70" s="12"/>
      <c r="GA70" s="12">
        <v>2.0</v>
      </c>
      <c r="GB70" s="12"/>
      <c r="GC70" s="14"/>
      <c r="GD70" s="12"/>
      <c r="GE70" s="12"/>
      <c r="GF70" s="12"/>
      <c r="GG70" s="12"/>
      <c r="GH70" s="12"/>
      <c r="GI70" s="12"/>
      <c r="GJ70" s="12"/>
      <c r="GK70" s="14"/>
      <c r="GL70" s="14"/>
      <c r="GM70" s="14"/>
      <c r="GN70" s="12"/>
      <c r="GO70" s="14"/>
      <c r="GP70" s="14"/>
      <c r="GQ70" s="12"/>
      <c r="GR70" s="14"/>
      <c r="GS70" s="12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2">
        <f t="shared" ref="HQ70:HQ82" si="16">countif(AC70:DP70,"TRUE")</f>
        <v>5</v>
      </c>
      <c r="HR70" s="12">
        <v>36000.0</v>
      </c>
      <c r="HS70" s="12">
        <v>0.0</v>
      </c>
      <c r="HT70" s="12">
        <v>0.0</v>
      </c>
      <c r="HU70" s="12">
        <v>0.0</v>
      </c>
      <c r="HV70" s="12">
        <v>0.0</v>
      </c>
      <c r="HW70" s="12">
        <v>0.0</v>
      </c>
      <c r="HX70" s="12">
        <v>36000.0</v>
      </c>
      <c r="HY70" s="12" t="s">
        <v>841</v>
      </c>
      <c r="HZ70" s="19">
        <v>36534.0</v>
      </c>
    </row>
    <row r="71">
      <c r="A71" s="12" t="s">
        <v>842</v>
      </c>
      <c r="B71" s="22">
        <v>39795.0</v>
      </c>
      <c r="C71" s="13">
        <v>45232.0</v>
      </c>
      <c r="D71" s="12">
        <v>11.0</v>
      </c>
      <c r="E71" s="12" t="s">
        <v>293</v>
      </c>
      <c r="F71" s="12" t="s">
        <v>629</v>
      </c>
      <c r="G71" s="12" t="s">
        <v>237</v>
      </c>
      <c r="H71" s="12" t="s">
        <v>238</v>
      </c>
      <c r="I71" s="12" t="s">
        <v>239</v>
      </c>
      <c r="J71" s="14"/>
      <c r="K71" s="12" t="s">
        <v>843</v>
      </c>
      <c r="L71" s="12" t="s">
        <v>844</v>
      </c>
      <c r="M71" s="15" t="s">
        <v>297</v>
      </c>
      <c r="N71" s="12" t="s">
        <v>642</v>
      </c>
      <c r="O71" s="12" t="s">
        <v>259</v>
      </c>
      <c r="P71" s="12" t="s">
        <v>245</v>
      </c>
      <c r="Q71" s="12" t="s">
        <v>299</v>
      </c>
      <c r="R71" s="12" t="s">
        <v>247</v>
      </c>
      <c r="S71" s="12" t="s">
        <v>248</v>
      </c>
      <c r="T71" s="16" t="s">
        <v>845</v>
      </c>
      <c r="U71" s="17" t="s">
        <v>846</v>
      </c>
      <c r="V71" s="14" t="str">
        <f t="shared" si="1"/>
        <v>3,584520</v>
      </c>
      <c r="W71" s="14" t="str">
        <f t="shared" si="2"/>
        <v>98,676968</v>
      </c>
      <c r="X71" s="14" t="str">
        <f t="shared" si="3"/>
        <v>3,584162</v>
      </c>
      <c r="Y71" s="14" t="str">
        <f t="shared" si="4"/>
        <v>98,677271</v>
      </c>
      <c r="Z71" s="18">
        <f t="shared" si="14"/>
        <v>52.10924526</v>
      </c>
      <c r="AA71" s="14" t="str">
        <f t="shared" si="6"/>
        <v>Diluar Radius</v>
      </c>
      <c r="AB71" s="14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2" t="b">
        <v>0</v>
      </c>
      <c r="DS71" s="12" t="b">
        <v>0</v>
      </c>
      <c r="DT71" s="14"/>
      <c r="DU71" s="14"/>
      <c r="DV71" s="12" t="s">
        <v>847</v>
      </c>
      <c r="DW71" s="12" t="b">
        <v>0</v>
      </c>
      <c r="DX71" s="14"/>
      <c r="DY71" s="14"/>
      <c r="DZ71" s="12"/>
      <c r="EA71" s="12"/>
      <c r="EB71" s="12"/>
      <c r="EC71" s="12"/>
      <c r="ED71" s="12"/>
      <c r="EE71" s="12"/>
      <c r="EF71" s="14"/>
      <c r="EG71" s="14"/>
      <c r="EH71" s="12"/>
      <c r="EI71" s="12"/>
      <c r="EJ71" s="14"/>
      <c r="EK71" s="12"/>
      <c r="EL71" s="12"/>
      <c r="EM71" s="12"/>
      <c r="EN71" s="12"/>
      <c r="EO71" s="12"/>
      <c r="EP71" s="12"/>
      <c r="EQ71" s="12"/>
      <c r="ER71" s="12"/>
      <c r="ES71" s="12"/>
      <c r="ET71" s="14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4"/>
      <c r="FN71" s="12"/>
      <c r="FO71" s="12"/>
      <c r="FP71" s="12"/>
      <c r="FQ71" s="14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4"/>
      <c r="GD71" s="12"/>
      <c r="GE71" s="12"/>
      <c r="GF71" s="12"/>
      <c r="GG71" s="12"/>
      <c r="GH71" s="12"/>
      <c r="GI71" s="12"/>
      <c r="GJ71" s="12"/>
      <c r="GK71" s="14"/>
      <c r="GL71" s="14"/>
      <c r="GM71" s="14"/>
      <c r="GN71" s="12"/>
      <c r="GO71" s="14"/>
      <c r="GP71" s="14"/>
      <c r="GQ71" s="12"/>
      <c r="GR71" s="14"/>
      <c r="GS71" s="12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2">
        <f t="shared" si="16"/>
        <v>0</v>
      </c>
      <c r="HR71" s="12">
        <v>0.0</v>
      </c>
      <c r="HS71" s="12">
        <v>0.0</v>
      </c>
      <c r="HT71" s="12">
        <v>0.0</v>
      </c>
      <c r="HU71" s="12">
        <v>0.0</v>
      </c>
      <c r="HV71" s="12">
        <v>0.0</v>
      </c>
      <c r="HW71" s="12"/>
      <c r="HX71" s="12">
        <v>0.0</v>
      </c>
      <c r="HY71" s="12" t="s">
        <v>848</v>
      </c>
      <c r="HZ71" s="19">
        <v>36545.0</v>
      </c>
    </row>
    <row r="72">
      <c r="A72" s="12" t="s">
        <v>849</v>
      </c>
      <c r="B72" s="12" t="s">
        <v>850</v>
      </c>
      <c r="C72" s="13">
        <v>45231.0</v>
      </c>
      <c r="D72" s="12">
        <v>11.0</v>
      </c>
      <c r="E72" s="12" t="s">
        <v>235</v>
      </c>
      <c r="F72" s="12" t="s">
        <v>619</v>
      </c>
      <c r="G72" s="12" t="s">
        <v>237</v>
      </c>
      <c r="H72" s="12" t="s">
        <v>238</v>
      </c>
      <c r="I72" s="12" t="s">
        <v>239</v>
      </c>
      <c r="J72" s="14"/>
      <c r="K72" s="12" t="s">
        <v>851</v>
      </c>
      <c r="L72" s="12" t="s">
        <v>852</v>
      </c>
      <c r="M72" s="15" t="s">
        <v>853</v>
      </c>
      <c r="N72" s="12" t="s">
        <v>713</v>
      </c>
      <c r="O72" s="12" t="s">
        <v>259</v>
      </c>
      <c r="P72" s="12" t="s">
        <v>245</v>
      </c>
      <c r="Q72" s="12" t="s">
        <v>299</v>
      </c>
      <c r="R72" s="12" t="s">
        <v>247</v>
      </c>
      <c r="S72" s="12" t="s">
        <v>714</v>
      </c>
      <c r="T72" s="16" t="s">
        <v>854</v>
      </c>
      <c r="U72" s="17" t="s">
        <v>855</v>
      </c>
      <c r="V72" s="14" t="str">
        <f t="shared" si="1"/>
        <v>3,601735</v>
      </c>
      <c r="W72" s="14" t="str">
        <f t="shared" si="2"/>
        <v>98,707489</v>
      </c>
      <c r="X72" s="14" t="str">
        <f t="shared" si="3"/>
        <v>3,601939</v>
      </c>
      <c r="Y72" s="14" t="str">
        <f t="shared" si="4"/>
        <v>98,707098</v>
      </c>
      <c r="Z72" s="18">
        <f>2 * 6371000 * ASIN(SQRT((SIN((X72*(3.14159/180)-V72*(3.14159/180))/2))^2+COS(X72*(3.14159/180))*COS(V72*(3.14159/180))*SIN(((Y72*(3.14159/180)-W72*(3.14159/180))/2))^2))</f>
        <v>48.96281481</v>
      </c>
      <c r="AA72" s="14" t="str">
        <f t="shared" si="6"/>
        <v>Dalam Radius</v>
      </c>
      <c r="AB72" s="14"/>
      <c r="AC72" s="12"/>
      <c r="AD72" s="12"/>
      <c r="AE72" s="12"/>
      <c r="AF72" s="12"/>
      <c r="AG72" s="12"/>
      <c r="AH72" s="12" t="b">
        <v>1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 t="b">
        <v>1</v>
      </c>
      <c r="AY72" s="12"/>
      <c r="AZ72" s="12" t="b">
        <v>1</v>
      </c>
      <c r="BA72" s="12" t="b">
        <v>1</v>
      </c>
      <c r="BB72" s="12" t="b">
        <v>1</v>
      </c>
      <c r="BC72" s="12"/>
      <c r="BD72" s="12" t="b">
        <v>1</v>
      </c>
      <c r="BE72" s="12" t="b">
        <v>1</v>
      </c>
      <c r="BF72" s="12" t="b">
        <v>1</v>
      </c>
      <c r="BG72" s="12"/>
      <c r="BH72" s="12"/>
      <c r="BI72" s="12" t="b">
        <v>1</v>
      </c>
      <c r="BJ72" s="12"/>
      <c r="BK72" s="12" t="b">
        <v>1</v>
      </c>
      <c r="BL72" s="12" t="b">
        <v>1</v>
      </c>
      <c r="BM72" s="12"/>
      <c r="BN72" s="12"/>
      <c r="BO72" s="12" t="b">
        <v>1</v>
      </c>
      <c r="BP72" s="12"/>
      <c r="BQ72" s="12"/>
      <c r="BR72" s="12" t="b">
        <v>1</v>
      </c>
      <c r="BS72" s="12"/>
      <c r="BT72" s="12"/>
      <c r="BU72" s="12"/>
      <c r="BV72" s="12" t="b">
        <v>1</v>
      </c>
      <c r="BW72" s="12" t="b">
        <v>1</v>
      </c>
      <c r="BX72" s="12" t="b">
        <v>1</v>
      </c>
      <c r="BY72" s="12"/>
      <c r="BZ72" s="12"/>
      <c r="CA72" s="12"/>
      <c r="CB72" s="12" t="b">
        <v>1</v>
      </c>
      <c r="CC72" s="12"/>
      <c r="CD72" s="12"/>
      <c r="CE72" s="12"/>
      <c r="CF72" s="12"/>
      <c r="CG72" s="12" t="b">
        <v>1</v>
      </c>
      <c r="CH72" s="12"/>
      <c r="CI72" s="12"/>
      <c r="CJ72" s="12" t="b">
        <v>1</v>
      </c>
      <c r="CK72" s="12" t="b">
        <v>1</v>
      </c>
      <c r="CL72" s="12" t="b">
        <v>1</v>
      </c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2" t="b">
        <v>0</v>
      </c>
      <c r="DS72" s="12" t="b">
        <v>0</v>
      </c>
      <c r="DT72" s="14"/>
      <c r="DU72" s="14"/>
      <c r="DV72" s="12" t="s">
        <v>856</v>
      </c>
      <c r="DW72" s="12" t="b">
        <v>1</v>
      </c>
      <c r="DX72" s="14"/>
      <c r="DY72" s="14"/>
      <c r="DZ72" s="12"/>
      <c r="EA72" s="12"/>
      <c r="EB72" s="12"/>
      <c r="EC72" s="12"/>
      <c r="ED72" s="12"/>
      <c r="EE72" s="12"/>
      <c r="EF72" s="14"/>
      <c r="EG72" s="14"/>
      <c r="EH72" s="12"/>
      <c r="EI72" s="12"/>
      <c r="EJ72" s="14"/>
      <c r="EK72" s="12"/>
      <c r="EL72" s="12"/>
      <c r="EM72" s="12"/>
      <c r="EN72" s="12"/>
      <c r="EO72" s="12"/>
      <c r="EP72" s="12"/>
      <c r="EQ72" s="12"/>
      <c r="ER72" s="12"/>
      <c r="ES72" s="12"/>
      <c r="ET72" s="14"/>
      <c r="EU72" s="12"/>
      <c r="EV72" s="12"/>
      <c r="EW72" s="12">
        <v>1.0</v>
      </c>
      <c r="EX72" s="12"/>
      <c r="EY72" s="12">
        <v>1.0</v>
      </c>
      <c r="EZ72" s="12"/>
      <c r="FA72" s="12"/>
      <c r="FB72" s="12"/>
      <c r="FC72" s="12"/>
      <c r="FD72" s="12"/>
      <c r="FE72" s="12"/>
      <c r="FF72" s="12"/>
      <c r="FG72" s="12"/>
      <c r="FH72" s="12"/>
      <c r="FI72" s="12">
        <v>1.0</v>
      </c>
      <c r="FJ72" s="12"/>
      <c r="FK72" s="12"/>
      <c r="FL72" s="12">
        <v>1.0</v>
      </c>
      <c r="FM72" s="14"/>
      <c r="FN72" s="12"/>
      <c r="FO72" s="12">
        <v>1.0</v>
      </c>
      <c r="FP72" s="12"/>
      <c r="FQ72" s="14"/>
      <c r="FR72" s="12"/>
      <c r="FS72" s="12">
        <v>1.0</v>
      </c>
      <c r="FT72" s="12"/>
      <c r="FU72" s="12"/>
      <c r="FV72" s="12"/>
      <c r="FW72" s="12"/>
      <c r="FX72" s="12"/>
      <c r="FY72" s="12"/>
      <c r="FZ72" s="12"/>
      <c r="GA72" s="12"/>
      <c r="GB72" s="12"/>
      <c r="GC72" s="14"/>
      <c r="GD72" s="12"/>
      <c r="GE72" s="12"/>
      <c r="GF72" s="12"/>
      <c r="GG72" s="12"/>
      <c r="GH72" s="12"/>
      <c r="GI72" s="12"/>
      <c r="GJ72" s="12"/>
      <c r="GK72" s="14"/>
      <c r="GL72" s="14"/>
      <c r="GM72" s="14"/>
      <c r="GN72" s="12"/>
      <c r="GO72" s="14"/>
      <c r="GP72" s="14"/>
      <c r="GQ72" s="12"/>
      <c r="GR72" s="14"/>
      <c r="GS72" s="12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2">
        <f t="shared" si="16"/>
        <v>21</v>
      </c>
      <c r="HR72" s="12">
        <v>72000.0</v>
      </c>
      <c r="HS72" s="12">
        <v>0.0</v>
      </c>
      <c r="HT72" s="12">
        <v>0.0</v>
      </c>
      <c r="HU72" s="12">
        <v>0.0</v>
      </c>
      <c r="HV72" s="12">
        <v>0.0</v>
      </c>
      <c r="HW72" s="12"/>
      <c r="HX72" s="12">
        <v>72000.0</v>
      </c>
      <c r="HY72" s="12" t="s">
        <v>857</v>
      </c>
      <c r="HZ72" s="19">
        <v>36544.0</v>
      </c>
    </row>
    <row r="73">
      <c r="A73" s="12" t="s">
        <v>858</v>
      </c>
      <c r="B73" s="12" t="s">
        <v>859</v>
      </c>
      <c r="C73" s="13">
        <v>45236.0</v>
      </c>
      <c r="D73" s="12">
        <v>11.0</v>
      </c>
      <c r="E73" s="12" t="s">
        <v>596</v>
      </c>
      <c r="F73" s="12" t="s">
        <v>597</v>
      </c>
      <c r="G73" s="12" t="s">
        <v>237</v>
      </c>
      <c r="H73" s="12" t="s">
        <v>238</v>
      </c>
      <c r="I73" s="12" t="s">
        <v>239</v>
      </c>
      <c r="J73" s="14"/>
      <c r="K73" s="12" t="s">
        <v>860</v>
      </c>
      <c r="L73" s="12" t="s">
        <v>861</v>
      </c>
      <c r="M73" s="15" t="s">
        <v>600</v>
      </c>
      <c r="N73" s="12" t="s">
        <v>789</v>
      </c>
      <c r="O73" s="12" t="s">
        <v>259</v>
      </c>
      <c r="P73" s="12" t="s">
        <v>245</v>
      </c>
      <c r="Q73" s="12" t="s">
        <v>278</v>
      </c>
      <c r="R73" s="12" t="s">
        <v>279</v>
      </c>
      <c r="S73" s="12" t="s">
        <v>790</v>
      </c>
      <c r="T73" s="16" t="s">
        <v>862</v>
      </c>
      <c r="U73" s="17" t="s">
        <v>863</v>
      </c>
      <c r="V73" s="14" t="str">
        <f t="shared" si="1"/>
        <v>3,637538</v>
      </c>
      <c r="W73" s="14" t="str">
        <f t="shared" si="2"/>
        <v>98,666723</v>
      </c>
      <c r="X73" s="14" t="str">
        <f t="shared" si="3"/>
        <v>3,637716</v>
      </c>
      <c r="Y73" s="14" t="str">
        <f t="shared" si="4"/>
        <v>98,666573</v>
      </c>
      <c r="Z73" s="18">
        <f t="shared" ref="Z73:Z112" si="17">2 * 6371000 * ASIN(SQRT((SIN((X73*(3.14159/180)-V73*(3.14159/180))/2))^2+COS(X73*(3.14159/180))*COS(V73*(3.14159/180))*SIN(((Y73*(3.14159/180)-W73*(3.14159/180))/2))^2))</f>
        <v>25.86168764</v>
      </c>
      <c r="AA73" s="14" t="str">
        <f t="shared" si="6"/>
        <v>Dalam Radius</v>
      </c>
      <c r="AB73" s="14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 t="b">
        <v>1</v>
      </c>
      <c r="BC73" s="12"/>
      <c r="BD73" s="12"/>
      <c r="BE73" s="12"/>
      <c r="BF73" s="12" t="b">
        <v>1</v>
      </c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 t="b">
        <v>1</v>
      </c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4"/>
      <c r="DR73" s="12" t="b">
        <v>0</v>
      </c>
      <c r="DS73" s="12" t="b">
        <v>0</v>
      </c>
      <c r="DT73" s="14"/>
      <c r="DU73" s="14"/>
      <c r="DV73" s="12" t="s">
        <v>864</v>
      </c>
      <c r="DW73" s="12" t="b">
        <v>1</v>
      </c>
      <c r="DX73" s="14"/>
      <c r="DY73" s="14"/>
      <c r="DZ73" s="12"/>
      <c r="EA73" s="12"/>
      <c r="EB73" s="12"/>
      <c r="EC73" s="12"/>
      <c r="ED73" s="12"/>
      <c r="EE73" s="12"/>
      <c r="EF73" s="14"/>
      <c r="EG73" s="14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4"/>
      <c r="EU73" s="12"/>
      <c r="EV73" s="12"/>
      <c r="EW73" s="12"/>
      <c r="EX73" s="12"/>
      <c r="EY73" s="12"/>
      <c r="EZ73" s="12"/>
      <c r="FA73" s="12"/>
      <c r="FB73" s="12"/>
      <c r="FC73" s="12">
        <v>1.0</v>
      </c>
      <c r="FD73" s="12"/>
      <c r="FE73" s="12"/>
      <c r="FF73" s="12"/>
      <c r="FG73" s="12"/>
      <c r="FH73" s="12"/>
      <c r="FI73" s="12"/>
      <c r="FJ73" s="12"/>
      <c r="FK73" s="12"/>
      <c r="FL73" s="12"/>
      <c r="FM73" s="14"/>
      <c r="FN73" s="12"/>
      <c r="FO73" s="12"/>
      <c r="FP73" s="12"/>
      <c r="FQ73" s="14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4"/>
      <c r="GD73" s="12"/>
      <c r="GE73" s="12"/>
      <c r="GF73" s="12"/>
      <c r="GG73" s="12"/>
      <c r="GH73" s="12"/>
      <c r="GI73" s="12"/>
      <c r="GJ73" s="12"/>
      <c r="GK73" s="14"/>
      <c r="GL73" s="14"/>
      <c r="GM73" s="14"/>
      <c r="GN73" s="12"/>
      <c r="GO73" s="14"/>
      <c r="GP73" s="14"/>
      <c r="GQ73" s="12"/>
      <c r="GR73" s="14"/>
      <c r="GS73" s="12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2">
        <f t="shared" si="16"/>
        <v>3</v>
      </c>
      <c r="HR73" s="12">
        <v>12000.0</v>
      </c>
      <c r="HS73" s="12">
        <v>0.0</v>
      </c>
      <c r="HT73" s="12">
        <v>0.0</v>
      </c>
      <c r="HU73" s="12">
        <v>0.0</v>
      </c>
      <c r="HV73" s="12">
        <v>0.0</v>
      </c>
      <c r="HW73" s="12">
        <v>0.0</v>
      </c>
      <c r="HX73" s="12">
        <v>12000.0</v>
      </c>
      <c r="HY73" s="12" t="s">
        <v>865</v>
      </c>
      <c r="HZ73" s="19">
        <v>36590.0</v>
      </c>
    </row>
    <row r="74">
      <c r="A74" s="12" t="s">
        <v>866</v>
      </c>
      <c r="B74" s="20">
        <v>14133.0</v>
      </c>
      <c r="C74" s="13">
        <v>45234.0</v>
      </c>
      <c r="D74" s="12">
        <v>11.0</v>
      </c>
      <c r="E74" s="12" t="s">
        <v>293</v>
      </c>
      <c r="F74" s="12" t="s">
        <v>629</v>
      </c>
      <c r="G74" s="12" t="s">
        <v>237</v>
      </c>
      <c r="H74" s="12" t="s">
        <v>238</v>
      </c>
      <c r="I74" s="12" t="s">
        <v>239</v>
      </c>
      <c r="J74" s="14"/>
      <c r="K74" s="12" t="s">
        <v>867</v>
      </c>
      <c r="L74" s="12" t="s">
        <v>868</v>
      </c>
      <c r="M74" s="15" t="s">
        <v>297</v>
      </c>
      <c r="N74" s="12" t="s">
        <v>642</v>
      </c>
      <c r="O74" s="12" t="s">
        <v>259</v>
      </c>
      <c r="P74" s="12" t="s">
        <v>245</v>
      </c>
      <c r="Q74" s="12" t="s">
        <v>299</v>
      </c>
      <c r="R74" s="12" t="s">
        <v>247</v>
      </c>
      <c r="S74" s="12" t="s">
        <v>869</v>
      </c>
      <c r="T74" s="16" t="s">
        <v>870</v>
      </c>
      <c r="U74" s="17" t="s">
        <v>871</v>
      </c>
      <c r="V74" s="14" t="str">
        <f t="shared" si="1"/>
        <v>3,598997</v>
      </c>
      <c r="W74" s="14" t="str">
        <f t="shared" si="2"/>
        <v>98,652068</v>
      </c>
      <c r="X74" s="14" t="str">
        <f t="shared" si="3"/>
        <v>3,598732</v>
      </c>
      <c r="Y74" s="14" t="str">
        <f t="shared" si="4"/>
        <v>98,652402</v>
      </c>
      <c r="Z74" s="18">
        <f t="shared" si="17"/>
        <v>47.35143552</v>
      </c>
      <c r="AA74" s="14" t="str">
        <f t="shared" si="6"/>
        <v>Dalam Radius</v>
      </c>
      <c r="AB74" s="14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4"/>
      <c r="DR74" s="12" t="b">
        <v>0</v>
      </c>
      <c r="DS74" s="12" t="b">
        <v>0</v>
      </c>
      <c r="DT74" s="14"/>
      <c r="DU74" s="14"/>
      <c r="DV74" s="12" t="s">
        <v>872</v>
      </c>
      <c r="DW74" s="12" t="b">
        <v>0</v>
      </c>
      <c r="DX74" s="14"/>
      <c r="DY74" s="14"/>
      <c r="DZ74" s="12"/>
      <c r="EA74" s="12"/>
      <c r="EB74" s="12"/>
      <c r="EC74" s="12"/>
      <c r="ED74" s="12"/>
      <c r="EE74" s="12"/>
      <c r="EF74" s="14"/>
      <c r="EG74" s="14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4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4"/>
      <c r="FN74" s="12"/>
      <c r="FO74" s="12"/>
      <c r="FP74" s="12"/>
      <c r="FQ74" s="14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4"/>
      <c r="GD74" s="12"/>
      <c r="GE74" s="12"/>
      <c r="GF74" s="12"/>
      <c r="GG74" s="12"/>
      <c r="GH74" s="12"/>
      <c r="GI74" s="12"/>
      <c r="GJ74" s="12"/>
      <c r="GK74" s="14"/>
      <c r="GL74" s="14"/>
      <c r="GM74" s="14"/>
      <c r="GN74" s="12"/>
      <c r="GO74" s="14"/>
      <c r="GP74" s="14"/>
      <c r="GQ74" s="12"/>
      <c r="GR74" s="14"/>
      <c r="GS74" s="12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2">
        <f t="shared" si="16"/>
        <v>0</v>
      </c>
      <c r="HR74" s="12">
        <v>0.0</v>
      </c>
      <c r="HS74" s="12">
        <v>0.0</v>
      </c>
      <c r="HT74" s="12">
        <v>0.0</v>
      </c>
      <c r="HU74" s="12">
        <v>0.0</v>
      </c>
      <c r="HV74" s="12">
        <v>0.0</v>
      </c>
      <c r="HW74" s="12">
        <v>0.0</v>
      </c>
      <c r="HX74" s="12">
        <v>0.0</v>
      </c>
      <c r="HY74" s="20">
        <v>18212.0</v>
      </c>
      <c r="HZ74" s="19">
        <v>36567.0</v>
      </c>
    </row>
    <row r="75">
      <c r="A75" s="12" t="s">
        <v>873</v>
      </c>
      <c r="B75" s="12" t="s">
        <v>874</v>
      </c>
      <c r="C75" s="13">
        <v>45232.0</v>
      </c>
      <c r="D75" s="12">
        <v>11.0</v>
      </c>
      <c r="E75" s="12" t="s">
        <v>235</v>
      </c>
      <c r="F75" s="12" t="s">
        <v>619</v>
      </c>
      <c r="G75" s="12" t="s">
        <v>237</v>
      </c>
      <c r="H75" s="12" t="s">
        <v>238</v>
      </c>
      <c r="I75" s="12" t="s">
        <v>239</v>
      </c>
      <c r="J75" s="14"/>
      <c r="K75" s="12" t="s">
        <v>875</v>
      </c>
      <c r="L75" s="12" t="s">
        <v>876</v>
      </c>
      <c r="M75" s="15" t="s">
        <v>877</v>
      </c>
      <c r="N75" s="12" t="s">
        <v>243</v>
      </c>
      <c r="O75" s="12" t="s">
        <v>244</v>
      </c>
      <c r="P75" s="12" t="s">
        <v>245</v>
      </c>
      <c r="Q75" s="12" t="s">
        <v>246</v>
      </c>
      <c r="R75" s="12" t="s">
        <v>247</v>
      </c>
      <c r="S75" s="12" t="s">
        <v>248</v>
      </c>
      <c r="T75" s="16" t="s">
        <v>878</v>
      </c>
      <c r="U75" s="17" t="s">
        <v>879</v>
      </c>
      <c r="V75" s="14" t="str">
        <f t="shared" si="1"/>
        <v>3,602359</v>
      </c>
      <c r="W75" s="14" t="str">
        <f t="shared" si="2"/>
        <v>98,711684</v>
      </c>
      <c r="X75" s="14" t="str">
        <f t="shared" si="3"/>
        <v>3,602783</v>
      </c>
      <c r="Y75" s="14" t="str">
        <f t="shared" si="4"/>
        <v>98,711692</v>
      </c>
      <c r="Z75" s="18">
        <f t="shared" si="17"/>
        <v>47.15496726</v>
      </c>
      <c r="AA75" s="14" t="str">
        <f t="shared" si="6"/>
        <v>Dalam Radius</v>
      </c>
      <c r="AB75" s="14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 t="b">
        <v>1</v>
      </c>
      <c r="AY75" s="12"/>
      <c r="AZ75" s="12" t="b">
        <v>1</v>
      </c>
      <c r="BA75" s="12"/>
      <c r="BB75" s="12" t="b">
        <v>1</v>
      </c>
      <c r="BC75" s="12"/>
      <c r="BD75" s="12"/>
      <c r="BE75" s="12"/>
      <c r="BF75" s="12" t="b">
        <v>1</v>
      </c>
      <c r="BG75" s="12"/>
      <c r="BH75" s="12"/>
      <c r="BI75" s="12" t="b">
        <v>1</v>
      </c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 t="b">
        <v>1</v>
      </c>
      <c r="BW75" s="12"/>
      <c r="BX75" s="12"/>
      <c r="BY75" s="12"/>
      <c r="BZ75" s="12" t="b">
        <v>1</v>
      </c>
      <c r="CA75" s="12"/>
      <c r="CB75" s="12" t="b">
        <v>1</v>
      </c>
      <c r="CC75" s="12"/>
      <c r="CD75" s="12"/>
      <c r="CE75" s="12"/>
      <c r="CF75" s="12"/>
      <c r="CG75" s="12" t="b">
        <v>1</v>
      </c>
      <c r="CH75" s="12"/>
      <c r="CI75" s="12"/>
      <c r="CJ75" s="12" t="b">
        <v>1</v>
      </c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2" t="b">
        <v>0</v>
      </c>
      <c r="DS75" s="12" t="b">
        <v>0</v>
      </c>
      <c r="DT75" s="14"/>
      <c r="DU75" s="14"/>
      <c r="DV75" s="12" t="s">
        <v>880</v>
      </c>
      <c r="DW75" s="12" t="b">
        <v>1</v>
      </c>
      <c r="DX75" s="14"/>
      <c r="DY75" s="14"/>
      <c r="DZ75" s="12"/>
      <c r="EA75" s="12"/>
      <c r="EB75" s="12"/>
      <c r="EC75" s="12"/>
      <c r="ED75" s="12"/>
      <c r="EE75" s="12"/>
      <c r="EF75" s="14"/>
      <c r="EG75" s="14"/>
      <c r="EH75" s="12"/>
      <c r="EI75" s="12"/>
      <c r="EJ75" s="14"/>
      <c r="EK75" s="12"/>
      <c r="EL75" s="12"/>
      <c r="EM75" s="12"/>
      <c r="EN75" s="12"/>
      <c r="EO75" s="12"/>
      <c r="EP75" s="12"/>
      <c r="EQ75" s="12"/>
      <c r="ER75" s="12"/>
      <c r="ES75" s="12"/>
      <c r="ET75" s="14"/>
      <c r="EU75" s="12"/>
      <c r="EV75" s="12"/>
      <c r="EW75" s="12"/>
      <c r="EX75" s="12"/>
      <c r="EY75" s="12"/>
      <c r="EZ75" s="12"/>
      <c r="FA75" s="12"/>
      <c r="FB75" s="12"/>
      <c r="FC75" s="12">
        <v>2.0</v>
      </c>
      <c r="FD75" s="12"/>
      <c r="FE75" s="12"/>
      <c r="FF75" s="12"/>
      <c r="FG75" s="12"/>
      <c r="FH75" s="12"/>
      <c r="FI75" s="12"/>
      <c r="FJ75" s="12"/>
      <c r="FK75" s="12"/>
      <c r="FL75" s="12"/>
      <c r="FM75" s="14"/>
      <c r="FN75" s="12"/>
      <c r="FO75" s="12"/>
      <c r="FP75" s="12"/>
      <c r="FQ75" s="14"/>
      <c r="FR75" s="12"/>
      <c r="FS75" s="12">
        <v>1.0</v>
      </c>
      <c r="FT75" s="12"/>
      <c r="FU75" s="12"/>
      <c r="FV75" s="12"/>
      <c r="FW75" s="12"/>
      <c r="FX75" s="12"/>
      <c r="FY75" s="12">
        <v>2.0</v>
      </c>
      <c r="FZ75" s="12"/>
      <c r="GA75" s="12"/>
      <c r="GB75" s="12"/>
      <c r="GC75" s="14"/>
      <c r="GD75" s="12"/>
      <c r="GE75" s="12"/>
      <c r="GF75" s="12"/>
      <c r="GG75" s="12"/>
      <c r="GH75" s="12"/>
      <c r="GI75" s="12"/>
      <c r="GJ75" s="12"/>
      <c r="GK75" s="14"/>
      <c r="GL75" s="14"/>
      <c r="GM75" s="14"/>
      <c r="GN75" s="12"/>
      <c r="GO75" s="14"/>
      <c r="GP75" s="14"/>
      <c r="GQ75" s="12"/>
      <c r="GR75" s="14"/>
      <c r="GS75" s="12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2">
        <f t="shared" si="16"/>
        <v>10</v>
      </c>
      <c r="HR75" s="12">
        <v>60000.0</v>
      </c>
      <c r="HS75" s="12">
        <v>0.0</v>
      </c>
      <c r="HT75" s="12">
        <v>0.0</v>
      </c>
      <c r="HU75" s="12">
        <v>0.0</v>
      </c>
      <c r="HV75" s="12">
        <v>0.0</v>
      </c>
      <c r="HW75" s="12"/>
      <c r="HX75" s="12">
        <v>60000.0</v>
      </c>
      <c r="HY75" s="12" t="s">
        <v>881</v>
      </c>
      <c r="HZ75" s="19">
        <v>36527.0</v>
      </c>
    </row>
    <row r="76">
      <c r="A76" s="12" t="s">
        <v>882</v>
      </c>
      <c r="B76" s="12" t="s">
        <v>883</v>
      </c>
      <c r="C76" s="13">
        <v>45236.0</v>
      </c>
      <c r="D76" s="12">
        <v>11.0</v>
      </c>
      <c r="E76" s="12" t="s">
        <v>596</v>
      </c>
      <c r="F76" s="12" t="s">
        <v>597</v>
      </c>
      <c r="G76" s="12" t="s">
        <v>237</v>
      </c>
      <c r="H76" s="12" t="s">
        <v>238</v>
      </c>
      <c r="I76" s="12" t="s">
        <v>239</v>
      </c>
      <c r="J76" s="14"/>
      <c r="K76" s="12" t="s">
        <v>884</v>
      </c>
      <c r="L76" s="12" t="s">
        <v>885</v>
      </c>
      <c r="M76" s="12" t="str">
        <v>#ERROR!</v>
      </c>
      <c r="N76" s="12" t="s">
        <v>789</v>
      </c>
      <c r="O76" s="12" t="s">
        <v>259</v>
      </c>
      <c r="P76" s="12" t="s">
        <v>245</v>
      </c>
      <c r="Q76" s="12" t="s">
        <v>299</v>
      </c>
      <c r="R76" s="12" t="s">
        <v>247</v>
      </c>
      <c r="S76" s="12" t="s">
        <v>790</v>
      </c>
      <c r="T76" s="16" t="s">
        <v>886</v>
      </c>
      <c r="U76" s="17" t="s">
        <v>887</v>
      </c>
      <c r="V76" s="14" t="str">
        <f t="shared" si="1"/>
        <v>3,637632</v>
      </c>
      <c r="W76" s="14" t="str">
        <f t="shared" si="2"/>
        <v>98,666959</v>
      </c>
      <c r="X76" s="14" t="str">
        <f t="shared" si="3"/>
        <v>3,637833</v>
      </c>
      <c r="Y76" s="14" t="str">
        <f t="shared" si="4"/>
        <v>98,666857</v>
      </c>
      <c r="Z76" s="18">
        <f t="shared" si="17"/>
        <v>25.05294291</v>
      </c>
      <c r="AA76" s="14" t="str">
        <f t="shared" si="6"/>
        <v>Dalam Radius</v>
      </c>
      <c r="AB76" s="14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 t="b">
        <v>1</v>
      </c>
      <c r="AY76" s="12"/>
      <c r="AZ76" s="12" t="b">
        <v>1</v>
      </c>
      <c r="BA76" s="12" t="b">
        <v>1</v>
      </c>
      <c r="BB76" s="12"/>
      <c r="BC76" s="12"/>
      <c r="BD76" s="12" t="b">
        <v>1</v>
      </c>
      <c r="BE76" s="12"/>
      <c r="BF76" s="12" t="b">
        <v>1</v>
      </c>
      <c r="BG76" s="12" t="b">
        <v>1</v>
      </c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 t="b">
        <v>1</v>
      </c>
      <c r="BV76" s="12" t="b">
        <v>1</v>
      </c>
      <c r="BW76" s="12" t="b">
        <v>1</v>
      </c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4"/>
      <c r="DR76" s="12" t="b">
        <v>0</v>
      </c>
      <c r="DS76" s="12" t="b">
        <v>0</v>
      </c>
      <c r="DT76" s="14"/>
      <c r="DU76" s="14"/>
      <c r="DV76" s="12" t="s">
        <v>888</v>
      </c>
      <c r="DW76" s="12" t="b">
        <v>1</v>
      </c>
      <c r="DX76" s="14"/>
      <c r="DY76" s="14"/>
      <c r="DZ76" s="12"/>
      <c r="EA76" s="12"/>
      <c r="EB76" s="12"/>
      <c r="EC76" s="12"/>
      <c r="ED76" s="12"/>
      <c r="EE76" s="12"/>
      <c r="EF76" s="14"/>
      <c r="EG76" s="14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4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4"/>
      <c r="FN76" s="12"/>
      <c r="FO76" s="12"/>
      <c r="FP76" s="12"/>
      <c r="FQ76" s="14"/>
      <c r="FR76" s="12"/>
      <c r="FS76" s="12"/>
      <c r="FT76" s="12"/>
      <c r="FU76" s="12"/>
      <c r="FV76" s="12">
        <v>1.0</v>
      </c>
      <c r="FW76" s="12">
        <v>1.0</v>
      </c>
      <c r="FX76" s="12"/>
      <c r="FY76" s="12"/>
      <c r="FZ76" s="12"/>
      <c r="GA76" s="12"/>
      <c r="GB76" s="12"/>
      <c r="GC76" s="14"/>
      <c r="GD76" s="12"/>
      <c r="GE76" s="12"/>
      <c r="GF76" s="12"/>
      <c r="GG76" s="12"/>
      <c r="GH76" s="12">
        <v>1.0</v>
      </c>
      <c r="GI76" s="12"/>
      <c r="GJ76" s="12"/>
      <c r="GK76" s="14"/>
      <c r="GL76" s="14"/>
      <c r="GM76" s="14"/>
      <c r="GN76" s="12"/>
      <c r="GO76" s="14"/>
      <c r="GP76" s="14"/>
      <c r="GQ76" s="12"/>
      <c r="GR76" s="14"/>
      <c r="GS76" s="12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2">
        <f t="shared" si="16"/>
        <v>9</v>
      </c>
      <c r="HR76" s="12">
        <v>36000.0</v>
      </c>
      <c r="HS76" s="12">
        <v>0.0</v>
      </c>
      <c r="HT76" s="12">
        <v>0.0</v>
      </c>
      <c r="HU76" s="12">
        <v>0.0</v>
      </c>
      <c r="HV76" s="12">
        <v>0.0</v>
      </c>
      <c r="HW76" s="12">
        <v>0.0</v>
      </c>
      <c r="HX76" s="12">
        <v>36000.0</v>
      </c>
      <c r="HY76" s="12" t="s">
        <v>889</v>
      </c>
      <c r="HZ76" s="19">
        <v>36529.0</v>
      </c>
    </row>
    <row r="77">
      <c r="A77" s="12" t="s">
        <v>890</v>
      </c>
      <c r="B77" s="12" t="s">
        <v>891</v>
      </c>
      <c r="C77" s="13">
        <v>45233.0</v>
      </c>
      <c r="D77" s="12">
        <v>11.0</v>
      </c>
      <c r="E77" s="12" t="s">
        <v>235</v>
      </c>
      <c r="F77" s="12" t="s">
        <v>236</v>
      </c>
      <c r="G77" s="12" t="s">
        <v>237</v>
      </c>
      <c r="H77" s="12" t="s">
        <v>238</v>
      </c>
      <c r="I77" s="12" t="s">
        <v>239</v>
      </c>
      <c r="J77" s="14"/>
      <c r="K77" s="12" t="s">
        <v>892</v>
      </c>
      <c r="L77" s="12" t="s">
        <v>893</v>
      </c>
      <c r="M77" s="15" t="s">
        <v>772</v>
      </c>
      <c r="N77" s="12" t="s">
        <v>258</v>
      </c>
      <c r="O77" s="12" t="s">
        <v>259</v>
      </c>
      <c r="P77" s="12" t="s">
        <v>245</v>
      </c>
      <c r="Q77" s="12" t="s">
        <v>278</v>
      </c>
      <c r="R77" s="12" t="s">
        <v>279</v>
      </c>
      <c r="S77" s="12" t="s">
        <v>248</v>
      </c>
      <c r="T77" s="16" t="s">
        <v>894</v>
      </c>
      <c r="U77" s="17" t="s">
        <v>895</v>
      </c>
      <c r="V77" s="14" t="str">
        <f t="shared" si="1"/>
        <v>3,548206</v>
      </c>
      <c r="W77" s="14" t="str">
        <f t="shared" si="2"/>
        <v>98,706617</v>
      </c>
      <c r="X77" s="14" t="str">
        <f t="shared" si="3"/>
        <v>3,548603</v>
      </c>
      <c r="Y77" s="14" t="str">
        <f t="shared" si="4"/>
        <v>98,706529</v>
      </c>
      <c r="Z77" s="18">
        <f t="shared" si="17"/>
        <v>45.21178835</v>
      </c>
      <c r="AA77" s="14" t="str">
        <f t="shared" si="6"/>
        <v>Dalam Radius</v>
      </c>
      <c r="AB77" s="14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 t="b">
        <v>1</v>
      </c>
      <c r="BC77" s="12"/>
      <c r="BD77" s="12"/>
      <c r="BE77" s="12"/>
      <c r="BF77" s="12" t="b">
        <v>1</v>
      </c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 t="b">
        <v>1</v>
      </c>
      <c r="BW77" s="12"/>
      <c r="BX77" s="12"/>
      <c r="BY77" s="12"/>
      <c r="BZ77" s="12" t="b">
        <v>1</v>
      </c>
      <c r="CA77" s="12"/>
      <c r="CB77" s="12" t="b">
        <v>1</v>
      </c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4"/>
      <c r="DR77" s="12" t="b">
        <v>0</v>
      </c>
      <c r="DS77" s="12" t="b">
        <v>0</v>
      </c>
      <c r="DT77" s="14"/>
      <c r="DU77" s="14"/>
      <c r="DV77" s="12" t="s">
        <v>896</v>
      </c>
      <c r="DW77" s="12" t="b">
        <v>1</v>
      </c>
      <c r="DX77" s="14"/>
      <c r="DY77" s="14"/>
      <c r="DZ77" s="12"/>
      <c r="EA77" s="12"/>
      <c r="EB77" s="12"/>
      <c r="EC77" s="12"/>
      <c r="ED77" s="12"/>
      <c r="EE77" s="12"/>
      <c r="EF77" s="14"/>
      <c r="EG77" s="14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4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4"/>
      <c r="FN77" s="12"/>
      <c r="FO77" s="12"/>
      <c r="FP77" s="12"/>
      <c r="FQ77" s="14"/>
      <c r="FR77" s="12"/>
      <c r="FS77" s="12"/>
      <c r="FT77" s="12"/>
      <c r="FU77" s="12"/>
      <c r="FV77" s="12"/>
      <c r="FW77" s="12"/>
      <c r="FX77" s="12"/>
      <c r="FY77" s="12">
        <v>2.0</v>
      </c>
      <c r="FZ77" s="12"/>
      <c r="GA77" s="12"/>
      <c r="GB77" s="12"/>
      <c r="GC77" s="14"/>
      <c r="GD77" s="12"/>
      <c r="GE77" s="12"/>
      <c r="GF77" s="12"/>
      <c r="GG77" s="12"/>
      <c r="GH77" s="12"/>
      <c r="GI77" s="12"/>
      <c r="GJ77" s="12"/>
      <c r="GK77" s="14"/>
      <c r="GL77" s="14"/>
      <c r="GM77" s="14"/>
      <c r="GN77" s="12"/>
      <c r="GO77" s="14"/>
      <c r="GP77" s="14"/>
      <c r="GQ77" s="12"/>
      <c r="GR77" s="14"/>
      <c r="GS77" s="12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2">
        <f t="shared" si="16"/>
        <v>5</v>
      </c>
      <c r="HR77" s="12">
        <v>24000.0</v>
      </c>
      <c r="HS77" s="12">
        <v>0.0</v>
      </c>
      <c r="HT77" s="12">
        <v>0.0</v>
      </c>
      <c r="HU77" s="12">
        <v>0.0</v>
      </c>
      <c r="HV77" s="12">
        <v>0.0</v>
      </c>
      <c r="HW77" s="12">
        <v>0.0</v>
      </c>
      <c r="HX77" s="12">
        <v>24000.0</v>
      </c>
      <c r="HY77" s="12" t="s">
        <v>897</v>
      </c>
      <c r="HZ77" s="12" t="s">
        <v>455</v>
      </c>
    </row>
    <row r="78">
      <c r="A78" s="12" t="s">
        <v>898</v>
      </c>
      <c r="B78" s="12" t="s">
        <v>899</v>
      </c>
      <c r="C78" s="13">
        <v>45236.0</v>
      </c>
      <c r="D78" s="12">
        <v>11.0</v>
      </c>
      <c r="E78" s="12" t="s">
        <v>235</v>
      </c>
      <c r="F78" s="12" t="s">
        <v>236</v>
      </c>
      <c r="G78" s="12" t="s">
        <v>237</v>
      </c>
      <c r="H78" s="12" t="s">
        <v>238</v>
      </c>
      <c r="I78" s="12" t="s">
        <v>239</v>
      </c>
      <c r="J78" s="14"/>
      <c r="K78" s="12" t="s">
        <v>900</v>
      </c>
      <c r="L78" s="12" t="s">
        <v>901</v>
      </c>
      <c r="M78" s="15" t="s">
        <v>902</v>
      </c>
      <c r="N78" s="12" t="s">
        <v>243</v>
      </c>
      <c r="O78" s="12" t="s">
        <v>244</v>
      </c>
      <c r="P78" s="12" t="s">
        <v>245</v>
      </c>
      <c r="Q78" s="12" t="s">
        <v>299</v>
      </c>
      <c r="R78" s="12" t="s">
        <v>247</v>
      </c>
      <c r="S78" s="12" t="s">
        <v>903</v>
      </c>
      <c r="T78" s="16" t="s">
        <v>904</v>
      </c>
      <c r="U78" s="17" t="s">
        <v>905</v>
      </c>
      <c r="V78" s="14" t="str">
        <f t="shared" si="1"/>
        <v>3,607913</v>
      </c>
      <c r="W78" s="14" t="str">
        <f t="shared" si="2"/>
        <v>98,711906</v>
      </c>
      <c r="X78" s="14" t="str">
        <f t="shared" si="3"/>
        <v>3,607797</v>
      </c>
      <c r="Y78" s="14" t="str">
        <f t="shared" si="4"/>
        <v>98,711524</v>
      </c>
      <c r="Z78" s="18">
        <f t="shared" si="17"/>
        <v>44.3111288</v>
      </c>
      <c r="AA78" s="14" t="str">
        <f t="shared" si="6"/>
        <v>Dalam Radius</v>
      </c>
      <c r="AB78" s="14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 t="b">
        <v>1</v>
      </c>
      <c r="BC78" s="12"/>
      <c r="BD78" s="12"/>
      <c r="BE78" s="12"/>
      <c r="BF78" s="12" t="b">
        <v>1</v>
      </c>
      <c r="BG78" s="12"/>
      <c r="BH78" s="12"/>
      <c r="BI78" s="12"/>
      <c r="BJ78" s="12"/>
      <c r="BK78" s="12"/>
      <c r="BL78" s="12"/>
      <c r="BM78" s="12"/>
      <c r="BN78" s="12"/>
      <c r="BO78" s="12" t="b">
        <v>1</v>
      </c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 t="b">
        <v>1</v>
      </c>
      <c r="CA78" s="12"/>
      <c r="CB78" s="12" t="b">
        <v>1</v>
      </c>
      <c r="CC78" s="12"/>
      <c r="CD78" s="12"/>
      <c r="CE78" s="12"/>
      <c r="CF78" s="12"/>
      <c r="CG78" s="12"/>
      <c r="CH78" s="12"/>
      <c r="CI78" s="12"/>
      <c r="CJ78" s="12" t="b">
        <v>1</v>
      </c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4"/>
      <c r="DR78" s="12" t="b">
        <v>0</v>
      </c>
      <c r="DS78" s="12" t="b">
        <v>0</v>
      </c>
      <c r="DT78" s="14"/>
      <c r="DU78" s="14"/>
      <c r="DV78" s="12" t="s">
        <v>906</v>
      </c>
      <c r="DW78" s="12" t="b">
        <v>1</v>
      </c>
      <c r="DX78" s="14"/>
      <c r="DY78" s="14"/>
      <c r="DZ78" s="12"/>
      <c r="EA78" s="12"/>
      <c r="EB78" s="12"/>
      <c r="EC78" s="12"/>
      <c r="ED78" s="12"/>
      <c r="EE78" s="12"/>
      <c r="EF78" s="14"/>
      <c r="EG78" s="14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4"/>
      <c r="EU78" s="12"/>
      <c r="EV78" s="12"/>
      <c r="EW78" s="12"/>
      <c r="EX78" s="12"/>
      <c r="EY78" s="12"/>
      <c r="EZ78" s="12"/>
      <c r="FA78" s="12"/>
      <c r="FB78" s="12"/>
      <c r="FC78" s="12">
        <v>2.0</v>
      </c>
      <c r="FD78" s="12"/>
      <c r="FE78" s="12"/>
      <c r="FF78" s="12"/>
      <c r="FG78" s="12"/>
      <c r="FH78" s="12"/>
      <c r="FI78" s="12"/>
      <c r="FJ78" s="12"/>
      <c r="FK78" s="12"/>
      <c r="FL78" s="12"/>
      <c r="FM78" s="14"/>
      <c r="FN78" s="12"/>
      <c r="FO78" s="12"/>
      <c r="FP78" s="12"/>
      <c r="FQ78" s="14"/>
      <c r="FR78" s="12"/>
      <c r="FS78" s="12"/>
      <c r="FT78" s="12"/>
      <c r="FU78" s="12"/>
      <c r="FV78" s="12"/>
      <c r="FW78" s="12">
        <v>1.0</v>
      </c>
      <c r="FX78" s="12"/>
      <c r="FY78" s="12">
        <v>1.0</v>
      </c>
      <c r="FZ78" s="12"/>
      <c r="GA78" s="12"/>
      <c r="GB78" s="12"/>
      <c r="GC78" s="14"/>
      <c r="GD78" s="12"/>
      <c r="GE78" s="12"/>
      <c r="GF78" s="12"/>
      <c r="GG78" s="12">
        <v>1.0</v>
      </c>
      <c r="GH78" s="12"/>
      <c r="GI78" s="12"/>
      <c r="GJ78" s="12"/>
      <c r="GK78" s="14"/>
      <c r="GL78" s="14"/>
      <c r="GM78" s="14"/>
      <c r="GN78" s="12"/>
      <c r="GO78" s="14"/>
      <c r="GP78" s="14"/>
      <c r="GQ78" s="12"/>
      <c r="GR78" s="14"/>
      <c r="GS78" s="12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2">
        <f t="shared" si="16"/>
        <v>6</v>
      </c>
      <c r="HR78" s="12">
        <v>60000.0</v>
      </c>
      <c r="HS78" s="12">
        <v>0.0</v>
      </c>
      <c r="HT78" s="12">
        <v>0.0</v>
      </c>
      <c r="HU78" s="12">
        <v>0.0</v>
      </c>
      <c r="HV78" s="12">
        <v>0.0</v>
      </c>
      <c r="HW78" s="12">
        <v>0.0</v>
      </c>
      <c r="HX78" s="12">
        <v>60000.0</v>
      </c>
      <c r="HY78" s="12" t="s">
        <v>907</v>
      </c>
      <c r="HZ78" s="19">
        <v>36557.0</v>
      </c>
    </row>
    <row r="79">
      <c r="A79" s="12" t="s">
        <v>908</v>
      </c>
      <c r="B79" s="20">
        <v>13648.0</v>
      </c>
      <c r="C79" s="13">
        <v>45236.0</v>
      </c>
      <c r="D79" s="12">
        <v>11.0</v>
      </c>
      <c r="E79" s="12" t="s">
        <v>293</v>
      </c>
      <c r="F79" s="12" t="s">
        <v>629</v>
      </c>
      <c r="G79" s="12" t="s">
        <v>237</v>
      </c>
      <c r="H79" s="12" t="s">
        <v>238</v>
      </c>
      <c r="I79" s="12" t="s">
        <v>239</v>
      </c>
      <c r="J79" s="14"/>
      <c r="K79" s="12" t="s">
        <v>909</v>
      </c>
      <c r="L79" s="12" t="s">
        <v>910</v>
      </c>
      <c r="M79" s="15" t="s">
        <v>297</v>
      </c>
      <c r="N79" s="12" t="s">
        <v>744</v>
      </c>
      <c r="O79" s="12" t="s">
        <v>259</v>
      </c>
      <c r="P79" s="12" t="s">
        <v>245</v>
      </c>
      <c r="Q79" s="12" t="s">
        <v>299</v>
      </c>
      <c r="R79" s="12" t="s">
        <v>247</v>
      </c>
      <c r="S79" s="12" t="s">
        <v>248</v>
      </c>
      <c r="T79" s="16" t="s">
        <v>911</v>
      </c>
      <c r="U79" s="17" t="s">
        <v>912</v>
      </c>
      <c r="V79" s="14" t="str">
        <f t="shared" si="1"/>
        <v>3,606454</v>
      </c>
      <c r="W79" s="14" t="str">
        <f t="shared" si="2"/>
        <v>98,639266</v>
      </c>
      <c r="X79" s="14" t="str">
        <f t="shared" si="3"/>
        <v>3,606227</v>
      </c>
      <c r="Y79" s="14" t="str">
        <f t="shared" si="4"/>
        <v>98,639581</v>
      </c>
      <c r="Z79" s="18">
        <f t="shared" si="17"/>
        <v>43.11742397</v>
      </c>
      <c r="AA79" s="14" t="str">
        <f t="shared" si="6"/>
        <v>Dalam Radius</v>
      </c>
      <c r="AB79" s="14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4"/>
      <c r="DR79" s="12" t="b">
        <v>0</v>
      </c>
      <c r="DS79" s="12" t="b">
        <v>0</v>
      </c>
      <c r="DT79" s="14"/>
      <c r="DU79" s="14"/>
      <c r="DV79" s="12" t="s">
        <v>913</v>
      </c>
      <c r="DW79" s="12" t="b">
        <v>1</v>
      </c>
      <c r="DX79" s="14"/>
      <c r="DY79" s="14"/>
      <c r="DZ79" s="12"/>
      <c r="EA79" s="12"/>
      <c r="EB79" s="12"/>
      <c r="EC79" s="12"/>
      <c r="ED79" s="12"/>
      <c r="EE79" s="12"/>
      <c r="EF79" s="14"/>
      <c r="EG79" s="14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4"/>
      <c r="EU79" s="12"/>
      <c r="EV79" s="12"/>
      <c r="EW79" s="12"/>
      <c r="EX79" s="12"/>
      <c r="EY79" s="12"/>
      <c r="EZ79" s="12"/>
      <c r="FA79" s="12"/>
      <c r="FB79" s="12"/>
      <c r="FC79" s="12">
        <v>1.0</v>
      </c>
      <c r="FD79" s="12"/>
      <c r="FE79" s="12"/>
      <c r="FF79" s="12"/>
      <c r="FG79" s="12"/>
      <c r="FH79" s="12"/>
      <c r="FI79" s="12"/>
      <c r="FJ79" s="12"/>
      <c r="FK79" s="12"/>
      <c r="FL79" s="12"/>
      <c r="FM79" s="14"/>
      <c r="FN79" s="12"/>
      <c r="FO79" s="12"/>
      <c r="FP79" s="12"/>
      <c r="FQ79" s="14"/>
      <c r="FR79" s="12"/>
      <c r="FS79" s="12">
        <v>1.0</v>
      </c>
      <c r="FT79" s="12"/>
      <c r="FU79" s="12"/>
      <c r="FV79" s="12"/>
      <c r="FW79" s="12">
        <v>1.0</v>
      </c>
      <c r="FX79" s="12"/>
      <c r="FY79" s="12">
        <v>1.0</v>
      </c>
      <c r="FZ79" s="12"/>
      <c r="GA79" s="12"/>
      <c r="GB79" s="12"/>
      <c r="GC79" s="14"/>
      <c r="GD79" s="12"/>
      <c r="GE79" s="12"/>
      <c r="GF79" s="12"/>
      <c r="GG79" s="12"/>
      <c r="GH79" s="12"/>
      <c r="GI79" s="12"/>
      <c r="GJ79" s="12"/>
      <c r="GK79" s="14"/>
      <c r="GL79" s="14"/>
      <c r="GM79" s="14"/>
      <c r="GN79" s="12"/>
      <c r="GO79" s="14"/>
      <c r="GP79" s="14"/>
      <c r="GQ79" s="12"/>
      <c r="GR79" s="14"/>
      <c r="GS79" s="12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2">
        <f t="shared" si="16"/>
        <v>0</v>
      </c>
      <c r="HR79" s="12">
        <v>48000.0</v>
      </c>
      <c r="HS79" s="12">
        <v>0.0</v>
      </c>
      <c r="HT79" s="12">
        <v>0.0</v>
      </c>
      <c r="HU79" s="12">
        <v>0.0</v>
      </c>
      <c r="HV79" s="12">
        <v>0.0</v>
      </c>
      <c r="HW79" s="12">
        <v>0.0</v>
      </c>
      <c r="HX79" s="12">
        <v>48000.0</v>
      </c>
      <c r="HY79" s="20">
        <v>44360.0</v>
      </c>
      <c r="HZ79" s="12" t="s">
        <v>914</v>
      </c>
    </row>
    <row r="80">
      <c r="A80" s="12" t="s">
        <v>915</v>
      </c>
      <c r="B80" s="12" t="s">
        <v>916</v>
      </c>
      <c r="C80" s="13">
        <v>45233.0</v>
      </c>
      <c r="D80" s="12">
        <v>11.0</v>
      </c>
      <c r="E80" s="12" t="s">
        <v>235</v>
      </c>
      <c r="F80" s="12" t="s">
        <v>236</v>
      </c>
      <c r="G80" s="12" t="s">
        <v>237</v>
      </c>
      <c r="H80" s="12" t="s">
        <v>238</v>
      </c>
      <c r="I80" s="12" t="s">
        <v>239</v>
      </c>
      <c r="J80" s="14"/>
      <c r="K80" s="12" t="s">
        <v>917</v>
      </c>
      <c r="L80" s="12" t="s">
        <v>918</v>
      </c>
      <c r="M80" s="15" t="s">
        <v>919</v>
      </c>
      <c r="N80" s="12" t="s">
        <v>258</v>
      </c>
      <c r="O80" s="12" t="s">
        <v>259</v>
      </c>
      <c r="P80" s="12" t="s">
        <v>245</v>
      </c>
      <c r="Q80" s="12" t="s">
        <v>299</v>
      </c>
      <c r="R80" s="12" t="s">
        <v>247</v>
      </c>
      <c r="S80" s="12" t="s">
        <v>248</v>
      </c>
      <c r="T80" s="16" t="s">
        <v>920</v>
      </c>
      <c r="U80" s="17" t="s">
        <v>921</v>
      </c>
      <c r="V80" s="14" t="str">
        <f t="shared" si="1"/>
        <v>3,538700</v>
      </c>
      <c r="W80" s="14" t="str">
        <f t="shared" si="2"/>
        <v>98,702287</v>
      </c>
      <c r="X80" s="14" t="str">
        <f t="shared" si="3"/>
        <v>3,538965</v>
      </c>
      <c r="Y80" s="14" t="str">
        <f t="shared" si="4"/>
        <v>98,702026</v>
      </c>
      <c r="Z80" s="18">
        <f t="shared" si="17"/>
        <v>41.31998502</v>
      </c>
      <c r="AA80" s="14" t="str">
        <f t="shared" si="6"/>
        <v>Dalam Radius</v>
      </c>
      <c r="AB80" s="14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 t="b">
        <v>1</v>
      </c>
      <c r="BC80" s="12"/>
      <c r="BD80" s="12"/>
      <c r="BE80" s="12"/>
      <c r="BF80" s="12" t="b">
        <v>1</v>
      </c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 t="b">
        <v>1</v>
      </c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4"/>
      <c r="DR80" s="12" t="b">
        <v>0</v>
      </c>
      <c r="DS80" s="12" t="b">
        <v>0</v>
      </c>
      <c r="DT80" s="14"/>
      <c r="DU80" s="14"/>
      <c r="DV80" s="12" t="s">
        <v>922</v>
      </c>
      <c r="DW80" s="12" t="b">
        <v>1</v>
      </c>
      <c r="DX80" s="14"/>
      <c r="DY80" s="14"/>
      <c r="DZ80" s="12"/>
      <c r="EA80" s="12"/>
      <c r="EB80" s="12"/>
      <c r="EC80" s="12"/>
      <c r="ED80" s="12"/>
      <c r="EE80" s="12"/>
      <c r="EF80" s="14"/>
      <c r="EG80" s="14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4"/>
      <c r="EU80" s="12"/>
      <c r="EV80" s="12"/>
      <c r="EW80" s="12"/>
      <c r="EX80" s="12"/>
      <c r="EY80" s="12">
        <v>1.0</v>
      </c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4"/>
      <c r="FN80" s="12"/>
      <c r="FO80" s="12"/>
      <c r="FP80" s="12"/>
      <c r="FQ80" s="14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4"/>
      <c r="GD80" s="12"/>
      <c r="GE80" s="12"/>
      <c r="GF80" s="12"/>
      <c r="GG80" s="12"/>
      <c r="GH80" s="12"/>
      <c r="GI80" s="12">
        <v>1.0</v>
      </c>
      <c r="GJ80" s="12"/>
      <c r="GK80" s="14"/>
      <c r="GL80" s="14"/>
      <c r="GM80" s="14"/>
      <c r="GN80" s="12"/>
      <c r="GO80" s="14"/>
      <c r="GP80" s="14"/>
      <c r="GQ80" s="12"/>
      <c r="GR80" s="14"/>
      <c r="GS80" s="12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2">
        <f t="shared" si="16"/>
        <v>3</v>
      </c>
      <c r="HR80" s="12">
        <v>24000.0</v>
      </c>
      <c r="HS80" s="12">
        <v>0.0</v>
      </c>
      <c r="HT80" s="12">
        <v>0.0</v>
      </c>
      <c r="HU80" s="12">
        <v>0.0</v>
      </c>
      <c r="HV80" s="12">
        <v>0.0</v>
      </c>
      <c r="HW80" s="12">
        <v>0.0</v>
      </c>
      <c r="HX80" s="12">
        <v>24000.0</v>
      </c>
      <c r="HY80" s="12" t="s">
        <v>923</v>
      </c>
      <c r="HZ80" s="12" t="s">
        <v>924</v>
      </c>
    </row>
    <row r="81">
      <c r="A81" s="12" t="s">
        <v>925</v>
      </c>
      <c r="B81" s="12" t="s">
        <v>926</v>
      </c>
      <c r="C81" s="13">
        <v>45232.0</v>
      </c>
      <c r="D81" s="12">
        <v>11.0</v>
      </c>
      <c r="E81" s="12" t="s">
        <v>235</v>
      </c>
      <c r="F81" s="12" t="s">
        <v>619</v>
      </c>
      <c r="G81" s="12" t="s">
        <v>237</v>
      </c>
      <c r="H81" s="12" t="s">
        <v>238</v>
      </c>
      <c r="I81" s="12" t="s">
        <v>239</v>
      </c>
      <c r="J81" s="14"/>
      <c r="K81" s="12" t="s">
        <v>927</v>
      </c>
      <c r="L81" s="12" t="s">
        <v>928</v>
      </c>
      <c r="M81" s="15" t="s">
        <v>268</v>
      </c>
      <c r="N81" s="12" t="s">
        <v>243</v>
      </c>
      <c r="O81" s="12" t="s">
        <v>244</v>
      </c>
      <c r="P81" s="12" t="s">
        <v>245</v>
      </c>
      <c r="Q81" s="12" t="s">
        <v>246</v>
      </c>
      <c r="R81" s="12" t="s">
        <v>247</v>
      </c>
      <c r="S81" s="12" t="s">
        <v>248</v>
      </c>
      <c r="T81" s="16" t="s">
        <v>929</v>
      </c>
      <c r="U81" s="17" t="s">
        <v>930</v>
      </c>
      <c r="V81" s="14" t="str">
        <f t="shared" si="1"/>
        <v>3,602276</v>
      </c>
      <c r="W81" s="14" t="str">
        <f t="shared" si="2"/>
        <v>98,711832</v>
      </c>
      <c r="X81" s="14" t="str">
        <f t="shared" si="3"/>
        <v>3,602574</v>
      </c>
      <c r="Y81" s="14" t="str">
        <f t="shared" si="4"/>
        <v>98,711623</v>
      </c>
      <c r="Z81" s="18">
        <f t="shared" si="17"/>
        <v>40.44688917</v>
      </c>
      <c r="AA81" s="14" t="str">
        <f t="shared" si="6"/>
        <v>Dalam Radius</v>
      </c>
      <c r="AB81" s="14"/>
      <c r="AC81" s="12"/>
      <c r="AD81" s="12"/>
      <c r="AE81" s="12"/>
      <c r="AF81" s="12"/>
      <c r="AG81" s="12"/>
      <c r="AH81" s="12" t="b">
        <v>1</v>
      </c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 t="b">
        <v>1</v>
      </c>
      <c r="BC81" s="12"/>
      <c r="BD81" s="12"/>
      <c r="BE81" s="12"/>
      <c r="BF81" s="12" t="b">
        <v>1</v>
      </c>
      <c r="BG81" s="12"/>
      <c r="BH81" s="12"/>
      <c r="BI81" s="12" t="b">
        <v>1</v>
      </c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 t="b">
        <v>1</v>
      </c>
      <c r="BW81" s="12" t="b">
        <v>1</v>
      </c>
      <c r="BX81" s="12"/>
      <c r="BY81" s="12"/>
      <c r="BZ81" s="12" t="b">
        <v>1</v>
      </c>
      <c r="CA81" s="12"/>
      <c r="CB81" s="12" t="b">
        <v>1</v>
      </c>
      <c r="CC81" s="12"/>
      <c r="CD81" s="12"/>
      <c r="CE81" s="12"/>
      <c r="CF81" s="12"/>
      <c r="CG81" s="12" t="b">
        <v>1</v>
      </c>
      <c r="CH81" s="12"/>
      <c r="CI81" s="12" t="b">
        <v>1</v>
      </c>
      <c r="CJ81" s="12"/>
      <c r="CK81" s="12" t="b">
        <v>1</v>
      </c>
      <c r="CL81" s="12" t="b">
        <v>1</v>
      </c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2" t="b">
        <v>0</v>
      </c>
      <c r="DS81" s="12" t="b">
        <v>0</v>
      </c>
      <c r="DT81" s="14"/>
      <c r="DU81" s="14"/>
      <c r="DV81" s="12" t="s">
        <v>931</v>
      </c>
      <c r="DW81" s="12" t="b">
        <v>0</v>
      </c>
      <c r="DX81" s="14"/>
      <c r="DY81" s="14"/>
      <c r="DZ81" s="12"/>
      <c r="EA81" s="12"/>
      <c r="EB81" s="12"/>
      <c r="EC81" s="12"/>
      <c r="ED81" s="12"/>
      <c r="EE81" s="12"/>
      <c r="EF81" s="14"/>
      <c r="EG81" s="14"/>
      <c r="EH81" s="12"/>
      <c r="EI81" s="12"/>
      <c r="EJ81" s="14"/>
      <c r="EK81" s="12"/>
      <c r="EL81" s="12"/>
      <c r="EM81" s="12"/>
      <c r="EN81" s="12"/>
      <c r="EO81" s="12"/>
      <c r="EP81" s="12"/>
      <c r="EQ81" s="12"/>
      <c r="ER81" s="12"/>
      <c r="ES81" s="12"/>
      <c r="ET81" s="14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4"/>
      <c r="FN81" s="12"/>
      <c r="FO81" s="12"/>
      <c r="FP81" s="12"/>
      <c r="FQ81" s="14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4"/>
      <c r="GD81" s="12"/>
      <c r="GE81" s="12"/>
      <c r="GF81" s="12"/>
      <c r="GG81" s="12"/>
      <c r="GH81" s="12"/>
      <c r="GI81" s="12"/>
      <c r="GJ81" s="12"/>
      <c r="GK81" s="14"/>
      <c r="GL81" s="14"/>
      <c r="GM81" s="14"/>
      <c r="GN81" s="12"/>
      <c r="GO81" s="14"/>
      <c r="GP81" s="14"/>
      <c r="GQ81" s="12"/>
      <c r="GR81" s="14"/>
      <c r="GS81" s="12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2">
        <f t="shared" si="16"/>
        <v>12</v>
      </c>
      <c r="HR81" s="12">
        <v>0.0</v>
      </c>
      <c r="HS81" s="12">
        <v>0.0</v>
      </c>
      <c r="HT81" s="12">
        <v>0.0</v>
      </c>
      <c r="HU81" s="12">
        <v>0.0</v>
      </c>
      <c r="HV81" s="12">
        <v>0.0</v>
      </c>
      <c r="HW81" s="12"/>
      <c r="HX81" s="12">
        <v>0.0</v>
      </c>
      <c r="HY81" s="12" t="s">
        <v>932</v>
      </c>
      <c r="HZ81" s="19">
        <v>36529.0</v>
      </c>
    </row>
    <row r="82">
      <c r="A82" s="12" t="s">
        <v>933</v>
      </c>
      <c r="B82" s="12" t="s">
        <v>934</v>
      </c>
      <c r="C82" s="13">
        <v>45233.0</v>
      </c>
      <c r="D82" s="12">
        <v>11.0</v>
      </c>
      <c r="E82" s="12" t="s">
        <v>235</v>
      </c>
      <c r="F82" s="12" t="s">
        <v>236</v>
      </c>
      <c r="G82" s="12" t="s">
        <v>237</v>
      </c>
      <c r="H82" s="12" t="s">
        <v>238</v>
      </c>
      <c r="I82" s="12" t="s">
        <v>239</v>
      </c>
      <c r="J82" s="14"/>
      <c r="K82" s="12" t="s">
        <v>935</v>
      </c>
      <c r="L82" s="12" t="s">
        <v>936</v>
      </c>
      <c r="M82" s="15" t="s">
        <v>712</v>
      </c>
      <c r="N82" s="12" t="s">
        <v>258</v>
      </c>
      <c r="O82" s="12" t="s">
        <v>259</v>
      </c>
      <c r="P82" s="12" t="s">
        <v>245</v>
      </c>
      <c r="Q82" s="12" t="s">
        <v>299</v>
      </c>
      <c r="R82" s="12" t="s">
        <v>247</v>
      </c>
      <c r="S82" s="12" t="s">
        <v>248</v>
      </c>
      <c r="T82" s="16" t="s">
        <v>937</v>
      </c>
      <c r="U82" s="17" t="s">
        <v>938</v>
      </c>
      <c r="V82" s="14" t="str">
        <f t="shared" si="1"/>
        <v>3,537626</v>
      </c>
      <c r="W82" s="14" t="str">
        <f t="shared" si="2"/>
        <v>98,709318</v>
      </c>
      <c r="X82" s="14" t="str">
        <f t="shared" si="3"/>
        <v>3,537841</v>
      </c>
      <c r="Y82" s="14" t="str">
        <f t="shared" si="4"/>
        <v>98,709034</v>
      </c>
      <c r="Z82" s="18">
        <f t="shared" si="17"/>
        <v>39.56003578</v>
      </c>
      <c r="AA82" s="14" t="str">
        <f t="shared" si="6"/>
        <v>Dalam Radius</v>
      </c>
      <c r="AB82" s="14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 t="b">
        <v>1</v>
      </c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 t="b">
        <v>1</v>
      </c>
      <c r="CA82" s="12"/>
      <c r="CB82" s="12" t="b">
        <v>1</v>
      </c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4"/>
      <c r="DR82" s="12" t="b">
        <v>0</v>
      </c>
      <c r="DS82" s="12" t="b">
        <v>0</v>
      </c>
      <c r="DT82" s="14"/>
      <c r="DU82" s="14"/>
      <c r="DV82" s="12" t="s">
        <v>939</v>
      </c>
      <c r="DW82" s="12" t="b">
        <v>1</v>
      </c>
      <c r="DX82" s="14"/>
      <c r="DY82" s="14"/>
      <c r="DZ82" s="12"/>
      <c r="EA82" s="12"/>
      <c r="EB82" s="12"/>
      <c r="EC82" s="12"/>
      <c r="ED82" s="12"/>
      <c r="EE82" s="12"/>
      <c r="EF82" s="14"/>
      <c r="EG82" s="14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4"/>
      <c r="EU82" s="12"/>
      <c r="EV82" s="12"/>
      <c r="EW82" s="12"/>
      <c r="EX82" s="12"/>
      <c r="EY82" s="12">
        <v>1.0</v>
      </c>
      <c r="EZ82" s="12"/>
      <c r="FA82" s="12"/>
      <c r="FB82" s="12"/>
      <c r="FC82" s="12">
        <v>2.0</v>
      </c>
      <c r="FD82" s="12"/>
      <c r="FE82" s="12"/>
      <c r="FF82" s="12"/>
      <c r="FG82" s="12"/>
      <c r="FH82" s="12"/>
      <c r="FI82" s="12"/>
      <c r="FJ82" s="12"/>
      <c r="FK82" s="12"/>
      <c r="FL82" s="12"/>
      <c r="FM82" s="14"/>
      <c r="FN82" s="12"/>
      <c r="FO82" s="12"/>
      <c r="FP82" s="12"/>
      <c r="FQ82" s="14"/>
      <c r="FR82" s="12"/>
      <c r="FS82" s="12"/>
      <c r="FT82" s="12"/>
      <c r="FU82" s="12"/>
      <c r="FV82" s="12"/>
      <c r="FW82" s="12">
        <v>1.0</v>
      </c>
      <c r="FX82" s="12"/>
      <c r="FY82" s="12">
        <v>2.0</v>
      </c>
      <c r="FZ82" s="12"/>
      <c r="GA82" s="12"/>
      <c r="GB82" s="12"/>
      <c r="GC82" s="14"/>
      <c r="GD82" s="12"/>
      <c r="GE82" s="12"/>
      <c r="GF82" s="12"/>
      <c r="GG82" s="12"/>
      <c r="GH82" s="12"/>
      <c r="GI82" s="12"/>
      <c r="GJ82" s="12"/>
      <c r="GK82" s="14"/>
      <c r="GL82" s="14"/>
      <c r="GM82" s="14"/>
      <c r="GN82" s="12"/>
      <c r="GO82" s="14"/>
      <c r="GP82" s="14"/>
      <c r="GQ82" s="12"/>
      <c r="GR82" s="14"/>
      <c r="GS82" s="12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2">
        <f t="shared" si="16"/>
        <v>3</v>
      </c>
      <c r="HR82" s="12">
        <v>72000.0</v>
      </c>
      <c r="HS82" s="12">
        <v>0.0</v>
      </c>
      <c r="HT82" s="12">
        <v>0.0</v>
      </c>
      <c r="HU82" s="12">
        <v>0.0</v>
      </c>
      <c r="HV82" s="12">
        <v>0.0</v>
      </c>
      <c r="HW82" s="12">
        <v>0.0</v>
      </c>
      <c r="HX82" s="12">
        <v>72000.0</v>
      </c>
      <c r="HY82" s="12" t="s">
        <v>940</v>
      </c>
      <c r="HZ82" s="12" t="s">
        <v>941</v>
      </c>
    </row>
    <row r="83">
      <c r="A83" s="12" t="s">
        <v>942</v>
      </c>
      <c r="B83" s="20">
        <v>44662.0</v>
      </c>
      <c r="C83" s="13">
        <v>45237.0</v>
      </c>
      <c r="D83" s="12">
        <v>11.0</v>
      </c>
      <c r="E83" s="12" t="s">
        <v>596</v>
      </c>
      <c r="F83" s="12" t="s">
        <v>597</v>
      </c>
      <c r="G83" s="12" t="s">
        <v>237</v>
      </c>
      <c r="H83" s="12" t="s">
        <v>238</v>
      </c>
      <c r="I83" s="12" t="s">
        <v>239</v>
      </c>
      <c r="J83" s="14"/>
      <c r="K83" s="12" t="s">
        <v>943</v>
      </c>
      <c r="L83" s="12" t="s">
        <v>944</v>
      </c>
      <c r="M83" s="15" t="s">
        <v>600</v>
      </c>
      <c r="N83" s="12" t="s">
        <v>723</v>
      </c>
      <c r="O83" s="12" t="s">
        <v>259</v>
      </c>
      <c r="P83" s="12" t="s">
        <v>245</v>
      </c>
      <c r="Q83" s="12" t="s">
        <v>299</v>
      </c>
      <c r="R83" s="12" t="s">
        <v>247</v>
      </c>
      <c r="S83" s="12" t="s">
        <v>945</v>
      </c>
      <c r="T83" s="16" t="s">
        <v>946</v>
      </c>
      <c r="U83" s="17" t="s">
        <v>947</v>
      </c>
      <c r="V83" s="12" t="str">
        <f t="shared" si="1"/>
        <v>3,618405</v>
      </c>
      <c r="W83" s="14" t="str">
        <f t="shared" si="2"/>
        <v>98,678261</v>
      </c>
      <c r="X83" s="14" t="str">
        <f t="shared" si="3"/>
        <v>3,618453</v>
      </c>
      <c r="Y83" s="14" t="str">
        <f t="shared" si="4"/>
        <v>98,678073</v>
      </c>
      <c r="Z83" s="18">
        <f t="shared" si="17"/>
        <v>21.53486036</v>
      </c>
      <c r="AA83" s="14" t="str">
        <f t="shared" si="6"/>
        <v>Dalam Radius</v>
      </c>
      <c r="AB83" s="14"/>
      <c r="AC83" s="12"/>
      <c r="AD83" s="12"/>
      <c r="AE83" s="12"/>
      <c r="AF83" s="12"/>
      <c r="AG83" s="12" t="b">
        <v>1</v>
      </c>
      <c r="AH83" s="12" t="b">
        <v>1</v>
      </c>
      <c r="AI83" s="12" t="b">
        <v>1</v>
      </c>
      <c r="AJ83" s="12"/>
      <c r="AK83" s="12"/>
      <c r="AL83" s="12"/>
      <c r="AM83" s="12" t="b">
        <v>1</v>
      </c>
      <c r="AN83" s="12"/>
      <c r="AO83" s="12" t="b">
        <v>1</v>
      </c>
      <c r="AP83" s="12"/>
      <c r="AQ83" s="12"/>
      <c r="AR83" s="12"/>
      <c r="AS83" s="12"/>
      <c r="AT83" s="12" t="b">
        <v>1</v>
      </c>
      <c r="AU83" s="12"/>
      <c r="AV83" s="12" t="b">
        <v>1</v>
      </c>
      <c r="AW83" s="12" t="b">
        <v>1</v>
      </c>
      <c r="AX83" s="12" t="b">
        <v>1</v>
      </c>
      <c r="AY83" s="12"/>
      <c r="AZ83" s="12" t="b">
        <v>1</v>
      </c>
      <c r="BA83" s="12" t="b">
        <v>1</v>
      </c>
      <c r="BB83" s="12" t="b">
        <v>1</v>
      </c>
      <c r="BC83" s="12"/>
      <c r="BD83" s="12" t="b">
        <v>1</v>
      </c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 t="b">
        <v>1</v>
      </c>
      <c r="BW83" s="12" t="b">
        <v>1</v>
      </c>
      <c r="BX83" s="12"/>
      <c r="BY83" s="12" t="b">
        <v>1</v>
      </c>
      <c r="BZ83" s="12" t="b">
        <v>1</v>
      </c>
      <c r="CA83" s="12"/>
      <c r="CB83" s="12" t="b">
        <v>1</v>
      </c>
      <c r="CC83" s="12"/>
      <c r="CD83" s="12"/>
      <c r="CE83" s="12" t="b">
        <v>1</v>
      </c>
      <c r="CF83" s="12"/>
      <c r="CG83" s="12" t="b">
        <v>1</v>
      </c>
      <c r="CH83" s="12"/>
      <c r="CI83" s="12" t="b">
        <v>1</v>
      </c>
      <c r="CJ83" s="12" t="b">
        <v>1</v>
      </c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4"/>
      <c r="DR83" s="12" t="b">
        <v>0</v>
      </c>
      <c r="DS83" s="12" t="b">
        <v>0</v>
      </c>
      <c r="DT83" s="12"/>
      <c r="DU83" s="12"/>
      <c r="DV83" s="12" t="s">
        <v>948</v>
      </c>
      <c r="DW83" s="12" t="b">
        <v>1</v>
      </c>
      <c r="DX83" s="12"/>
      <c r="DY83" s="12"/>
      <c r="DZ83" s="12"/>
      <c r="EA83" s="12"/>
      <c r="EB83" s="12"/>
      <c r="EC83" s="12">
        <v>1.0</v>
      </c>
      <c r="ED83" s="12">
        <v>1.0</v>
      </c>
      <c r="EE83" s="12"/>
      <c r="EF83" s="14"/>
      <c r="EG83" s="14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>
        <v>1.0</v>
      </c>
      <c r="ES83" s="12"/>
      <c r="ET83" s="14"/>
      <c r="EU83" s="12"/>
      <c r="EV83" s="12"/>
      <c r="EW83" s="12"/>
      <c r="EX83" s="12">
        <v>1.0</v>
      </c>
      <c r="EY83" s="12"/>
      <c r="EZ83" s="12"/>
      <c r="FA83" s="12"/>
      <c r="FB83" s="12"/>
      <c r="FC83" s="12">
        <v>1.0</v>
      </c>
      <c r="FD83" s="12"/>
      <c r="FE83" s="12"/>
      <c r="FF83" s="12"/>
      <c r="FG83" s="12"/>
      <c r="FH83" s="12"/>
      <c r="FI83" s="12"/>
      <c r="FJ83" s="12"/>
      <c r="FK83" s="12"/>
      <c r="FL83" s="12"/>
      <c r="FM83" s="14"/>
      <c r="FN83" s="12"/>
      <c r="FO83" s="12"/>
      <c r="FP83" s="12"/>
      <c r="FQ83" s="14"/>
      <c r="FR83" s="12"/>
      <c r="FS83" s="12">
        <v>1.0</v>
      </c>
      <c r="FT83" s="12"/>
      <c r="FU83" s="12"/>
      <c r="FV83" s="12">
        <v>1.0</v>
      </c>
      <c r="FW83" s="12"/>
      <c r="FX83" s="12"/>
      <c r="FY83" s="12"/>
      <c r="FZ83" s="12"/>
      <c r="GA83" s="12"/>
      <c r="GB83" s="12"/>
      <c r="GC83" s="14"/>
      <c r="GD83" s="12"/>
      <c r="GE83" s="12"/>
      <c r="GF83" s="12"/>
      <c r="GG83" s="12"/>
      <c r="GH83" s="12"/>
      <c r="GI83" s="12"/>
      <c r="GJ83" s="12"/>
      <c r="GK83" s="14"/>
      <c r="GL83" s="14"/>
      <c r="GM83" s="14"/>
      <c r="GN83" s="12"/>
      <c r="GO83" s="14"/>
      <c r="GP83" s="14"/>
      <c r="GQ83" s="12"/>
      <c r="GR83" s="14"/>
      <c r="GS83" s="12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2">
        <f>countif(AC83:CV83,"TRUE")</f>
        <v>22</v>
      </c>
      <c r="HR83" s="12">
        <v>48000.0</v>
      </c>
      <c r="HS83" s="12">
        <v>54500.0</v>
      </c>
      <c r="HT83" s="12">
        <v>0.0</v>
      </c>
      <c r="HU83" s="12">
        <v>0.0</v>
      </c>
      <c r="HV83" s="12">
        <v>0.0</v>
      </c>
      <c r="HW83" s="12">
        <v>0.0</v>
      </c>
      <c r="HX83" s="12">
        <v>102500.0</v>
      </c>
      <c r="HY83" s="20">
        <v>14437.0</v>
      </c>
      <c r="HZ83" s="19">
        <v>36602.0</v>
      </c>
    </row>
    <row r="84">
      <c r="A84" s="12" t="s">
        <v>949</v>
      </c>
      <c r="B84" s="12" t="s">
        <v>950</v>
      </c>
      <c r="C84" s="13">
        <v>45234.0</v>
      </c>
      <c r="D84" s="12">
        <v>11.0</v>
      </c>
      <c r="E84" s="12" t="s">
        <v>235</v>
      </c>
      <c r="F84" s="12" t="s">
        <v>236</v>
      </c>
      <c r="G84" s="12" t="s">
        <v>237</v>
      </c>
      <c r="H84" s="12" t="s">
        <v>238</v>
      </c>
      <c r="I84" s="12" t="s">
        <v>239</v>
      </c>
      <c r="J84" s="14"/>
      <c r="K84" s="12" t="s">
        <v>951</v>
      </c>
      <c r="L84" s="12" t="s">
        <v>952</v>
      </c>
      <c r="M84" s="15" t="s">
        <v>953</v>
      </c>
      <c r="N84" s="12" t="s">
        <v>744</v>
      </c>
      <c r="O84" s="12" t="s">
        <v>259</v>
      </c>
      <c r="P84" s="12" t="s">
        <v>245</v>
      </c>
      <c r="Q84" s="12" t="s">
        <v>246</v>
      </c>
      <c r="R84" s="12" t="s">
        <v>247</v>
      </c>
      <c r="S84" s="12" t="s">
        <v>248</v>
      </c>
      <c r="T84" s="16" t="s">
        <v>954</v>
      </c>
      <c r="U84" s="17" t="s">
        <v>955</v>
      </c>
      <c r="V84" s="14" t="str">
        <f t="shared" si="1"/>
        <v>3,609073</v>
      </c>
      <c r="W84" s="14" t="str">
        <f t="shared" si="2"/>
        <v>98,608227</v>
      </c>
      <c r="X84" s="14" t="str">
        <f t="shared" si="3"/>
        <v>3,609150</v>
      </c>
      <c r="Y84" s="14" t="str">
        <f t="shared" si="4"/>
        <v>98,608555</v>
      </c>
      <c r="Z84" s="18">
        <f t="shared" si="17"/>
        <v>37.3930033</v>
      </c>
      <c r="AA84" s="14" t="str">
        <f t="shared" si="6"/>
        <v>Dalam Radius</v>
      </c>
      <c r="AB84" s="14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 t="b">
        <v>1</v>
      </c>
      <c r="AY84" s="12"/>
      <c r="AZ84" s="12" t="b">
        <v>1</v>
      </c>
      <c r="BA84" s="12" t="b">
        <v>1</v>
      </c>
      <c r="BB84" s="12" t="b">
        <v>1</v>
      </c>
      <c r="BC84" s="12"/>
      <c r="BD84" s="12" t="b">
        <v>1</v>
      </c>
      <c r="BE84" s="12"/>
      <c r="BF84" s="12" t="b">
        <v>1</v>
      </c>
      <c r="BG84" s="12"/>
      <c r="BH84" s="12"/>
      <c r="BI84" s="12" t="b">
        <v>1</v>
      </c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b">
        <v>1</v>
      </c>
      <c r="BW84" s="12"/>
      <c r="BX84" s="12"/>
      <c r="BY84" s="12"/>
      <c r="BZ84" s="12" t="b">
        <v>1</v>
      </c>
      <c r="CA84" s="12"/>
      <c r="CB84" s="12" t="b">
        <v>1</v>
      </c>
      <c r="CC84" s="12"/>
      <c r="CD84" s="12"/>
      <c r="CE84" s="12"/>
      <c r="CF84" s="12"/>
      <c r="CG84" s="12" t="b">
        <v>1</v>
      </c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4"/>
      <c r="DR84" s="12" t="b">
        <v>0</v>
      </c>
      <c r="DS84" s="12" t="b">
        <v>0</v>
      </c>
      <c r="DT84" s="14"/>
      <c r="DU84" s="14"/>
      <c r="DV84" s="12" t="s">
        <v>956</v>
      </c>
      <c r="DW84" s="12" t="b">
        <v>1</v>
      </c>
      <c r="DX84" s="14"/>
      <c r="DY84" s="14"/>
      <c r="DZ84" s="12"/>
      <c r="EA84" s="12"/>
      <c r="EB84" s="12"/>
      <c r="EC84" s="12"/>
      <c r="ED84" s="12"/>
      <c r="EE84" s="12"/>
      <c r="EF84" s="14"/>
      <c r="EG84" s="14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4"/>
      <c r="EU84" s="12">
        <v>1.0</v>
      </c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4"/>
      <c r="FN84" s="12"/>
      <c r="FO84" s="12"/>
      <c r="FP84" s="12"/>
      <c r="FQ84" s="14"/>
      <c r="FR84" s="12"/>
      <c r="FS84" s="12"/>
      <c r="FT84" s="12"/>
      <c r="FU84" s="12"/>
      <c r="FV84" s="12"/>
      <c r="FW84" s="12">
        <v>1.0</v>
      </c>
      <c r="FX84" s="12"/>
      <c r="FY84" s="12"/>
      <c r="FZ84" s="12"/>
      <c r="GA84" s="12"/>
      <c r="GB84" s="12"/>
      <c r="GC84" s="14"/>
      <c r="GD84" s="12"/>
      <c r="GE84" s="12"/>
      <c r="GF84" s="12"/>
      <c r="GG84" s="12"/>
      <c r="GH84" s="12"/>
      <c r="GI84" s="12"/>
      <c r="GJ84" s="12"/>
      <c r="GK84" s="14"/>
      <c r="GL84" s="14"/>
      <c r="GM84" s="14"/>
      <c r="GN84" s="12"/>
      <c r="GO84" s="14"/>
      <c r="GP84" s="14"/>
      <c r="GQ84" s="12"/>
      <c r="GR84" s="14"/>
      <c r="GS84" s="12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2">
        <f t="shared" ref="HQ84:HQ87" si="18">countif(AC84:DP84,"TRUE")</f>
        <v>11</v>
      </c>
      <c r="HR84" s="12">
        <v>24000.0</v>
      </c>
      <c r="HS84" s="12">
        <v>0.0</v>
      </c>
      <c r="HT84" s="12">
        <v>0.0</v>
      </c>
      <c r="HU84" s="12">
        <v>0.0</v>
      </c>
      <c r="HV84" s="12">
        <v>0.0</v>
      </c>
      <c r="HW84" s="12">
        <v>0.0</v>
      </c>
      <c r="HX84" s="12">
        <v>24000.0</v>
      </c>
      <c r="HY84" s="12" t="s">
        <v>957</v>
      </c>
      <c r="HZ84" s="19">
        <v>36533.0</v>
      </c>
    </row>
    <row r="85">
      <c r="A85" s="12" t="s">
        <v>958</v>
      </c>
      <c r="B85" s="12" t="s">
        <v>959</v>
      </c>
      <c r="C85" s="13">
        <v>45232.0</v>
      </c>
      <c r="D85" s="12">
        <v>11.0</v>
      </c>
      <c r="E85" s="12" t="s">
        <v>293</v>
      </c>
      <c r="F85" s="12" t="s">
        <v>629</v>
      </c>
      <c r="G85" s="12" t="s">
        <v>237</v>
      </c>
      <c r="H85" s="12" t="s">
        <v>238</v>
      </c>
      <c r="I85" s="12" t="s">
        <v>239</v>
      </c>
      <c r="J85" s="14"/>
      <c r="K85" s="12" t="s">
        <v>960</v>
      </c>
      <c r="L85" s="12" t="s">
        <v>961</v>
      </c>
      <c r="M85" s="15" t="s">
        <v>962</v>
      </c>
      <c r="N85" s="12" t="s">
        <v>642</v>
      </c>
      <c r="O85" s="12" t="s">
        <v>259</v>
      </c>
      <c r="P85" s="12" t="s">
        <v>245</v>
      </c>
      <c r="Q85" s="12" t="s">
        <v>299</v>
      </c>
      <c r="R85" s="12" t="s">
        <v>247</v>
      </c>
      <c r="S85" s="12" t="s">
        <v>248</v>
      </c>
      <c r="T85" s="16" t="s">
        <v>963</v>
      </c>
      <c r="U85" s="17" t="s">
        <v>964</v>
      </c>
      <c r="V85" s="14" t="str">
        <f t="shared" si="1"/>
        <v>3,585580</v>
      </c>
      <c r="W85" s="14" t="str">
        <f t="shared" si="2"/>
        <v>98,676850</v>
      </c>
      <c r="X85" s="14" t="str">
        <f t="shared" si="3"/>
        <v>3,585726</v>
      </c>
      <c r="Y85" s="14" t="str">
        <f t="shared" si="4"/>
        <v>98,676550</v>
      </c>
      <c r="Z85" s="18">
        <f t="shared" si="17"/>
        <v>37.04039596</v>
      </c>
      <c r="AA85" s="14" t="str">
        <f t="shared" si="6"/>
        <v>Dalam Radius</v>
      </c>
      <c r="AB85" s="14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4"/>
      <c r="CX85" s="12"/>
      <c r="CY85" s="12"/>
      <c r="CZ85" s="14"/>
      <c r="DA85" s="14"/>
      <c r="DB85" s="12"/>
      <c r="DC85" s="12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2" t="b">
        <v>0</v>
      </c>
      <c r="DS85" s="12" t="b">
        <v>0</v>
      </c>
      <c r="DT85" s="14"/>
      <c r="DU85" s="14"/>
      <c r="DV85" s="12" t="s">
        <v>965</v>
      </c>
      <c r="DW85" s="12" t="b">
        <v>1</v>
      </c>
      <c r="DX85" s="14"/>
      <c r="DY85" s="14"/>
      <c r="DZ85" s="12"/>
      <c r="EA85" s="12"/>
      <c r="EB85" s="12"/>
      <c r="EC85" s="12"/>
      <c r="ED85" s="12"/>
      <c r="EE85" s="12"/>
      <c r="EF85" s="14"/>
      <c r="EG85" s="14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4"/>
      <c r="EU85" s="12"/>
      <c r="EV85" s="12"/>
      <c r="EW85" s="12"/>
      <c r="EX85" s="12"/>
      <c r="EY85" s="12"/>
      <c r="EZ85" s="12"/>
      <c r="FA85" s="12"/>
      <c r="FB85" s="12"/>
      <c r="FC85" s="12">
        <v>2.0</v>
      </c>
      <c r="FD85" s="12"/>
      <c r="FE85" s="12"/>
      <c r="FF85" s="12"/>
      <c r="FG85" s="12"/>
      <c r="FH85" s="12"/>
      <c r="FI85" s="12"/>
      <c r="FJ85" s="12"/>
      <c r="FK85" s="12"/>
      <c r="FL85" s="12"/>
      <c r="FM85" s="14"/>
      <c r="FN85" s="12"/>
      <c r="FO85" s="12"/>
      <c r="FP85" s="12"/>
      <c r="FQ85" s="14"/>
      <c r="FR85" s="12"/>
      <c r="FS85" s="12"/>
      <c r="FT85" s="12"/>
      <c r="FU85" s="12"/>
      <c r="FV85" s="12"/>
      <c r="FW85" s="12">
        <v>2.0</v>
      </c>
      <c r="FX85" s="12"/>
      <c r="FY85" s="12">
        <v>1.0</v>
      </c>
      <c r="FZ85" s="12"/>
      <c r="GA85" s="12"/>
      <c r="GB85" s="12"/>
      <c r="GC85" s="14"/>
      <c r="GD85" s="12"/>
      <c r="GE85" s="12"/>
      <c r="GF85" s="12"/>
      <c r="GG85" s="12"/>
      <c r="GH85" s="12">
        <v>1.0</v>
      </c>
      <c r="GI85" s="12"/>
      <c r="GJ85" s="19"/>
      <c r="GK85" s="14"/>
      <c r="GL85" s="14"/>
      <c r="GM85" s="14"/>
      <c r="GN85" s="12"/>
      <c r="GO85" s="14"/>
      <c r="GP85" s="14"/>
      <c r="GQ85" s="12"/>
      <c r="GR85" s="14"/>
      <c r="GS85" s="12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2">
        <f t="shared" si="18"/>
        <v>0</v>
      </c>
      <c r="HR85" s="12">
        <v>72000.0</v>
      </c>
      <c r="HS85" s="12">
        <v>0.0</v>
      </c>
      <c r="HT85" s="12">
        <v>0.0</v>
      </c>
      <c r="HU85" s="12">
        <v>0.0</v>
      </c>
      <c r="HV85" s="12">
        <v>0.0</v>
      </c>
      <c r="HW85" s="12">
        <v>0.0</v>
      </c>
      <c r="HX85" s="12">
        <v>72000.0</v>
      </c>
      <c r="HY85" s="12" t="s">
        <v>966</v>
      </c>
      <c r="HZ85" s="12" t="s">
        <v>967</v>
      </c>
    </row>
    <row r="86">
      <c r="A86" s="12" t="s">
        <v>968</v>
      </c>
      <c r="B86" s="12" t="s">
        <v>969</v>
      </c>
      <c r="C86" s="13">
        <v>45232.0</v>
      </c>
      <c r="D86" s="12">
        <v>11.0</v>
      </c>
      <c r="E86" s="12" t="s">
        <v>235</v>
      </c>
      <c r="F86" s="12" t="s">
        <v>619</v>
      </c>
      <c r="G86" s="12" t="s">
        <v>237</v>
      </c>
      <c r="H86" s="12" t="s">
        <v>238</v>
      </c>
      <c r="I86" s="12" t="s">
        <v>239</v>
      </c>
      <c r="J86" s="14"/>
      <c r="K86" s="12" t="s">
        <v>970</v>
      </c>
      <c r="L86" s="12" t="s">
        <v>971</v>
      </c>
      <c r="M86" s="15" t="s">
        <v>972</v>
      </c>
      <c r="N86" s="12" t="s">
        <v>243</v>
      </c>
      <c r="O86" s="12" t="s">
        <v>244</v>
      </c>
      <c r="P86" s="12" t="s">
        <v>245</v>
      </c>
      <c r="Q86" s="12" t="s">
        <v>278</v>
      </c>
      <c r="R86" s="12" t="s">
        <v>279</v>
      </c>
      <c r="S86" s="12" t="s">
        <v>248</v>
      </c>
      <c r="T86" s="16" t="s">
        <v>973</v>
      </c>
      <c r="U86" s="17" t="s">
        <v>974</v>
      </c>
      <c r="V86" s="14" t="str">
        <f t="shared" si="1"/>
        <v>3,631060</v>
      </c>
      <c r="W86" s="14" t="str">
        <f t="shared" si="2"/>
        <v>98,707609</v>
      </c>
      <c r="X86" s="14" t="str">
        <f t="shared" si="3"/>
        <v>3,630729</v>
      </c>
      <c r="Y86" s="14" t="str">
        <f t="shared" si="4"/>
        <v>98,707629</v>
      </c>
      <c r="Z86" s="18">
        <f t="shared" si="17"/>
        <v>36.87234666</v>
      </c>
      <c r="AA86" s="14" t="str">
        <f t="shared" si="6"/>
        <v>Dalam Radius</v>
      </c>
      <c r="AB86" s="14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 t="b">
        <v>1</v>
      </c>
      <c r="BC86" s="12"/>
      <c r="BD86" s="12"/>
      <c r="BE86" s="12"/>
      <c r="BF86" s="12" t="b">
        <v>1</v>
      </c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 t="b">
        <v>1</v>
      </c>
      <c r="BW86" s="12"/>
      <c r="BX86" s="12"/>
      <c r="BY86" s="12"/>
      <c r="BZ86" s="12"/>
      <c r="CA86" s="12"/>
      <c r="CB86" s="12" t="b">
        <v>1</v>
      </c>
      <c r="CC86" s="12"/>
      <c r="CD86" s="12"/>
      <c r="CE86" s="12"/>
      <c r="CF86" s="12"/>
      <c r="CG86" s="12"/>
      <c r="CH86" s="12"/>
      <c r="CI86" s="12"/>
      <c r="CJ86" s="12"/>
      <c r="CK86" s="12"/>
      <c r="CL86" s="12" t="b">
        <v>1</v>
      </c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2" t="b">
        <v>0</v>
      </c>
      <c r="DS86" s="12" t="b">
        <v>0</v>
      </c>
      <c r="DT86" s="14"/>
      <c r="DU86" s="14"/>
      <c r="DV86" s="12" t="s">
        <v>975</v>
      </c>
      <c r="DW86" s="12" t="b">
        <v>1</v>
      </c>
      <c r="DX86" s="14"/>
      <c r="DY86" s="14"/>
      <c r="DZ86" s="12"/>
      <c r="EA86" s="12"/>
      <c r="EB86" s="12"/>
      <c r="EC86" s="12"/>
      <c r="ED86" s="12"/>
      <c r="EE86" s="12"/>
      <c r="EF86" s="14"/>
      <c r="EG86" s="14"/>
      <c r="EH86" s="12"/>
      <c r="EI86" s="12"/>
      <c r="EJ86" s="14"/>
      <c r="EK86" s="12"/>
      <c r="EL86" s="12"/>
      <c r="EM86" s="12"/>
      <c r="EN86" s="12"/>
      <c r="EO86" s="12"/>
      <c r="EP86" s="12"/>
      <c r="EQ86" s="12"/>
      <c r="ER86" s="12"/>
      <c r="ES86" s="12"/>
      <c r="ET86" s="14"/>
      <c r="EU86" s="12"/>
      <c r="EV86" s="12"/>
      <c r="EW86" s="12"/>
      <c r="EX86" s="12"/>
      <c r="EY86" s="12"/>
      <c r="EZ86" s="12"/>
      <c r="FA86" s="12"/>
      <c r="FB86" s="12"/>
      <c r="FC86" s="12">
        <v>1.0</v>
      </c>
      <c r="FD86" s="12"/>
      <c r="FE86" s="12"/>
      <c r="FF86" s="12"/>
      <c r="FG86" s="12"/>
      <c r="FH86" s="12"/>
      <c r="FI86" s="12"/>
      <c r="FJ86" s="12"/>
      <c r="FK86" s="12"/>
      <c r="FL86" s="12"/>
      <c r="FM86" s="14"/>
      <c r="FN86" s="12"/>
      <c r="FO86" s="12"/>
      <c r="FP86" s="12"/>
      <c r="FQ86" s="14"/>
      <c r="FR86" s="12"/>
      <c r="FS86" s="12"/>
      <c r="FT86" s="12"/>
      <c r="FU86" s="12"/>
      <c r="FV86" s="12"/>
      <c r="FW86" s="12"/>
      <c r="FX86" s="12"/>
      <c r="FY86" s="12">
        <v>1.0</v>
      </c>
      <c r="FZ86" s="12"/>
      <c r="GA86" s="12"/>
      <c r="GB86" s="12"/>
      <c r="GC86" s="14"/>
      <c r="GD86" s="12"/>
      <c r="GE86" s="12"/>
      <c r="GF86" s="12"/>
      <c r="GG86" s="12"/>
      <c r="GH86" s="12"/>
      <c r="GI86" s="12"/>
      <c r="GJ86" s="12"/>
      <c r="GK86" s="14"/>
      <c r="GL86" s="14"/>
      <c r="GM86" s="14"/>
      <c r="GN86" s="12"/>
      <c r="GO86" s="14"/>
      <c r="GP86" s="14"/>
      <c r="GQ86" s="12"/>
      <c r="GR86" s="14"/>
      <c r="GS86" s="12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2">
        <f t="shared" si="18"/>
        <v>5</v>
      </c>
      <c r="HR86" s="12">
        <v>24000.0</v>
      </c>
      <c r="HS86" s="12">
        <v>0.0</v>
      </c>
      <c r="HT86" s="12">
        <v>0.0</v>
      </c>
      <c r="HU86" s="12">
        <v>0.0</v>
      </c>
      <c r="HV86" s="12">
        <v>0.0</v>
      </c>
      <c r="HW86" s="12"/>
      <c r="HX86" s="12">
        <v>24000.0</v>
      </c>
      <c r="HY86" s="12" t="s">
        <v>976</v>
      </c>
      <c r="HZ86" s="19">
        <v>36538.0</v>
      </c>
    </row>
    <row r="87">
      <c r="A87" s="12" t="s">
        <v>977</v>
      </c>
      <c r="B87" s="12" t="s">
        <v>978</v>
      </c>
      <c r="C87" s="13">
        <v>45231.0</v>
      </c>
      <c r="D87" s="12">
        <v>11.0</v>
      </c>
      <c r="E87" s="12" t="s">
        <v>293</v>
      </c>
      <c r="F87" s="12" t="s">
        <v>294</v>
      </c>
      <c r="G87" s="12" t="s">
        <v>237</v>
      </c>
      <c r="H87" s="12" t="s">
        <v>238</v>
      </c>
      <c r="I87" s="12" t="s">
        <v>239</v>
      </c>
      <c r="J87" s="14"/>
      <c r="K87" s="12" t="s">
        <v>979</v>
      </c>
      <c r="L87" s="12" t="s">
        <v>980</v>
      </c>
      <c r="M87" s="15" t="s">
        <v>297</v>
      </c>
      <c r="N87" s="12" t="s">
        <v>754</v>
      </c>
      <c r="O87" s="12" t="s">
        <v>259</v>
      </c>
      <c r="P87" s="12" t="s">
        <v>245</v>
      </c>
      <c r="Q87" s="12" t="s">
        <v>299</v>
      </c>
      <c r="R87" s="12" t="s">
        <v>247</v>
      </c>
      <c r="S87" s="12" t="s">
        <v>248</v>
      </c>
      <c r="T87" s="16" t="s">
        <v>981</v>
      </c>
      <c r="U87" s="17" t="s">
        <v>982</v>
      </c>
      <c r="V87" s="14" t="str">
        <f t="shared" si="1"/>
        <v>3,580580</v>
      </c>
      <c r="W87" s="14" t="str">
        <f t="shared" si="2"/>
        <v>98,682824</v>
      </c>
      <c r="X87" s="14" t="str">
        <f t="shared" si="3"/>
        <v>3,580688</v>
      </c>
      <c r="Y87" s="14" t="str">
        <f t="shared" si="4"/>
        <v>98,682529</v>
      </c>
      <c r="Z87" s="18">
        <f t="shared" si="17"/>
        <v>34.87151652</v>
      </c>
      <c r="AA87" s="14" t="str">
        <f t="shared" si="6"/>
        <v>Dalam Radius</v>
      </c>
      <c r="AB87" s="14"/>
      <c r="AC87" s="12" t="b">
        <v>0</v>
      </c>
      <c r="AD87" s="12" t="b">
        <v>0</v>
      </c>
      <c r="AE87" s="12" t="b">
        <v>0</v>
      </c>
      <c r="AF87" s="12" t="b">
        <v>0</v>
      </c>
      <c r="AG87" s="12" t="b">
        <v>0</v>
      </c>
      <c r="AH87" s="12" t="b">
        <v>0</v>
      </c>
      <c r="AI87" s="12" t="b">
        <v>0</v>
      </c>
      <c r="AJ87" s="12" t="b">
        <v>0</v>
      </c>
      <c r="AK87" s="12" t="b">
        <v>0</v>
      </c>
      <c r="AL87" s="12" t="b">
        <v>0</v>
      </c>
      <c r="AM87" s="12" t="b">
        <v>0</v>
      </c>
      <c r="AN87" s="12" t="b">
        <v>0</v>
      </c>
      <c r="AO87" s="12" t="b">
        <v>0</v>
      </c>
      <c r="AP87" s="12" t="b">
        <v>0</v>
      </c>
      <c r="AQ87" s="12" t="b">
        <v>0</v>
      </c>
      <c r="AR87" s="12" t="b">
        <v>0</v>
      </c>
      <c r="AS87" s="12" t="b">
        <v>0</v>
      </c>
      <c r="AT87" s="12" t="b">
        <v>0</v>
      </c>
      <c r="AU87" s="12" t="b">
        <v>0</v>
      </c>
      <c r="AV87" s="12" t="b">
        <v>0</v>
      </c>
      <c r="AW87" s="12" t="b">
        <v>0</v>
      </c>
      <c r="AX87" s="12" t="b">
        <v>0</v>
      </c>
      <c r="AY87" s="12" t="b">
        <v>0</v>
      </c>
      <c r="AZ87" s="12" t="b">
        <v>0</v>
      </c>
      <c r="BA87" s="12" t="b">
        <v>0</v>
      </c>
      <c r="BB87" s="12" t="b">
        <v>0</v>
      </c>
      <c r="BC87" s="12" t="b">
        <v>0</v>
      </c>
      <c r="BD87" s="12" t="b">
        <v>0</v>
      </c>
      <c r="BE87" s="12" t="b">
        <v>0</v>
      </c>
      <c r="BF87" s="12" t="b">
        <v>1</v>
      </c>
      <c r="BG87" s="12" t="b">
        <v>0</v>
      </c>
      <c r="BH87" s="12" t="b">
        <v>0</v>
      </c>
      <c r="BI87" s="12" t="b">
        <v>1</v>
      </c>
      <c r="BJ87" s="12" t="b">
        <v>0</v>
      </c>
      <c r="BK87" s="12" t="b">
        <v>0</v>
      </c>
      <c r="BL87" s="12" t="b">
        <v>0</v>
      </c>
      <c r="BM87" s="12" t="b">
        <v>0</v>
      </c>
      <c r="BN87" s="12" t="b">
        <v>0</v>
      </c>
      <c r="BO87" s="12" t="b">
        <v>0</v>
      </c>
      <c r="BP87" s="12" t="b">
        <v>0</v>
      </c>
      <c r="BQ87" s="12" t="b">
        <v>0</v>
      </c>
      <c r="BR87" s="12" t="b">
        <v>0</v>
      </c>
      <c r="BS87" s="12" t="b">
        <v>0</v>
      </c>
      <c r="BT87" s="12" t="b">
        <v>0</v>
      </c>
      <c r="BU87" s="12" t="b">
        <v>0</v>
      </c>
      <c r="BV87" s="12" t="b">
        <v>0</v>
      </c>
      <c r="BW87" s="12" t="b">
        <v>0</v>
      </c>
      <c r="BX87" s="12" t="b">
        <v>0</v>
      </c>
      <c r="BY87" s="12" t="b">
        <v>0</v>
      </c>
      <c r="BZ87" s="12" t="b">
        <v>1</v>
      </c>
      <c r="CA87" s="12" t="b">
        <v>0</v>
      </c>
      <c r="CB87" s="12" t="b">
        <v>0</v>
      </c>
      <c r="CC87" s="12" t="b">
        <v>0</v>
      </c>
      <c r="CD87" s="12" t="b">
        <v>0</v>
      </c>
      <c r="CE87" s="12" t="b">
        <v>0</v>
      </c>
      <c r="CF87" s="12" t="b">
        <v>0</v>
      </c>
      <c r="CG87" s="12" t="b">
        <v>0</v>
      </c>
      <c r="CH87" s="12" t="b">
        <v>0</v>
      </c>
      <c r="CI87" s="12" t="b">
        <v>0</v>
      </c>
      <c r="CJ87" s="12" t="b">
        <v>0</v>
      </c>
      <c r="CK87" s="12" t="b">
        <v>0</v>
      </c>
      <c r="CL87" s="12" t="b">
        <v>0</v>
      </c>
      <c r="CM87" s="12" t="b">
        <v>0</v>
      </c>
      <c r="CN87" s="12" t="b">
        <v>0</v>
      </c>
      <c r="CO87" s="12" t="b">
        <v>0</v>
      </c>
      <c r="CP87" s="12" t="b">
        <v>0</v>
      </c>
      <c r="CQ87" s="12" t="b">
        <v>0</v>
      </c>
      <c r="CR87" s="12" t="b">
        <v>0</v>
      </c>
      <c r="CS87" s="12" t="b">
        <v>0</v>
      </c>
      <c r="CT87" s="12" t="b">
        <v>0</v>
      </c>
      <c r="CU87" s="12" t="b">
        <v>0</v>
      </c>
      <c r="CV87" s="12" t="b">
        <v>0</v>
      </c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2" t="b">
        <v>0</v>
      </c>
      <c r="DS87" s="12" t="b">
        <v>0</v>
      </c>
      <c r="DT87" s="14"/>
      <c r="DU87" s="14"/>
      <c r="DV87" s="12" t="s">
        <v>983</v>
      </c>
      <c r="DW87" s="12" t="b">
        <v>1</v>
      </c>
      <c r="DX87" s="14"/>
      <c r="DY87" s="14"/>
      <c r="DZ87" s="12"/>
      <c r="EA87" s="12"/>
      <c r="EB87" s="12"/>
      <c r="EC87" s="12"/>
      <c r="ED87" s="12"/>
      <c r="EE87" s="12"/>
      <c r="EF87" s="14"/>
      <c r="EG87" s="14"/>
      <c r="EH87" s="12"/>
      <c r="EI87" s="12"/>
      <c r="EJ87" s="14"/>
      <c r="EK87" s="12"/>
      <c r="EL87" s="12"/>
      <c r="EM87" s="12"/>
      <c r="EN87" s="12"/>
      <c r="EO87" s="12"/>
      <c r="EP87" s="12"/>
      <c r="EQ87" s="12"/>
      <c r="ER87" s="12"/>
      <c r="ES87" s="12"/>
      <c r="ET87" s="14"/>
      <c r="EU87" s="12"/>
      <c r="EV87" s="12"/>
      <c r="EW87" s="12"/>
      <c r="EX87" s="12"/>
      <c r="EY87" s="12"/>
      <c r="EZ87" s="12"/>
      <c r="FA87" s="12"/>
      <c r="FB87" s="12"/>
      <c r="FC87" s="12">
        <v>1.0</v>
      </c>
      <c r="FD87" s="12"/>
      <c r="FE87" s="12"/>
      <c r="FF87" s="12">
        <v>1.0</v>
      </c>
      <c r="FG87" s="12"/>
      <c r="FH87" s="12"/>
      <c r="FI87" s="12"/>
      <c r="FJ87" s="12"/>
      <c r="FK87" s="12"/>
      <c r="FL87" s="12"/>
      <c r="FM87" s="14"/>
      <c r="FN87" s="12"/>
      <c r="FO87" s="12"/>
      <c r="FP87" s="12"/>
      <c r="FQ87" s="14"/>
      <c r="FR87" s="12"/>
      <c r="FS87" s="12"/>
      <c r="FT87" s="12"/>
      <c r="FU87" s="12"/>
      <c r="FV87" s="12"/>
      <c r="FW87" s="12">
        <v>1.0</v>
      </c>
      <c r="FX87" s="12"/>
      <c r="FY87" s="12"/>
      <c r="FZ87" s="12"/>
      <c r="GA87" s="12"/>
      <c r="GB87" s="12"/>
      <c r="GC87" s="14"/>
      <c r="GD87" s="12"/>
      <c r="GE87" s="12"/>
      <c r="GF87" s="12"/>
      <c r="GG87" s="12"/>
      <c r="GH87" s="12"/>
      <c r="GI87" s="12"/>
      <c r="GJ87" s="12"/>
      <c r="GK87" s="14"/>
      <c r="GL87" s="14"/>
      <c r="GM87" s="14"/>
      <c r="GN87" s="12"/>
      <c r="GO87" s="14"/>
      <c r="GP87" s="14"/>
      <c r="GQ87" s="12"/>
      <c r="GR87" s="14"/>
      <c r="GS87" s="12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2">
        <f t="shared" si="18"/>
        <v>3</v>
      </c>
      <c r="HR87" s="12">
        <v>36000.0</v>
      </c>
      <c r="HS87" s="12">
        <v>0.0</v>
      </c>
      <c r="HT87" s="12">
        <v>0.0</v>
      </c>
      <c r="HU87" s="12">
        <v>0.0</v>
      </c>
      <c r="HV87" s="12">
        <v>0.0</v>
      </c>
      <c r="HW87" s="12"/>
      <c r="HX87" s="12">
        <v>36000.0</v>
      </c>
      <c r="HY87" s="12" t="s">
        <v>984</v>
      </c>
      <c r="HZ87" s="19">
        <v>36723.0</v>
      </c>
    </row>
    <row r="88">
      <c r="A88" s="12" t="s">
        <v>985</v>
      </c>
      <c r="B88" s="12" t="s">
        <v>986</v>
      </c>
      <c r="C88" s="13">
        <v>45237.0</v>
      </c>
      <c r="D88" s="12">
        <v>11.0</v>
      </c>
      <c r="E88" s="12" t="s">
        <v>235</v>
      </c>
      <c r="F88" s="12" t="s">
        <v>236</v>
      </c>
      <c r="G88" s="12" t="s">
        <v>237</v>
      </c>
      <c r="H88" s="12" t="s">
        <v>238</v>
      </c>
      <c r="I88" s="12" t="s">
        <v>239</v>
      </c>
      <c r="J88" s="14"/>
      <c r="K88" s="12" t="s">
        <v>987</v>
      </c>
      <c r="L88" s="12" t="s">
        <v>988</v>
      </c>
      <c r="M88" s="15" t="s">
        <v>268</v>
      </c>
      <c r="N88" s="12" t="s">
        <v>243</v>
      </c>
      <c r="O88" s="12" t="s">
        <v>244</v>
      </c>
      <c r="P88" s="12" t="s">
        <v>245</v>
      </c>
      <c r="Q88" s="12" t="s">
        <v>299</v>
      </c>
      <c r="R88" s="12" t="s">
        <v>247</v>
      </c>
      <c r="S88" s="12" t="s">
        <v>248</v>
      </c>
      <c r="T88" s="16" t="s">
        <v>989</v>
      </c>
      <c r="U88" s="17" t="s">
        <v>990</v>
      </c>
      <c r="V88" s="12" t="str">
        <f t="shared" si="1"/>
        <v>3,630717</v>
      </c>
      <c r="W88" s="14" t="str">
        <f t="shared" si="2"/>
        <v>98,707654</v>
      </c>
      <c r="X88" s="14" t="str">
        <f t="shared" si="3"/>
        <v>3,630677</v>
      </c>
      <c r="Y88" s="14" t="str">
        <f t="shared" si="4"/>
        <v>98,707951</v>
      </c>
      <c r="Z88" s="18">
        <f t="shared" si="17"/>
        <v>33.25734562</v>
      </c>
      <c r="AA88" s="14" t="str">
        <f t="shared" si="6"/>
        <v>Dalam Radius</v>
      </c>
      <c r="AB88" s="14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 t="b">
        <v>1</v>
      </c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 t="b">
        <v>1</v>
      </c>
      <c r="BW88" s="12"/>
      <c r="BX88" s="12"/>
      <c r="BY88" s="12"/>
      <c r="BZ88" s="12" t="b">
        <v>1</v>
      </c>
      <c r="CA88" s="12"/>
      <c r="CB88" s="12" t="b">
        <v>1</v>
      </c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4"/>
      <c r="DR88" s="12" t="b">
        <v>0</v>
      </c>
      <c r="DS88" s="12" t="b">
        <v>0</v>
      </c>
      <c r="DT88" s="12"/>
      <c r="DU88" s="12"/>
      <c r="DV88" s="12" t="s">
        <v>991</v>
      </c>
      <c r="DW88" s="12" t="b">
        <v>1</v>
      </c>
      <c r="DX88" s="12"/>
      <c r="DY88" s="12"/>
      <c r="DZ88" s="12"/>
      <c r="EA88" s="12"/>
      <c r="EB88" s="12"/>
      <c r="EC88" s="12"/>
      <c r="ED88" s="12"/>
      <c r="EE88" s="12"/>
      <c r="EF88" s="14"/>
      <c r="EG88" s="14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4"/>
      <c r="EU88" s="12"/>
      <c r="EV88" s="12"/>
      <c r="EW88" s="12"/>
      <c r="EX88" s="12"/>
      <c r="EY88" s="12"/>
      <c r="EZ88" s="12"/>
      <c r="FA88" s="12"/>
      <c r="FB88" s="12"/>
      <c r="FC88" s="12">
        <v>1.0</v>
      </c>
      <c r="FD88" s="12"/>
      <c r="FE88" s="12"/>
      <c r="FF88" s="12"/>
      <c r="FG88" s="12"/>
      <c r="FH88" s="12"/>
      <c r="FI88" s="12"/>
      <c r="FJ88" s="12"/>
      <c r="FK88" s="12"/>
      <c r="FL88" s="12"/>
      <c r="FM88" s="14"/>
      <c r="FN88" s="12"/>
      <c r="FO88" s="12"/>
      <c r="FP88" s="12"/>
      <c r="FQ88" s="14"/>
      <c r="FR88" s="12"/>
      <c r="FS88" s="12">
        <v>1.0</v>
      </c>
      <c r="FT88" s="12"/>
      <c r="FU88" s="12"/>
      <c r="FV88" s="12"/>
      <c r="FW88" s="12"/>
      <c r="FX88" s="12"/>
      <c r="FY88" s="12"/>
      <c r="FZ88" s="12"/>
      <c r="GA88" s="12"/>
      <c r="GB88" s="12"/>
      <c r="GC88" s="14"/>
      <c r="GD88" s="12"/>
      <c r="GE88" s="12"/>
      <c r="GF88" s="12"/>
      <c r="GG88" s="12"/>
      <c r="GH88" s="12"/>
      <c r="GI88" s="12"/>
      <c r="GJ88" s="12"/>
      <c r="GK88" s="14"/>
      <c r="GL88" s="14"/>
      <c r="GM88" s="14"/>
      <c r="GN88" s="12"/>
      <c r="GO88" s="14"/>
      <c r="GP88" s="14"/>
      <c r="GQ88" s="12"/>
      <c r="GR88" s="14"/>
      <c r="GS88" s="12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2">
        <f t="shared" ref="HQ88:HQ89" si="19">countif(AC88:CV88,"TRUE")</f>
        <v>4</v>
      </c>
      <c r="HR88" s="12">
        <v>24000.0</v>
      </c>
      <c r="HS88" s="12">
        <v>0.0</v>
      </c>
      <c r="HT88" s="12">
        <v>0.0</v>
      </c>
      <c r="HU88" s="12">
        <v>0.0</v>
      </c>
      <c r="HV88" s="12">
        <v>0.0</v>
      </c>
      <c r="HW88" s="12">
        <v>0.0</v>
      </c>
      <c r="HX88" s="12">
        <v>24000.0</v>
      </c>
      <c r="HY88" s="12" t="s">
        <v>992</v>
      </c>
      <c r="HZ88" s="12" t="s">
        <v>993</v>
      </c>
    </row>
    <row r="89">
      <c r="A89" s="12" t="s">
        <v>994</v>
      </c>
      <c r="B89" s="12" t="s">
        <v>995</v>
      </c>
      <c r="C89" s="13">
        <v>45237.0</v>
      </c>
      <c r="D89" s="12">
        <v>11.0</v>
      </c>
      <c r="E89" s="12" t="s">
        <v>596</v>
      </c>
      <c r="F89" s="12" t="s">
        <v>597</v>
      </c>
      <c r="G89" s="12" t="s">
        <v>237</v>
      </c>
      <c r="H89" s="12" t="s">
        <v>238</v>
      </c>
      <c r="I89" s="12" t="s">
        <v>239</v>
      </c>
      <c r="J89" s="14"/>
      <c r="K89" s="12" t="s">
        <v>996</v>
      </c>
      <c r="L89" s="12" t="s">
        <v>997</v>
      </c>
      <c r="M89" s="15" t="s">
        <v>600</v>
      </c>
      <c r="N89" s="12" t="s">
        <v>723</v>
      </c>
      <c r="O89" s="12" t="s">
        <v>259</v>
      </c>
      <c r="P89" s="12" t="s">
        <v>245</v>
      </c>
      <c r="Q89" s="12" t="s">
        <v>278</v>
      </c>
      <c r="R89" s="12" t="s">
        <v>279</v>
      </c>
      <c r="S89" s="12" t="s">
        <v>248</v>
      </c>
      <c r="T89" s="16" t="s">
        <v>998</v>
      </c>
      <c r="U89" s="17" t="s">
        <v>999</v>
      </c>
      <c r="V89" s="12" t="str">
        <f t="shared" si="1"/>
        <v>3,622712</v>
      </c>
      <c r="W89" s="14" t="str">
        <f t="shared" si="2"/>
        <v>98,688304</v>
      </c>
      <c r="X89" s="14" t="str">
        <f t="shared" si="3"/>
        <v>3,622571</v>
      </c>
      <c r="Y89" s="14" t="str">
        <f t="shared" si="4"/>
        <v>98,688427</v>
      </c>
      <c r="Z89" s="18">
        <f t="shared" si="17"/>
        <v>20.78766509</v>
      </c>
      <c r="AA89" s="14" t="str">
        <f t="shared" si="6"/>
        <v>Dalam Radius</v>
      </c>
      <c r="AB89" s="14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 t="b">
        <v>1</v>
      </c>
      <c r="BC89" s="12"/>
      <c r="BD89" s="12"/>
      <c r="BE89" s="12"/>
      <c r="BF89" s="12" t="b">
        <v>1</v>
      </c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 t="b">
        <v>1</v>
      </c>
      <c r="BW89" s="12"/>
      <c r="BX89" s="12"/>
      <c r="BY89" s="12"/>
      <c r="BZ89" s="12" t="b">
        <v>1</v>
      </c>
      <c r="CA89" s="12"/>
      <c r="CB89" s="12" t="b">
        <v>1</v>
      </c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4"/>
      <c r="DR89" s="12" t="b">
        <v>0</v>
      </c>
      <c r="DS89" s="12" t="b">
        <v>0</v>
      </c>
      <c r="DT89" s="12"/>
      <c r="DU89" s="12"/>
      <c r="DV89" s="12" t="s">
        <v>1000</v>
      </c>
      <c r="DW89" s="12" t="b">
        <v>1</v>
      </c>
      <c r="DX89" s="12"/>
      <c r="DY89" s="12"/>
      <c r="DZ89" s="12"/>
      <c r="EA89" s="12"/>
      <c r="EB89" s="12"/>
      <c r="EC89" s="12"/>
      <c r="ED89" s="12"/>
      <c r="EE89" s="12"/>
      <c r="EF89" s="14"/>
      <c r="EG89" s="14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4"/>
      <c r="EU89" s="12"/>
      <c r="EV89" s="12"/>
      <c r="EW89" s="12"/>
      <c r="EX89" s="12"/>
      <c r="EY89" s="12"/>
      <c r="EZ89" s="12"/>
      <c r="FA89" s="12"/>
      <c r="FB89" s="12"/>
      <c r="FC89" s="12">
        <v>1.0</v>
      </c>
      <c r="FD89" s="12"/>
      <c r="FE89" s="12"/>
      <c r="FF89" s="12"/>
      <c r="FG89" s="12"/>
      <c r="FH89" s="12"/>
      <c r="FI89" s="12"/>
      <c r="FJ89" s="12"/>
      <c r="FK89" s="12"/>
      <c r="FL89" s="12"/>
      <c r="FM89" s="14"/>
      <c r="FN89" s="12"/>
      <c r="FO89" s="12"/>
      <c r="FP89" s="12"/>
      <c r="FQ89" s="14"/>
      <c r="FR89" s="12"/>
      <c r="FS89" s="12">
        <v>2.0</v>
      </c>
      <c r="FT89" s="12"/>
      <c r="FU89" s="12"/>
      <c r="FV89" s="12"/>
      <c r="FW89" s="12"/>
      <c r="FX89" s="12"/>
      <c r="FY89" s="12">
        <v>1.0</v>
      </c>
      <c r="FZ89" s="12"/>
      <c r="GA89" s="12"/>
      <c r="GB89" s="12"/>
      <c r="GC89" s="14"/>
      <c r="GD89" s="12"/>
      <c r="GE89" s="12"/>
      <c r="GF89" s="12"/>
      <c r="GG89" s="12"/>
      <c r="GH89" s="12"/>
      <c r="GI89" s="12"/>
      <c r="GJ89" s="12"/>
      <c r="GK89" s="14"/>
      <c r="GL89" s="14"/>
      <c r="GM89" s="12"/>
      <c r="GN89" s="12"/>
      <c r="GO89" s="14"/>
      <c r="GP89" s="14"/>
      <c r="GQ89" s="12"/>
      <c r="GR89" s="14"/>
      <c r="GS89" s="12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2">
        <f t="shared" si="19"/>
        <v>5</v>
      </c>
      <c r="HR89" s="12">
        <v>48000.0</v>
      </c>
      <c r="HS89" s="12">
        <v>0.0</v>
      </c>
      <c r="HT89" s="12">
        <v>0.0</v>
      </c>
      <c r="HU89" s="12">
        <v>0.0</v>
      </c>
      <c r="HV89" s="12">
        <v>0.0</v>
      </c>
      <c r="HW89" s="12">
        <v>0.0</v>
      </c>
      <c r="HX89" s="12">
        <v>48000.0</v>
      </c>
      <c r="HY89" s="12" t="s">
        <v>1001</v>
      </c>
      <c r="HZ89" s="19">
        <v>36592.0</v>
      </c>
    </row>
    <row r="90">
      <c r="A90" s="12" t="s">
        <v>1002</v>
      </c>
      <c r="B90" s="12" t="s">
        <v>1003</v>
      </c>
      <c r="C90" s="13">
        <v>45232.0</v>
      </c>
      <c r="D90" s="12">
        <v>11.0</v>
      </c>
      <c r="E90" s="12" t="s">
        <v>596</v>
      </c>
      <c r="F90" s="12" t="s">
        <v>597</v>
      </c>
      <c r="G90" s="12" t="s">
        <v>237</v>
      </c>
      <c r="H90" s="12" t="s">
        <v>238</v>
      </c>
      <c r="I90" s="12" t="s">
        <v>239</v>
      </c>
      <c r="J90" s="14"/>
      <c r="K90" s="12" t="s">
        <v>1004</v>
      </c>
      <c r="L90" s="12" t="s">
        <v>1005</v>
      </c>
      <c r="M90" s="12" t="str">
        <v>#ERROR!</v>
      </c>
      <c r="N90" s="12" t="s">
        <v>661</v>
      </c>
      <c r="O90" s="12" t="s">
        <v>259</v>
      </c>
      <c r="P90" s="12" t="s">
        <v>245</v>
      </c>
      <c r="Q90" s="12" t="s">
        <v>278</v>
      </c>
      <c r="R90" s="12" t="s">
        <v>279</v>
      </c>
      <c r="S90" s="12" t="s">
        <v>1006</v>
      </c>
      <c r="T90" s="16" t="s">
        <v>1007</v>
      </c>
      <c r="U90" s="17" t="s">
        <v>1008</v>
      </c>
      <c r="V90" s="14" t="str">
        <f t="shared" si="1"/>
        <v>3,697014</v>
      </c>
      <c r="W90" s="14" t="str">
        <f t="shared" si="2"/>
        <v>98,655498</v>
      </c>
      <c r="X90" s="14" t="str">
        <f t="shared" si="3"/>
        <v>3,697195</v>
      </c>
      <c r="Y90" s="14" t="str">
        <f t="shared" si="4"/>
        <v>98,655537</v>
      </c>
      <c r="Z90" s="18">
        <f t="shared" si="17"/>
        <v>20.58626785</v>
      </c>
      <c r="AA90" s="14" t="str">
        <f t="shared" si="6"/>
        <v>Dalam Radius</v>
      </c>
      <c r="AB90" s="14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 t="b">
        <v>1</v>
      </c>
      <c r="BC90" s="12"/>
      <c r="BD90" s="12"/>
      <c r="BE90" s="12"/>
      <c r="BF90" s="12" t="b">
        <v>1</v>
      </c>
      <c r="BG90" s="12"/>
      <c r="BH90" s="12"/>
      <c r="BI90" s="12" t="b">
        <v>1</v>
      </c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 t="b">
        <v>1</v>
      </c>
      <c r="BW90" s="12"/>
      <c r="BX90" s="12"/>
      <c r="BY90" s="12"/>
      <c r="BZ90" s="12" t="b">
        <v>1</v>
      </c>
      <c r="CA90" s="12"/>
      <c r="CB90" s="12" t="b">
        <v>1</v>
      </c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4"/>
      <c r="CX90" s="12"/>
      <c r="CY90" s="12"/>
      <c r="CZ90" s="14"/>
      <c r="DA90" s="14"/>
      <c r="DB90" s="12"/>
      <c r="DC90" s="12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2" t="b">
        <v>0</v>
      </c>
      <c r="DS90" s="12" t="b">
        <v>0</v>
      </c>
      <c r="DT90" s="14"/>
      <c r="DU90" s="14"/>
      <c r="DV90" s="12" t="s">
        <v>1009</v>
      </c>
      <c r="DW90" s="12" t="b">
        <v>1</v>
      </c>
      <c r="DX90" s="14"/>
      <c r="DY90" s="14"/>
      <c r="DZ90" s="12"/>
      <c r="EA90" s="12"/>
      <c r="EB90" s="12"/>
      <c r="EC90" s="12"/>
      <c r="ED90" s="12"/>
      <c r="EE90" s="12"/>
      <c r="EF90" s="14"/>
      <c r="EG90" s="14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4"/>
      <c r="EU90" s="12"/>
      <c r="EV90" s="12"/>
      <c r="EW90" s="12"/>
      <c r="EX90" s="12"/>
      <c r="EY90" s="12">
        <v>1.0</v>
      </c>
      <c r="EZ90" s="12"/>
      <c r="FA90" s="12"/>
      <c r="FB90" s="12"/>
      <c r="FC90" s="12">
        <v>3.0</v>
      </c>
      <c r="FD90" s="12"/>
      <c r="FE90" s="12"/>
      <c r="FF90" s="12"/>
      <c r="FG90" s="12"/>
      <c r="FH90" s="12"/>
      <c r="FI90" s="12"/>
      <c r="FJ90" s="12"/>
      <c r="FK90" s="12"/>
      <c r="FL90" s="12"/>
      <c r="FM90" s="14"/>
      <c r="FN90" s="12"/>
      <c r="FO90" s="12"/>
      <c r="FP90" s="12"/>
      <c r="FQ90" s="14"/>
      <c r="FR90" s="12"/>
      <c r="FS90" s="12"/>
      <c r="FT90" s="12"/>
      <c r="FU90" s="12"/>
      <c r="FV90" s="12">
        <v>1.0</v>
      </c>
      <c r="FW90" s="12"/>
      <c r="FX90" s="12"/>
      <c r="FY90" s="12">
        <v>3.0</v>
      </c>
      <c r="FZ90" s="12"/>
      <c r="GA90" s="12"/>
      <c r="GB90" s="12"/>
      <c r="GC90" s="14"/>
      <c r="GD90" s="12"/>
      <c r="GE90" s="12"/>
      <c r="GF90" s="12"/>
      <c r="GG90" s="12"/>
      <c r="GH90" s="12"/>
      <c r="GI90" s="12"/>
      <c r="GJ90" s="19"/>
      <c r="GK90" s="14"/>
      <c r="GL90" s="14"/>
      <c r="GM90" s="14"/>
      <c r="GN90" s="12"/>
      <c r="GO90" s="14"/>
      <c r="GP90" s="14"/>
      <c r="GQ90" s="12"/>
      <c r="GR90" s="14"/>
      <c r="GS90" s="12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2">
        <f>countif(AC90:DP90,"TRUE")</f>
        <v>6</v>
      </c>
      <c r="HR90" s="12">
        <v>96000.0</v>
      </c>
      <c r="HS90" s="12">
        <v>0.0</v>
      </c>
      <c r="HT90" s="12">
        <v>0.0</v>
      </c>
      <c r="HU90" s="12">
        <v>0.0</v>
      </c>
      <c r="HV90" s="12">
        <v>0.0</v>
      </c>
      <c r="HW90" s="12">
        <v>0.0</v>
      </c>
      <c r="HX90" s="12">
        <v>96000.0</v>
      </c>
      <c r="HY90" s="12" t="s">
        <v>1010</v>
      </c>
      <c r="HZ90" s="12" t="s">
        <v>1011</v>
      </c>
    </row>
    <row r="91">
      <c r="A91" s="12" t="s">
        <v>1012</v>
      </c>
      <c r="B91" s="12" t="s">
        <v>1013</v>
      </c>
      <c r="C91" s="13">
        <v>45237.0</v>
      </c>
      <c r="D91" s="12">
        <v>11.0</v>
      </c>
      <c r="E91" s="12" t="s">
        <v>596</v>
      </c>
      <c r="F91" s="12" t="s">
        <v>597</v>
      </c>
      <c r="G91" s="12" t="s">
        <v>237</v>
      </c>
      <c r="H91" s="12" t="s">
        <v>238</v>
      </c>
      <c r="I91" s="12" t="s">
        <v>239</v>
      </c>
      <c r="J91" s="14"/>
      <c r="K91" s="12" t="s">
        <v>1014</v>
      </c>
      <c r="L91" s="12" t="s">
        <v>1015</v>
      </c>
      <c r="M91" s="15" t="s">
        <v>600</v>
      </c>
      <c r="N91" s="12" t="s">
        <v>601</v>
      </c>
      <c r="O91" s="12" t="s">
        <v>259</v>
      </c>
      <c r="P91" s="12" t="s">
        <v>245</v>
      </c>
      <c r="Q91" s="12" t="s">
        <v>246</v>
      </c>
      <c r="R91" s="12" t="s">
        <v>247</v>
      </c>
      <c r="S91" s="12" t="s">
        <v>1016</v>
      </c>
      <c r="T91" s="16" t="s">
        <v>1017</v>
      </c>
      <c r="U91" s="17" t="s">
        <v>1018</v>
      </c>
      <c r="V91" s="12" t="str">
        <f t="shared" si="1"/>
        <v>3,613530</v>
      </c>
      <c r="W91" s="14" t="str">
        <f t="shared" si="2"/>
        <v>98,673047</v>
      </c>
      <c r="X91" s="14" t="str">
        <f t="shared" si="3"/>
        <v>3,613556</v>
      </c>
      <c r="Y91" s="14" t="str">
        <f t="shared" si="4"/>
        <v>98,672877</v>
      </c>
      <c r="Z91" s="18">
        <f t="shared" si="17"/>
        <v>19.08577594</v>
      </c>
      <c r="AA91" s="14" t="str">
        <f t="shared" si="6"/>
        <v>Dalam Radius</v>
      </c>
      <c r="AB91" s="14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 t="b">
        <v>1</v>
      </c>
      <c r="BC91" s="12"/>
      <c r="BD91" s="12"/>
      <c r="BE91" s="12"/>
      <c r="BF91" s="12" t="b">
        <v>1</v>
      </c>
      <c r="BG91" s="12"/>
      <c r="BH91" s="12"/>
      <c r="BI91" s="12" t="b">
        <v>1</v>
      </c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 t="b">
        <v>1</v>
      </c>
      <c r="CA91" s="12"/>
      <c r="CB91" s="12" t="b">
        <v>1</v>
      </c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4"/>
      <c r="DR91" s="12" t="b">
        <v>0</v>
      </c>
      <c r="DS91" s="12" t="b">
        <v>0</v>
      </c>
      <c r="DT91" s="12"/>
      <c r="DU91" s="12"/>
      <c r="DV91" s="12" t="s">
        <v>1019</v>
      </c>
      <c r="DW91" s="12" t="b">
        <v>0</v>
      </c>
      <c r="DX91" s="12"/>
      <c r="DY91" s="12"/>
      <c r="DZ91" s="12"/>
      <c r="EA91" s="12"/>
      <c r="EB91" s="12"/>
      <c r="EC91" s="12"/>
      <c r="ED91" s="12"/>
      <c r="EE91" s="12"/>
      <c r="EF91" s="14"/>
      <c r="EG91" s="14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4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4"/>
      <c r="FN91" s="12"/>
      <c r="FO91" s="12"/>
      <c r="FP91" s="12"/>
      <c r="FQ91" s="14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4"/>
      <c r="GD91" s="12"/>
      <c r="GE91" s="12"/>
      <c r="GF91" s="12"/>
      <c r="GG91" s="12"/>
      <c r="GH91" s="12"/>
      <c r="GI91" s="12"/>
      <c r="GJ91" s="12"/>
      <c r="GK91" s="14"/>
      <c r="GL91" s="14"/>
      <c r="GM91" s="12"/>
      <c r="GN91" s="12"/>
      <c r="GO91" s="14"/>
      <c r="GP91" s="14"/>
      <c r="GQ91" s="12"/>
      <c r="GR91" s="14"/>
      <c r="GS91" s="12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2">
        <f>countif(AC91:CV91,"TRUE")</f>
        <v>5</v>
      </c>
      <c r="HR91" s="12">
        <v>0.0</v>
      </c>
      <c r="HS91" s="12">
        <v>0.0</v>
      </c>
      <c r="HT91" s="12">
        <v>0.0</v>
      </c>
      <c r="HU91" s="12">
        <v>0.0</v>
      </c>
      <c r="HV91" s="12">
        <v>0.0</v>
      </c>
      <c r="HW91" s="12">
        <v>0.0</v>
      </c>
      <c r="HX91" s="12">
        <v>0.0</v>
      </c>
      <c r="HY91" s="12" t="s">
        <v>1020</v>
      </c>
      <c r="HZ91" s="12" t="s">
        <v>1021</v>
      </c>
    </row>
    <row r="92">
      <c r="A92" s="12" t="s">
        <v>1022</v>
      </c>
      <c r="B92" s="12" t="s">
        <v>1023</v>
      </c>
      <c r="C92" s="13">
        <v>45231.0</v>
      </c>
      <c r="D92" s="12">
        <v>11.0</v>
      </c>
      <c r="E92" s="12" t="s">
        <v>293</v>
      </c>
      <c r="F92" s="12" t="s">
        <v>294</v>
      </c>
      <c r="G92" s="12" t="s">
        <v>237</v>
      </c>
      <c r="H92" s="12" t="s">
        <v>238</v>
      </c>
      <c r="I92" s="12" t="s">
        <v>239</v>
      </c>
      <c r="J92" s="14"/>
      <c r="K92" s="12" t="s">
        <v>1024</v>
      </c>
      <c r="L92" s="12" t="s">
        <v>1025</v>
      </c>
      <c r="M92" s="15" t="s">
        <v>297</v>
      </c>
      <c r="N92" s="12" t="s">
        <v>754</v>
      </c>
      <c r="O92" s="12" t="s">
        <v>259</v>
      </c>
      <c r="P92" s="12" t="s">
        <v>245</v>
      </c>
      <c r="Q92" s="12" t="s">
        <v>299</v>
      </c>
      <c r="R92" s="12" t="s">
        <v>247</v>
      </c>
      <c r="S92" s="12" t="s">
        <v>248</v>
      </c>
      <c r="T92" s="16" t="s">
        <v>1026</v>
      </c>
      <c r="U92" s="17" t="s">
        <v>1027</v>
      </c>
      <c r="V92" s="14" t="str">
        <f t="shared" si="1"/>
        <v>3,583395</v>
      </c>
      <c r="W92" s="14" t="str">
        <f t="shared" si="2"/>
        <v>98,680177</v>
      </c>
      <c r="X92" s="14" t="str">
        <f t="shared" si="3"/>
        <v>3,583287</v>
      </c>
      <c r="Y92" s="14" t="str">
        <f t="shared" si="4"/>
        <v>98,680445</v>
      </c>
      <c r="Z92" s="18">
        <f t="shared" si="17"/>
        <v>32.07492673</v>
      </c>
      <c r="AA92" s="14" t="str">
        <f t="shared" si="6"/>
        <v>Dalam Radius</v>
      </c>
      <c r="AB92" s="14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2" t="b">
        <v>0</v>
      </c>
      <c r="DS92" s="12" t="b">
        <v>0</v>
      </c>
      <c r="DT92" s="14"/>
      <c r="DU92" s="14"/>
      <c r="DV92" s="12" t="s">
        <v>1028</v>
      </c>
      <c r="DW92" s="12" t="b">
        <v>1</v>
      </c>
      <c r="DX92" s="14"/>
      <c r="DY92" s="14"/>
      <c r="DZ92" s="12"/>
      <c r="EA92" s="12"/>
      <c r="EB92" s="12"/>
      <c r="EC92" s="12"/>
      <c r="ED92" s="12"/>
      <c r="EE92" s="12"/>
      <c r="EF92" s="14"/>
      <c r="EG92" s="14"/>
      <c r="EH92" s="12"/>
      <c r="EI92" s="12"/>
      <c r="EJ92" s="14"/>
      <c r="EK92" s="12"/>
      <c r="EL92" s="12"/>
      <c r="EM92" s="12"/>
      <c r="EN92" s="12"/>
      <c r="EO92" s="12"/>
      <c r="EP92" s="12"/>
      <c r="EQ92" s="12"/>
      <c r="ER92" s="12"/>
      <c r="ES92" s="12"/>
      <c r="ET92" s="14"/>
      <c r="EU92" s="12"/>
      <c r="EV92" s="12"/>
      <c r="EW92" s="12"/>
      <c r="EX92" s="12"/>
      <c r="EY92" s="12"/>
      <c r="EZ92" s="12"/>
      <c r="FA92" s="12"/>
      <c r="FB92" s="12"/>
      <c r="FC92" s="12">
        <v>1.0</v>
      </c>
      <c r="FD92" s="12"/>
      <c r="FE92" s="12"/>
      <c r="FF92" s="12"/>
      <c r="FG92" s="12"/>
      <c r="FH92" s="12"/>
      <c r="FI92" s="12"/>
      <c r="FJ92" s="12"/>
      <c r="FK92" s="12"/>
      <c r="FL92" s="12"/>
      <c r="FM92" s="14"/>
      <c r="FN92" s="12"/>
      <c r="FO92" s="12"/>
      <c r="FP92" s="12"/>
      <c r="FQ92" s="14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4"/>
      <c r="GD92" s="12"/>
      <c r="GE92" s="12"/>
      <c r="GF92" s="12"/>
      <c r="GG92" s="12"/>
      <c r="GH92" s="12"/>
      <c r="GI92" s="12"/>
      <c r="GJ92" s="12"/>
      <c r="GK92" s="14"/>
      <c r="GL92" s="14"/>
      <c r="GM92" s="14"/>
      <c r="GN92" s="12"/>
      <c r="GO92" s="14"/>
      <c r="GP92" s="14"/>
      <c r="GQ92" s="12"/>
      <c r="GR92" s="14"/>
      <c r="GS92" s="12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2">
        <f t="shared" ref="HQ92:HQ94" si="20">countif(AC92:DP92,"TRUE")</f>
        <v>0</v>
      </c>
      <c r="HR92" s="12">
        <v>12000.0</v>
      </c>
      <c r="HS92" s="12">
        <v>0.0</v>
      </c>
      <c r="HT92" s="12">
        <v>0.0</v>
      </c>
      <c r="HU92" s="12">
        <v>0.0</v>
      </c>
      <c r="HV92" s="12">
        <v>0.0</v>
      </c>
      <c r="HW92" s="12"/>
      <c r="HX92" s="12">
        <v>12000.0</v>
      </c>
      <c r="HY92" s="12" t="s">
        <v>1029</v>
      </c>
      <c r="HZ92" s="12" t="s">
        <v>1030</v>
      </c>
    </row>
    <row r="93">
      <c r="A93" s="12" t="s">
        <v>1031</v>
      </c>
      <c r="B93" s="12" t="s">
        <v>1032</v>
      </c>
      <c r="C93" s="13">
        <v>45236.0</v>
      </c>
      <c r="D93" s="12">
        <v>11.0</v>
      </c>
      <c r="E93" s="12" t="s">
        <v>475</v>
      </c>
      <c r="F93" s="12" t="s">
        <v>476</v>
      </c>
      <c r="G93" s="12" t="s">
        <v>237</v>
      </c>
      <c r="H93" s="12" t="s">
        <v>238</v>
      </c>
      <c r="I93" s="12" t="s">
        <v>239</v>
      </c>
      <c r="J93" s="14"/>
      <c r="K93" s="12" t="s">
        <v>1033</v>
      </c>
      <c r="L93" s="12" t="s">
        <v>1034</v>
      </c>
      <c r="M93" s="15" t="s">
        <v>1035</v>
      </c>
      <c r="N93" s="12" t="s">
        <v>734</v>
      </c>
      <c r="O93" s="12" t="s">
        <v>244</v>
      </c>
      <c r="P93" s="12" t="s">
        <v>245</v>
      </c>
      <c r="Q93" s="12" t="s">
        <v>278</v>
      </c>
      <c r="R93" s="12" t="s">
        <v>279</v>
      </c>
      <c r="S93" s="17" t="s">
        <v>248</v>
      </c>
      <c r="T93" s="16" t="s">
        <v>1036</v>
      </c>
      <c r="U93" s="12" t="s">
        <v>1037</v>
      </c>
      <c r="V93" s="14" t="str">
        <f t="shared" si="1"/>
        <v>3,484291</v>
      </c>
      <c r="W93" s="14" t="str">
        <f t="shared" si="2"/>
        <v>98,685406</v>
      </c>
      <c r="X93" s="14" t="str">
        <f t="shared" si="3"/>
        <v>3,484573</v>
      </c>
      <c r="Y93" s="18" t="str">
        <f t="shared" si="4"/>
        <v>98,685364</v>
      </c>
      <c r="Z93" s="14">
        <f t="shared" si="17"/>
        <v>31.70154423</v>
      </c>
      <c r="AA93" s="14" t="str">
        <f t="shared" si="6"/>
        <v>Dalam Radius</v>
      </c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 t="b">
        <v>1</v>
      </c>
      <c r="BA93" s="12"/>
      <c r="BB93" s="12" t="b">
        <v>1</v>
      </c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 t="b">
        <v>1</v>
      </c>
      <c r="CA93" s="12"/>
      <c r="CB93" s="12" t="b">
        <v>1</v>
      </c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4"/>
      <c r="DQ93" s="12"/>
      <c r="DR93" s="12" t="b">
        <v>0</v>
      </c>
      <c r="DS93" s="12" t="b">
        <v>0</v>
      </c>
      <c r="DT93" s="12"/>
      <c r="DU93" s="12"/>
      <c r="DV93" s="12" t="s">
        <v>1038</v>
      </c>
      <c r="DW93" s="12" t="b">
        <v>0</v>
      </c>
      <c r="DY93" s="12"/>
      <c r="DZ93" s="12"/>
      <c r="EA93" s="12"/>
      <c r="EB93" s="12"/>
      <c r="EC93" s="12"/>
      <c r="ED93" s="12"/>
      <c r="EE93" s="14"/>
      <c r="EF93" s="14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4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4"/>
      <c r="FM93" s="12"/>
      <c r="FN93" s="12"/>
      <c r="FO93" s="12"/>
      <c r="FP93" s="14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4"/>
      <c r="GC93" s="12"/>
      <c r="GD93" s="12"/>
      <c r="GE93" s="12"/>
      <c r="GF93" s="12"/>
      <c r="GG93" s="12"/>
      <c r="GH93" s="12"/>
      <c r="GI93" s="12"/>
      <c r="GJ93" s="14"/>
      <c r="GK93" s="14"/>
      <c r="GL93" s="14"/>
      <c r="GM93" s="12"/>
      <c r="GN93" s="14"/>
      <c r="GO93" s="14"/>
      <c r="GP93" s="12"/>
      <c r="GQ93" s="14"/>
      <c r="GR93" s="12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2"/>
      <c r="HQ93" s="12">
        <f t="shared" si="20"/>
        <v>4</v>
      </c>
      <c r="HR93" s="12">
        <v>0.0</v>
      </c>
      <c r="HS93" s="12">
        <v>0.0</v>
      </c>
      <c r="HT93" s="12">
        <v>0.0</v>
      </c>
      <c r="HU93" s="12">
        <v>0.0</v>
      </c>
      <c r="HV93" s="12">
        <v>0.0</v>
      </c>
      <c r="HW93" s="12">
        <v>0.0</v>
      </c>
      <c r="HX93" s="12">
        <v>0.0</v>
      </c>
    </row>
    <row r="94">
      <c r="A94" s="12" t="s">
        <v>1039</v>
      </c>
      <c r="B94" s="12" t="s">
        <v>1040</v>
      </c>
      <c r="C94" s="13">
        <v>45232.0</v>
      </c>
      <c r="D94" s="12">
        <v>11.0</v>
      </c>
      <c r="E94" s="12" t="s">
        <v>596</v>
      </c>
      <c r="F94" s="12" t="s">
        <v>597</v>
      </c>
      <c r="G94" s="12" t="s">
        <v>237</v>
      </c>
      <c r="H94" s="12" t="s">
        <v>238</v>
      </c>
      <c r="I94" s="12" t="s">
        <v>239</v>
      </c>
      <c r="J94" s="14"/>
      <c r="K94" s="12" t="s">
        <v>1041</v>
      </c>
      <c r="L94" s="12" t="s">
        <v>1042</v>
      </c>
      <c r="M94" s="15" t="s">
        <v>600</v>
      </c>
      <c r="N94" s="12" t="s">
        <v>723</v>
      </c>
      <c r="O94" s="12" t="s">
        <v>259</v>
      </c>
      <c r="P94" s="12" t="s">
        <v>245</v>
      </c>
      <c r="Q94" s="12" t="s">
        <v>278</v>
      </c>
      <c r="R94" s="12" t="s">
        <v>279</v>
      </c>
      <c r="S94" s="12" t="s">
        <v>248</v>
      </c>
      <c r="T94" s="16" t="s">
        <v>1043</v>
      </c>
      <c r="U94" s="17" t="s">
        <v>1044</v>
      </c>
      <c r="V94" s="14" t="str">
        <f t="shared" si="1"/>
        <v>3,604613</v>
      </c>
      <c r="W94" s="14" t="str">
        <f t="shared" si="2"/>
        <v>98,680416</v>
      </c>
      <c r="X94" s="14" t="str">
        <f t="shared" si="3"/>
        <v>3,604525</v>
      </c>
      <c r="Y94" s="14" t="str">
        <f t="shared" si="4"/>
        <v>98,680560</v>
      </c>
      <c r="Z94" s="18">
        <f t="shared" si="17"/>
        <v>18.73823899</v>
      </c>
      <c r="AA94" s="14" t="str">
        <f t="shared" si="6"/>
        <v>Dalam Radius</v>
      </c>
      <c r="AB94" s="14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 t="b">
        <v>1</v>
      </c>
      <c r="BC94" s="12"/>
      <c r="BD94" s="12"/>
      <c r="BE94" s="12"/>
      <c r="BF94" s="12" t="b">
        <v>1</v>
      </c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 t="b">
        <v>1</v>
      </c>
      <c r="BW94" s="12"/>
      <c r="BX94" s="12"/>
      <c r="BY94" s="12"/>
      <c r="BZ94" s="12" t="b">
        <v>1</v>
      </c>
      <c r="CA94" s="12"/>
      <c r="CB94" s="12" t="b">
        <v>1</v>
      </c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4"/>
      <c r="CX94" s="12"/>
      <c r="CY94" s="12"/>
      <c r="CZ94" s="14"/>
      <c r="DA94" s="14"/>
      <c r="DB94" s="12"/>
      <c r="DC94" s="12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2" t="b">
        <v>0</v>
      </c>
      <c r="DS94" s="12" t="b">
        <v>0</v>
      </c>
      <c r="DT94" s="14"/>
      <c r="DU94" s="14"/>
      <c r="DV94" s="12" t="s">
        <v>1045</v>
      </c>
      <c r="DW94" s="12" t="b">
        <v>0</v>
      </c>
      <c r="DX94" s="14"/>
      <c r="DY94" s="14"/>
      <c r="DZ94" s="12"/>
      <c r="EA94" s="12"/>
      <c r="EB94" s="12"/>
      <c r="EC94" s="12"/>
      <c r="ED94" s="12"/>
      <c r="EE94" s="12"/>
      <c r="EF94" s="14"/>
      <c r="EG94" s="14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4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4"/>
      <c r="FN94" s="12"/>
      <c r="FO94" s="12"/>
      <c r="FP94" s="12"/>
      <c r="FQ94" s="14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4"/>
      <c r="GD94" s="12"/>
      <c r="GE94" s="12"/>
      <c r="GF94" s="12"/>
      <c r="GG94" s="12"/>
      <c r="GH94" s="12"/>
      <c r="GI94" s="12"/>
      <c r="GJ94" s="19"/>
      <c r="GK94" s="14"/>
      <c r="GL94" s="14"/>
      <c r="GM94" s="14"/>
      <c r="GN94" s="12"/>
      <c r="GO94" s="14"/>
      <c r="GP94" s="14"/>
      <c r="GQ94" s="12"/>
      <c r="GR94" s="14"/>
      <c r="GS94" s="12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2">
        <f t="shared" si="20"/>
        <v>5</v>
      </c>
      <c r="HR94" s="12">
        <v>0.0</v>
      </c>
      <c r="HS94" s="12">
        <v>0.0</v>
      </c>
      <c r="HT94" s="12">
        <v>0.0</v>
      </c>
      <c r="HU94" s="12">
        <v>0.0</v>
      </c>
      <c r="HV94" s="12">
        <v>0.0</v>
      </c>
      <c r="HW94" s="12">
        <v>0.0</v>
      </c>
      <c r="HX94" s="12">
        <v>0.0</v>
      </c>
      <c r="HY94" s="12" t="s">
        <v>1046</v>
      </c>
      <c r="HZ94" s="12" t="s">
        <v>1047</v>
      </c>
    </row>
    <row r="95">
      <c r="A95" s="15" t="s">
        <v>1048</v>
      </c>
      <c r="B95" s="12" t="s">
        <v>1049</v>
      </c>
      <c r="C95" s="13">
        <v>45237.0</v>
      </c>
      <c r="D95" s="12">
        <v>11.0</v>
      </c>
      <c r="E95" s="12" t="s">
        <v>235</v>
      </c>
      <c r="F95" s="12" t="s">
        <v>236</v>
      </c>
      <c r="G95" s="12" t="s">
        <v>237</v>
      </c>
      <c r="H95" s="12" t="s">
        <v>238</v>
      </c>
      <c r="I95" s="12" t="s">
        <v>239</v>
      </c>
      <c r="J95" s="14"/>
      <c r="K95" s="12" t="s">
        <v>1050</v>
      </c>
      <c r="L95" s="12" t="s">
        <v>1051</v>
      </c>
      <c r="M95" s="15" t="s">
        <v>1052</v>
      </c>
      <c r="N95" s="12" t="s">
        <v>243</v>
      </c>
      <c r="O95" s="12" t="s">
        <v>244</v>
      </c>
      <c r="P95" s="12" t="s">
        <v>245</v>
      </c>
      <c r="Q95" s="12" t="s">
        <v>278</v>
      </c>
      <c r="R95" s="12" t="s">
        <v>279</v>
      </c>
      <c r="S95" s="12" t="s">
        <v>248</v>
      </c>
      <c r="T95" s="16" t="s">
        <v>1053</v>
      </c>
      <c r="U95" s="17" t="s">
        <v>1054</v>
      </c>
      <c r="V95" s="12" t="str">
        <f t="shared" si="1"/>
        <v>3,614034</v>
      </c>
      <c r="W95" s="14" t="str">
        <f t="shared" si="2"/>
        <v>98,718452</v>
      </c>
      <c r="X95" s="14" t="str">
        <f t="shared" si="3"/>
        <v>3,614141</v>
      </c>
      <c r="Y95" s="14" t="str">
        <f t="shared" si="4"/>
        <v>98,718191</v>
      </c>
      <c r="Z95" s="18">
        <f t="shared" si="17"/>
        <v>31.31261493</v>
      </c>
      <c r="AA95" s="14" t="str">
        <f t="shared" si="6"/>
        <v>Dalam Radius</v>
      </c>
      <c r="AB95" s="14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 t="b">
        <v>1</v>
      </c>
      <c r="BC95" s="12"/>
      <c r="BD95" s="12"/>
      <c r="BE95" s="12"/>
      <c r="BF95" s="12" t="b">
        <v>1</v>
      </c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 t="b">
        <v>1</v>
      </c>
      <c r="CA95" s="12"/>
      <c r="CB95" s="12" t="b">
        <v>1</v>
      </c>
      <c r="CC95" s="12"/>
      <c r="CD95" s="12"/>
      <c r="CE95" s="12"/>
      <c r="CF95" s="12"/>
      <c r="CG95" s="12" t="b">
        <v>1</v>
      </c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4"/>
      <c r="DR95" s="12" t="b">
        <v>0</v>
      </c>
      <c r="DS95" s="12" t="b">
        <v>0</v>
      </c>
      <c r="DT95" s="12"/>
      <c r="DU95" s="12"/>
      <c r="DV95" s="12" t="s">
        <v>1055</v>
      </c>
      <c r="DW95" s="12" t="b">
        <v>1</v>
      </c>
      <c r="DX95" s="12"/>
      <c r="DY95" s="12"/>
      <c r="DZ95" s="12"/>
      <c r="EA95" s="12"/>
      <c r="EB95" s="12"/>
      <c r="EC95" s="12"/>
      <c r="ED95" s="12"/>
      <c r="EE95" s="12"/>
      <c r="EF95" s="14"/>
      <c r="EG95" s="14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4"/>
      <c r="EU95" s="12"/>
      <c r="EV95" s="12"/>
      <c r="EW95" s="12"/>
      <c r="EX95" s="12"/>
      <c r="EY95" s="12"/>
      <c r="EZ95" s="12"/>
      <c r="FA95" s="12"/>
      <c r="FB95" s="12"/>
      <c r="FC95" s="12">
        <v>2.0</v>
      </c>
      <c r="FD95" s="12"/>
      <c r="FE95" s="12"/>
      <c r="FF95" s="12"/>
      <c r="FG95" s="12"/>
      <c r="FH95" s="12"/>
      <c r="FI95" s="12"/>
      <c r="FJ95" s="12"/>
      <c r="FK95" s="12"/>
      <c r="FL95" s="12"/>
      <c r="FM95" s="14"/>
      <c r="FN95" s="12"/>
      <c r="FO95" s="12"/>
      <c r="FP95" s="12"/>
      <c r="FQ95" s="14"/>
      <c r="FR95" s="12"/>
      <c r="FS95" s="12"/>
      <c r="FT95" s="12"/>
      <c r="FU95" s="12"/>
      <c r="FV95" s="12"/>
      <c r="FW95" s="12"/>
      <c r="FX95" s="12"/>
      <c r="FY95" s="12">
        <v>1.0</v>
      </c>
      <c r="FZ95" s="12"/>
      <c r="GA95" s="12"/>
      <c r="GB95" s="12"/>
      <c r="GC95" s="14"/>
      <c r="GD95" s="12">
        <v>2.0</v>
      </c>
      <c r="GE95" s="12"/>
      <c r="GF95" s="12"/>
      <c r="GG95" s="12"/>
      <c r="GH95" s="12"/>
      <c r="GI95" s="12"/>
      <c r="GJ95" s="12"/>
      <c r="GK95" s="14"/>
      <c r="GL95" s="14"/>
      <c r="GM95" s="14"/>
      <c r="GN95" s="12"/>
      <c r="GO95" s="14"/>
      <c r="GP95" s="14"/>
      <c r="GQ95" s="12"/>
      <c r="GR95" s="14"/>
      <c r="GS95" s="12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2">
        <f>countif(AC95:CV95,"TRUE")</f>
        <v>5</v>
      </c>
      <c r="HR95" s="12">
        <v>60000.0</v>
      </c>
      <c r="HS95" s="12">
        <v>0.0</v>
      </c>
      <c r="HT95" s="12">
        <v>0.0</v>
      </c>
      <c r="HU95" s="12">
        <v>0.0</v>
      </c>
      <c r="HV95" s="12">
        <v>0.0</v>
      </c>
      <c r="HW95" s="12">
        <v>0.0</v>
      </c>
      <c r="HX95" s="12">
        <v>60000.0</v>
      </c>
      <c r="HY95" s="12" t="s">
        <v>1056</v>
      </c>
      <c r="HZ95" s="19">
        <v>36554.0</v>
      </c>
    </row>
    <row r="96">
      <c r="A96" s="12" t="s">
        <v>1057</v>
      </c>
      <c r="B96" s="12" t="s">
        <v>1058</v>
      </c>
      <c r="C96" s="13">
        <v>45233.0</v>
      </c>
      <c r="D96" s="12">
        <v>11.0</v>
      </c>
      <c r="E96" s="12" t="s">
        <v>235</v>
      </c>
      <c r="F96" s="12" t="s">
        <v>236</v>
      </c>
      <c r="G96" s="12" t="s">
        <v>237</v>
      </c>
      <c r="H96" s="12" t="s">
        <v>238</v>
      </c>
      <c r="I96" s="12" t="s">
        <v>239</v>
      </c>
      <c r="J96" s="14"/>
      <c r="K96" s="12" t="s">
        <v>1059</v>
      </c>
      <c r="L96" s="12" t="s">
        <v>1060</v>
      </c>
      <c r="M96" s="15" t="s">
        <v>268</v>
      </c>
      <c r="N96" s="12" t="s">
        <v>258</v>
      </c>
      <c r="O96" s="12" t="s">
        <v>259</v>
      </c>
      <c r="P96" s="12" t="s">
        <v>245</v>
      </c>
      <c r="Q96" s="12" t="s">
        <v>246</v>
      </c>
      <c r="R96" s="12" t="s">
        <v>247</v>
      </c>
      <c r="S96" s="12" t="s">
        <v>248</v>
      </c>
      <c r="T96" s="16" t="s">
        <v>1061</v>
      </c>
      <c r="U96" s="17" t="s">
        <v>1062</v>
      </c>
      <c r="V96" s="14" t="str">
        <f t="shared" si="1"/>
        <v>3,537048</v>
      </c>
      <c r="W96" s="14" t="str">
        <f t="shared" si="2"/>
        <v>98,713097</v>
      </c>
      <c r="X96" s="14" t="str">
        <f t="shared" si="3"/>
        <v>3,536785</v>
      </c>
      <c r="Y96" s="14" t="str">
        <f t="shared" si="4"/>
        <v>98,713177</v>
      </c>
      <c r="Z96" s="18">
        <f t="shared" si="17"/>
        <v>30.56232862</v>
      </c>
      <c r="AA96" s="14" t="str">
        <f t="shared" si="6"/>
        <v>Dalam Radius</v>
      </c>
      <c r="AB96" s="14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 t="b">
        <v>1</v>
      </c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 t="b">
        <v>1</v>
      </c>
      <c r="CA96" s="12"/>
      <c r="CB96" s="12" t="b">
        <v>1</v>
      </c>
      <c r="CC96" s="12"/>
      <c r="CD96" s="12"/>
      <c r="CE96" s="12"/>
      <c r="CF96" s="12"/>
      <c r="CG96" s="12" t="b">
        <v>1</v>
      </c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4"/>
      <c r="DR96" s="12" t="b">
        <v>0</v>
      </c>
      <c r="DS96" s="12" t="b">
        <v>0</v>
      </c>
      <c r="DT96" s="14"/>
      <c r="DU96" s="14"/>
      <c r="DV96" s="12" t="s">
        <v>1063</v>
      </c>
      <c r="DW96" s="12" t="b">
        <v>1</v>
      </c>
      <c r="DX96" s="14"/>
      <c r="DY96" s="14"/>
      <c r="DZ96" s="12"/>
      <c r="EA96" s="12"/>
      <c r="EB96" s="12"/>
      <c r="EC96" s="12"/>
      <c r="ED96" s="12"/>
      <c r="EE96" s="12"/>
      <c r="EF96" s="14"/>
      <c r="EG96" s="14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4"/>
      <c r="EU96" s="12"/>
      <c r="EV96" s="12"/>
      <c r="EW96" s="12"/>
      <c r="EX96" s="12"/>
      <c r="EY96" s="12"/>
      <c r="EZ96" s="12"/>
      <c r="FA96" s="12"/>
      <c r="FB96" s="12"/>
      <c r="FC96" s="12">
        <v>2.0</v>
      </c>
      <c r="FD96" s="12"/>
      <c r="FE96" s="12"/>
      <c r="FF96" s="12"/>
      <c r="FG96" s="12"/>
      <c r="FH96" s="12"/>
      <c r="FI96" s="12"/>
      <c r="FJ96" s="12"/>
      <c r="FK96" s="12"/>
      <c r="FL96" s="12"/>
      <c r="FM96" s="14"/>
      <c r="FN96" s="12"/>
      <c r="FO96" s="12"/>
      <c r="FP96" s="12"/>
      <c r="FQ96" s="14"/>
      <c r="FR96" s="12"/>
      <c r="FS96" s="12"/>
      <c r="FT96" s="12"/>
      <c r="FU96" s="12"/>
      <c r="FV96" s="12"/>
      <c r="FW96" s="12"/>
      <c r="FX96" s="12"/>
      <c r="FY96" s="12">
        <v>1.0</v>
      </c>
      <c r="FZ96" s="12"/>
      <c r="GA96" s="12"/>
      <c r="GB96" s="12"/>
      <c r="GC96" s="14"/>
      <c r="GD96" s="12">
        <v>1.0</v>
      </c>
      <c r="GE96" s="12"/>
      <c r="GF96" s="12"/>
      <c r="GG96" s="12"/>
      <c r="GH96" s="12"/>
      <c r="GI96" s="12"/>
      <c r="GJ96" s="12"/>
      <c r="GK96" s="14"/>
      <c r="GL96" s="14"/>
      <c r="GM96" s="14"/>
      <c r="GN96" s="12"/>
      <c r="GO96" s="14"/>
      <c r="GP96" s="14"/>
      <c r="GQ96" s="12"/>
      <c r="GR96" s="14"/>
      <c r="GS96" s="12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2">
        <f t="shared" ref="HQ96:HQ98" si="21">countif(AC96:DP96,"TRUE")</f>
        <v>4</v>
      </c>
      <c r="HR96" s="12">
        <v>48000.0</v>
      </c>
      <c r="HS96" s="12">
        <v>0.0</v>
      </c>
      <c r="HT96" s="12">
        <v>0.0</v>
      </c>
      <c r="HU96" s="12">
        <v>0.0</v>
      </c>
      <c r="HV96" s="12">
        <v>0.0</v>
      </c>
      <c r="HW96" s="12">
        <v>0.0</v>
      </c>
      <c r="HX96" s="12">
        <v>48000.0</v>
      </c>
      <c r="HY96" s="12" t="s">
        <v>1064</v>
      </c>
      <c r="HZ96" s="12" t="s">
        <v>1065</v>
      </c>
    </row>
    <row r="97">
      <c r="A97" s="12" t="s">
        <v>1066</v>
      </c>
      <c r="B97" s="12" t="s">
        <v>1067</v>
      </c>
      <c r="C97" s="13">
        <v>45236.0</v>
      </c>
      <c r="D97" s="12">
        <v>11.0</v>
      </c>
      <c r="E97" s="12" t="s">
        <v>293</v>
      </c>
      <c r="F97" s="12" t="s">
        <v>629</v>
      </c>
      <c r="G97" s="12" t="s">
        <v>237</v>
      </c>
      <c r="H97" s="12" t="s">
        <v>238</v>
      </c>
      <c r="I97" s="12" t="s">
        <v>239</v>
      </c>
      <c r="J97" s="14"/>
      <c r="K97" s="12" t="s">
        <v>1068</v>
      </c>
      <c r="L97" s="12" t="s">
        <v>1069</v>
      </c>
      <c r="M97" s="15" t="s">
        <v>297</v>
      </c>
      <c r="N97" s="12" t="s">
        <v>642</v>
      </c>
      <c r="O97" s="12" t="s">
        <v>259</v>
      </c>
      <c r="P97" s="12" t="s">
        <v>245</v>
      </c>
      <c r="Q97" s="12" t="s">
        <v>246</v>
      </c>
      <c r="R97" s="12" t="s">
        <v>247</v>
      </c>
      <c r="S97" s="12" t="s">
        <v>248</v>
      </c>
      <c r="T97" s="16" t="s">
        <v>1070</v>
      </c>
      <c r="U97" s="17" t="s">
        <v>1071</v>
      </c>
      <c r="V97" s="14" t="str">
        <f t="shared" si="1"/>
        <v>3,591588</v>
      </c>
      <c r="W97" s="14" t="str">
        <f t="shared" si="2"/>
        <v>98,663948</v>
      </c>
      <c r="X97" s="14" t="str">
        <f t="shared" si="3"/>
        <v>3,591483</v>
      </c>
      <c r="Y97" s="14" t="str">
        <f t="shared" si="4"/>
        <v>98,664190</v>
      </c>
      <c r="Z97" s="18">
        <f t="shared" si="17"/>
        <v>29.2844182</v>
      </c>
      <c r="AA97" s="14" t="str">
        <f t="shared" si="6"/>
        <v>Dalam Radius</v>
      </c>
      <c r="AB97" s="14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4"/>
      <c r="DR97" s="12" t="b">
        <v>0</v>
      </c>
      <c r="DS97" s="12" t="b">
        <v>0</v>
      </c>
      <c r="DT97" s="14"/>
      <c r="DU97" s="14"/>
      <c r="DV97" s="12" t="s">
        <v>1072</v>
      </c>
      <c r="DW97" s="12" t="b">
        <v>0</v>
      </c>
      <c r="DX97" s="14"/>
      <c r="DY97" s="14"/>
      <c r="DZ97" s="12"/>
      <c r="EA97" s="12"/>
      <c r="EB97" s="12"/>
      <c r="EC97" s="12"/>
      <c r="ED97" s="12"/>
      <c r="EE97" s="12"/>
      <c r="EF97" s="14"/>
      <c r="EG97" s="14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4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4"/>
      <c r="FN97" s="12"/>
      <c r="FO97" s="12"/>
      <c r="FP97" s="12"/>
      <c r="FQ97" s="14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4"/>
      <c r="GD97" s="12"/>
      <c r="GE97" s="12"/>
      <c r="GF97" s="12"/>
      <c r="GG97" s="12"/>
      <c r="GH97" s="12"/>
      <c r="GI97" s="12"/>
      <c r="GJ97" s="12"/>
      <c r="GK97" s="14"/>
      <c r="GL97" s="14"/>
      <c r="GM97" s="14"/>
      <c r="GN97" s="12"/>
      <c r="GO97" s="14"/>
      <c r="GP97" s="14"/>
      <c r="GQ97" s="12"/>
      <c r="GR97" s="14"/>
      <c r="GS97" s="12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2">
        <f t="shared" si="21"/>
        <v>0</v>
      </c>
      <c r="HR97" s="12">
        <v>0.0</v>
      </c>
      <c r="HS97" s="12">
        <v>0.0</v>
      </c>
      <c r="HT97" s="12">
        <v>0.0</v>
      </c>
      <c r="HU97" s="12">
        <v>0.0</v>
      </c>
      <c r="HV97" s="12">
        <v>0.0</v>
      </c>
      <c r="HW97" s="12">
        <v>0.0</v>
      </c>
      <c r="HX97" s="12">
        <v>0.0</v>
      </c>
      <c r="HY97" s="12" t="s">
        <v>1073</v>
      </c>
      <c r="HZ97" s="12" t="s">
        <v>1074</v>
      </c>
    </row>
    <row r="98">
      <c r="A98" s="12" t="s">
        <v>1075</v>
      </c>
      <c r="B98" s="12" t="s">
        <v>1076</v>
      </c>
      <c r="C98" s="13">
        <v>45236.0</v>
      </c>
      <c r="D98" s="12">
        <v>11.0</v>
      </c>
      <c r="E98" s="12" t="s">
        <v>293</v>
      </c>
      <c r="F98" s="12" t="s">
        <v>629</v>
      </c>
      <c r="G98" s="12" t="s">
        <v>237</v>
      </c>
      <c r="H98" s="12" t="s">
        <v>238</v>
      </c>
      <c r="I98" s="12" t="s">
        <v>239</v>
      </c>
      <c r="J98" s="14"/>
      <c r="K98" s="12" t="s">
        <v>1077</v>
      </c>
      <c r="L98" s="12" t="s">
        <v>1078</v>
      </c>
      <c r="M98" s="15" t="s">
        <v>1079</v>
      </c>
      <c r="N98" s="12" t="s">
        <v>744</v>
      </c>
      <c r="O98" s="12" t="s">
        <v>259</v>
      </c>
      <c r="P98" s="12" t="s">
        <v>245</v>
      </c>
      <c r="Q98" s="12" t="s">
        <v>299</v>
      </c>
      <c r="R98" s="12" t="s">
        <v>247</v>
      </c>
      <c r="S98" s="12" t="s">
        <v>248</v>
      </c>
      <c r="T98" s="16" t="s">
        <v>1080</v>
      </c>
      <c r="U98" s="17" t="s">
        <v>1081</v>
      </c>
      <c r="V98" s="14" t="str">
        <f t="shared" si="1"/>
        <v>3,602912</v>
      </c>
      <c r="W98" s="14" t="str">
        <f t="shared" si="2"/>
        <v>98,627473</v>
      </c>
      <c r="X98" s="14" t="str">
        <f t="shared" si="3"/>
        <v>3,603155</v>
      </c>
      <c r="Y98" s="14" t="str">
        <f t="shared" si="4"/>
        <v>98,627573</v>
      </c>
      <c r="Z98" s="18">
        <f t="shared" si="17"/>
        <v>29.21050524</v>
      </c>
      <c r="AA98" s="14" t="str">
        <f t="shared" si="6"/>
        <v>Dalam Radius</v>
      </c>
      <c r="AB98" s="14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4"/>
      <c r="DR98" s="12" t="b">
        <v>0</v>
      </c>
      <c r="DS98" s="12" t="b">
        <v>0</v>
      </c>
      <c r="DT98" s="14"/>
      <c r="DU98" s="14"/>
      <c r="DV98" s="12" t="s">
        <v>1082</v>
      </c>
      <c r="DW98" s="12" t="b">
        <v>1</v>
      </c>
      <c r="DX98" s="14"/>
      <c r="DY98" s="14"/>
      <c r="DZ98" s="12"/>
      <c r="EA98" s="12"/>
      <c r="EB98" s="12"/>
      <c r="EC98" s="12"/>
      <c r="ED98" s="12"/>
      <c r="EE98" s="12"/>
      <c r="EF98" s="14"/>
      <c r="EG98" s="14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4"/>
      <c r="EU98" s="12"/>
      <c r="EV98" s="12"/>
      <c r="EW98" s="12"/>
      <c r="EX98" s="12"/>
      <c r="EY98" s="12"/>
      <c r="EZ98" s="12"/>
      <c r="FA98" s="12">
        <v>1.0</v>
      </c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4"/>
      <c r="FN98" s="12"/>
      <c r="FO98" s="12"/>
      <c r="FP98" s="12"/>
      <c r="FQ98" s="14"/>
      <c r="FR98" s="12">
        <v>1.0</v>
      </c>
      <c r="FS98" s="12"/>
      <c r="FT98" s="12"/>
      <c r="FU98" s="12"/>
      <c r="FV98" s="12">
        <v>1.0</v>
      </c>
      <c r="FW98" s="12"/>
      <c r="FX98" s="12"/>
      <c r="FY98" s="12"/>
      <c r="FZ98" s="12"/>
      <c r="GA98" s="12"/>
      <c r="GB98" s="12"/>
      <c r="GC98" s="14"/>
      <c r="GD98" s="12">
        <v>1.0</v>
      </c>
      <c r="GE98" s="12"/>
      <c r="GF98" s="12"/>
      <c r="GG98" s="12"/>
      <c r="GH98" s="12"/>
      <c r="GI98" s="12"/>
      <c r="GJ98" s="12"/>
      <c r="GK98" s="14"/>
      <c r="GL98" s="14"/>
      <c r="GM98" s="14"/>
      <c r="GN98" s="12"/>
      <c r="GO98" s="14"/>
      <c r="GP98" s="14"/>
      <c r="GQ98" s="12"/>
      <c r="GR98" s="14"/>
      <c r="GS98" s="12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2">
        <f t="shared" si="21"/>
        <v>0</v>
      </c>
      <c r="HR98" s="12">
        <v>48000.0</v>
      </c>
      <c r="HS98" s="12">
        <v>0.0</v>
      </c>
      <c r="HT98" s="12">
        <v>0.0</v>
      </c>
      <c r="HU98" s="12">
        <v>0.0</v>
      </c>
      <c r="HV98" s="12">
        <v>0.0</v>
      </c>
      <c r="HW98" s="12">
        <v>0.0</v>
      </c>
      <c r="HX98" s="12">
        <v>48000.0</v>
      </c>
      <c r="HY98" s="12" t="s">
        <v>1083</v>
      </c>
      <c r="HZ98" s="19">
        <v>36531.0</v>
      </c>
    </row>
    <row r="99">
      <c r="A99" s="12" t="s">
        <v>1084</v>
      </c>
      <c r="B99" s="12" t="s">
        <v>1085</v>
      </c>
      <c r="C99" s="13">
        <v>45237.0</v>
      </c>
      <c r="D99" s="12">
        <v>11.0</v>
      </c>
      <c r="E99" s="12" t="s">
        <v>293</v>
      </c>
      <c r="F99" s="12" t="s">
        <v>629</v>
      </c>
      <c r="G99" s="12" t="s">
        <v>237</v>
      </c>
      <c r="H99" s="12" t="s">
        <v>238</v>
      </c>
      <c r="I99" s="12" t="s">
        <v>239</v>
      </c>
      <c r="J99" s="14"/>
      <c r="K99" s="12" t="s">
        <v>1086</v>
      </c>
      <c r="L99" s="12" t="s">
        <v>1087</v>
      </c>
      <c r="M99" s="15" t="s">
        <v>1088</v>
      </c>
      <c r="N99" s="12" t="s">
        <v>601</v>
      </c>
      <c r="O99" s="12" t="s">
        <v>259</v>
      </c>
      <c r="P99" s="12" t="s">
        <v>245</v>
      </c>
      <c r="Q99" s="12" t="s">
        <v>278</v>
      </c>
      <c r="R99" s="12" t="s">
        <v>279</v>
      </c>
      <c r="S99" s="12" t="s">
        <v>248</v>
      </c>
      <c r="T99" s="16" t="s">
        <v>1089</v>
      </c>
      <c r="U99" s="17" t="s">
        <v>1090</v>
      </c>
      <c r="V99" s="12" t="str">
        <f t="shared" si="1"/>
        <v>3,608067</v>
      </c>
      <c r="W99" s="14" t="str">
        <f t="shared" si="2"/>
        <v>98,651757</v>
      </c>
      <c r="X99" s="14" t="str">
        <f t="shared" si="3"/>
        <v>3,608329</v>
      </c>
      <c r="Y99" s="14" t="str">
        <f t="shared" si="4"/>
        <v>98,651766</v>
      </c>
      <c r="Z99" s="18">
        <f t="shared" si="17"/>
        <v>29.15016158</v>
      </c>
      <c r="AA99" s="14" t="str">
        <f t="shared" si="6"/>
        <v>Dalam Radius</v>
      </c>
      <c r="AB99" s="14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4"/>
      <c r="DR99" s="12" t="b">
        <v>0</v>
      </c>
      <c r="DS99" s="12" t="b">
        <v>0</v>
      </c>
      <c r="DT99" s="12"/>
      <c r="DU99" s="12"/>
      <c r="DV99" s="12" t="s">
        <v>1091</v>
      </c>
      <c r="DW99" s="12" t="b">
        <v>1</v>
      </c>
      <c r="DX99" s="12"/>
      <c r="DY99" s="12"/>
      <c r="DZ99" s="12"/>
      <c r="EA99" s="12"/>
      <c r="EB99" s="12"/>
      <c r="EC99" s="12"/>
      <c r="ED99" s="12"/>
      <c r="EE99" s="12"/>
      <c r="EF99" s="14"/>
      <c r="EG99" s="14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4"/>
      <c r="EU99" s="12">
        <v>1.0</v>
      </c>
      <c r="EV99" s="12"/>
      <c r="EW99" s="12">
        <v>0.0</v>
      </c>
      <c r="EX99" s="12"/>
      <c r="EY99" s="12">
        <v>1.0</v>
      </c>
      <c r="EZ99" s="12"/>
      <c r="FA99" s="12"/>
      <c r="FB99" s="12"/>
      <c r="FC99" s="12">
        <v>1.0</v>
      </c>
      <c r="FD99" s="12"/>
      <c r="FE99" s="12"/>
      <c r="FF99" s="12">
        <v>2.0</v>
      </c>
      <c r="FG99" s="12"/>
      <c r="FH99" s="12"/>
      <c r="FI99" s="12"/>
      <c r="FJ99" s="12"/>
      <c r="FK99" s="12"/>
      <c r="FL99" s="12"/>
      <c r="FM99" s="14"/>
      <c r="FN99" s="12"/>
      <c r="FO99" s="12"/>
      <c r="FP99" s="12"/>
      <c r="FQ99" s="14"/>
      <c r="FR99" s="12"/>
      <c r="FS99" s="12">
        <v>2.0</v>
      </c>
      <c r="FT99" s="12"/>
      <c r="FU99" s="12"/>
      <c r="FV99" s="12"/>
      <c r="FW99" s="12">
        <v>1.0</v>
      </c>
      <c r="FX99" s="12"/>
      <c r="FY99" s="12">
        <v>1.0</v>
      </c>
      <c r="FZ99" s="12"/>
      <c r="GA99" s="12"/>
      <c r="GB99" s="12"/>
      <c r="GC99" s="14"/>
      <c r="GD99" s="12">
        <v>1.0</v>
      </c>
      <c r="GE99" s="12"/>
      <c r="GF99" s="12"/>
      <c r="GG99" s="12">
        <v>2.0</v>
      </c>
      <c r="GH99" s="12"/>
      <c r="GI99" s="12"/>
      <c r="GJ99" s="12"/>
      <c r="GK99" s="14"/>
      <c r="GL99" s="14"/>
      <c r="GM99" s="12"/>
      <c r="GN99" s="12"/>
      <c r="GO99" s="14"/>
      <c r="GP99" s="14"/>
      <c r="GQ99" s="12"/>
      <c r="GR99" s="14"/>
      <c r="GS99" s="12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2">
        <f t="shared" ref="HQ99:HQ100" si="22">countif(AC99:CV99,"TRUE")</f>
        <v>0</v>
      </c>
      <c r="HR99" s="12">
        <v>144000.0</v>
      </c>
      <c r="HS99" s="12">
        <v>0.0</v>
      </c>
      <c r="HT99" s="12">
        <v>0.0</v>
      </c>
      <c r="HU99" s="12">
        <v>0.0</v>
      </c>
      <c r="HV99" s="12">
        <v>0.0</v>
      </c>
      <c r="HW99" s="12">
        <v>0.0</v>
      </c>
      <c r="HX99" s="12">
        <v>144000.0</v>
      </c>
      <c r="HY99" s="20">
        <v>15048.0</v>
      </c>
      <c r="HZ99" s="19">
        <v>36631.0</v>
      </c>
    </row>
    <row r="100">
      <c r="A100" s="12" t="s">
        <v>1092</v>
      </c>
      <c r="B100" s="12" t="s">
        <v>1093</v>
      </c>
      <c r="C100" s="13">
        <v>45237.0</v>
      </c>
      <c r="D100" s="12">
        <v>11.0</v>
      </c>
      <c r="E100" s="12" t="s">
        <v>1094</v>
      </c>
      <c r="F100" s="12" t="s">
        <v>1095</v>
      </c>
      <c r="G100" s="12" t="s">
        <v>237</v>
      </c>
      <c r="H100" s="12" t="s">
        <v>238</v>
      </c>
      <c r="I100" s="12" t="s">
        <v>239</v>
      </c>
      <c r="J100" s="14"/>
      <c r="K100" s="12" t="s">
        <v>1096</v>
      </c>
      <c r="L100" s="12" t="s">
        <v>1097</v>
      </c>
      <c r="M100" s="15" t="s">
        <v>1098</v>
      </c>
      <c r="N100" s="12" t="s">
        <v>1099</v>
      </c>
      <c r="O100" s="12" t="s">
        <v>1100</v>
      </c>
      <c r="P100" s="12" t="s">
        <v>245</v>
      </c>
      <c r="Q100" s="12" t="s">
        <v>278</v>
      </c>
      <c r="R100" s="12" t="s">
        <v>279</v>
      </c>
      <c r="S100" s="12" t="s">
        <v>248</v>
      </c>
      <c r="T100" s="16" t="s">
        <v>1101</v>
      </c>
      <c r="U100" s="17" t="s">
        <v>1102</v>
      </c>
      <c r="V100" s="12" t="str">
        <f t="shared" si="1"/>
        <v>3,115040</v>
      </c>
      <c r="W100" s="14" t="str">
        <f t="shared" si="2"/>
        <v>98,504393</v>
      </c>
      <c r="X100" s="14" t="str">
        <f t="shared" si="3"/>
        <v>3,115272</v>
      </c>
      <c r="Y100" s="14" t="str">
        <f t="shared" si="4"/>
        <v>98,504512</v>
      </c>
      <c r="Z100" s="18">
        <f t="shared" si="17"/>
        <v>28.98394801</v>
      </c>
      <c r="AA100" s="14" t="str">
        <f t="shared" si="6"/>
        <v>Dalam Radius</v>
      </c>
      <c r="AB100" s="14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4"/>
      <c r="DR100" s="12" t="b">
        <v>0</v>
      </c>
      <c r="DS100" s="12" t="b">
        <v>0</v>
      </c>
      <c r="DT100" s="12"/>
      <c r="DU100" s="12"/>
      <c r="DV100" s="12" t="s">
        <v>1103</v>
      </c>
      <c r="DW100" s="12" t="b">
        <v>1</v>
      </c>
      <c r="DX100" s="12"/>
      <c r="DY100" s="12"/>
      <c r="DZ100" s="12"/>
      <c r="EA100" s="12"/>
      <c r="EB100" s="12"/>
      <c r="EC100" s="12"/>
      <c r="ED100" s="12"/>
      <c r="EE100" s="12"/>
      <c r="EF100" s="14"/>
      <c r="EG100" s="14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4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4"/>
      <c r="FN100" s="12"/>
      <c r="FO100" s="12"/>
      <c r="FP100" s="12"/>
      <c r="FQ100" s="14"/>
      <c r="FR100" s="12"/>
      <c r="FS100" s="12"/>
      <c r="FT100" s="12"/>
      <c r="FU100" s="12"/>
      <c r="FV100" s="12"/>
      <c r="FW100" s="12">
        <v>4.0</v>
      </c>
      <c r="FX100" s="12"/>
      <c r="FY100" s="12">
        <v>4.0</v>
      </c>
      <c r="FZ100" s="12"/>
      <c r="GA100" s="12"/>
      <c r="GB100" s="12"/>
      <c r="GC100" s="14"/>
      <c r="GD100" s="12"/>
      <c r="GE100" s="12"/>
      <c r="GF100" s="12"/>
      <c r="GG100" s="12"/>
      <c r="GH100" s="12"/>
      <c r="GI100" s="12"/>
      <c r="GJ100" s="12"/>
      <c r="GK100" s="14"/>
      <c r="GL100" s="14"/>
      <c r="GM100" s="12"/>
      <c r="GN100" s="12"/>
      <c r="GO100" s="14"/>
      <c r="GP100" s="14"/>
      <c r="GQ100" s="12"/>
      <c r="GR100" s="14"/>
      <c r="GS100" s="12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2">
        <f t="shared" si="22"/>
        <v>0</v>
      </c>
      <c r="HR100" s="12">
        <v>96000.0</v>
      </c>
      <c r="HS100" s="12">
        <v>0.0</v>
      </c>
      <c r="HT100" s="12">
        <v>0.0</v>
      </c>
      <c r="HU100" s="12">
        <v>0.0</v>
      </c>
      <c r="HV100" s="12">
        <v>0.0</v>
      </c>
      <c r="HW100" s="12">
        <v>0.0</v>
      </c>
      <c r="HX100" s="12">
        <v>96000.0</v>
      </c>
      <c r="HY100" s="12" t="s">
        <v>1104</v>
      </c>
      <c r="HZ100" s="12" t="s">
        <v>993</v>
      </c>
    </row>
    <row r="101">
      <c r="A101" s="12" t="s">
        <v>1105</v>
      </c>
      <c r="B101" s="12" t="s">
        <v>1106</v>
      </c>
      <c r="C101" s="13">
        <v>45234.0</v>
      </c>
      <c r="D101" s="12">
        <v>11.0</v>
      </c>
      <c r="E101" s="12" t="s">
        <v>293</v>
      </c>
      <c r="F101" s="12" t="s">
        <v>629</v>
      </c>
      <c r="G101" s="12" t="s">
        <v>237</v>
      </c>
      <c r="H101" s="12" t="s">
        <v>238</v>
      </c>
      <c r="I101" s="12" t="s">
        <v>239</v>
      </c>
      <c r="J101" s="14"/>
      <c r="K101" s="12" t="s">
        <v>1107</v>
      </c>
      <c r="L101" s="12" t="s">
        <v>1108</v>
      </c>
      <c r="M101" s="15" t="s">
        <v>297</v>
      </c>
      <c r="N101" s="12" t="s">
        <v>744</v>
      </c>
      <c r="O101" s="12" t="s">
        <v>259</v>
      </c>
      <c r="P101" s="12" t="s">
        <v>245</v>
      </c>
      <c r="Q101" s="12" t="s">
        <v>299</v>
      </c>
      <c r="R101" s="12" t="s">
        <v>247</v>
      </c>
      <c r="S101" s="12" t="s">
        <v>248</v>
      </c>
      <c r="T101" s="16" t="s">
        <v>1109</v>
      </c>
      <c r="U101" s="17" t="s">
        <v>1110</v>
      </c>
      <c r="V101" s="14" t="str">
        <f t="shared" si="1"/>
        <v>3,590855</v>
      </c>
      <c r="W101" s="14" t="str">
        <f t="shared" si="2"/>
        <v>98,640425</v>
      </c>
      <c r="X101" s="14" t="str">
        <f t="shared" si="3"/>
        <v>3,590778</v>
      </c>
      <c r="Y101" s="14" t="str">
        <f t="shared" si="4"/>
        <v>98,640669</v>
      </c>
      <c r="Z101" s="18">
        <f t="shared" si="17"/>
        <v>28.39966211</v>
      </c>
      <c r="AA101" s="14" t="str">
        <f t="shared" si="6"/>
        <v>Dalam Radius</v>
      </c>
      <c r="AB101" s="14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4"/>
      <c r="DR101" s="12" t="b">
        <v>0</v>
      </c>
      <c r="DS101" s="12" t="b">
        <v>0</v>
      </c>
      <c r="DT101" s="14"/>
      <c r="DU101" s="14"/>
      <c r="DV101" s="12" t="s">
        <v>1111</v>
      </c>
      <c r="DW101" s="12" t="b">
        <v>1</v>
      </c>
      <c r="DX101" s="14"/>
      <c r="DY101" s="14"/>
      <c r="DZ101" s="12"/>
      <c r="EA101" s="12"/>
      <c r="EB101" s="12"/>
      <c r="EC101" s="12"/>
      <c r="ED101" s="12"/>
      <c r="EE101" s="12"/>
      <c r="EF101" s="14"/>
      <c r="EG101" s="14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4"/>
      <c r="EU101" s="12"/>
      <c r="EV101" s="12"/>
      <c r="EW101" s="12"/>
      <c r="EX101" s="12"/>
      <c r="EY101" s="12">
        <v>1.0</v>
      </c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4"/>
      <c r="FN101" s="12"/>
      <c r="FO101" s="12"/>
      <c r="FP101" s="12"/>
      <c r="FQ101" s="14"/>
      <c r="FR101" s="12"/>
      <c r="FS101" s="12"/>
      <c r="FT101" s="12"/>
      <c r="FU101" s="12"/>
      <c r="FV101" s="12"/>
      <c r="FW101" s="12"/>
      <c r="FX101" s="12"/>
      <c r="FY101" s="12">
        <v>1.0</v>
      </c>
      <c r="FZ101" s="12"/>
      <c r="GA101" s="12"/>
      <c r="GB101" s="12"/>
      <c r="GC101" s="14"/>
      <c r="GD101" s="12"/>
      <c r="GE101" s="12"/>
      <c r="GF101" s="12"/>
      <c r="GG101" s="12"/>
      <c r="GH101" s="12"/>
      <c r="GI101" s="12"/>
      <c r="GJ101" s="12"/>
      <c r="GK101" s="14"/>
      <c r="GL101" s="14"/>
      <c r="GM101" s="14"/>
      <c r="GN101" s="12"/>
      <c r="GO101" s="14"/>
      <c r="GP101" s="14"/>
      <c r="GQ101" s="12"/>
      <c r="GR101" s="14"/>
      <c r="GS101" s="12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2">
        <f t="shared" ref="HQ101:HQ102" si="23">countif(AC101:DP101,"TRUE")</f>
        <v>0</v>
      </c>
      <c r="HR101" s="12">
        <v>24000.0</v>
      </c>
      <c r="HS101" s="12">
        <v>0.0</v>
      </c>
      <c r="HT101" s="12">
        <v>0.0</v>
      </c>
      <c r="HU101" s="12">
        <v>0.0</v>
      </c>
      <c r="HV101" s="12">
        <v>0.0</v>
      </c>
      <c r="HW101" s="12">
        <v>0.0</v>
      </c>
      <c r="HX101" s="12">
        <v>24000.0</v>
      </c>
      <c r="HY101" s="12" t="s">
        <v>1112</v>
      </c>
      <c r="HZ101" s="12" t="s">
        <v>1113</v>
      </c>
    </row>
    <row r="102">
      <c r="A102" s="12" t="s">
        <v>1114</v>
      </c>
      <c r="B102" s="12" t="s">
        <v>1115</v>
      </c>
      <c r="C102" s="13">
        <v>45233.0</v>
      </c>
      <c r="D102" s="12">
        <v>11.0</v>
      </c>
      <c r="E102" s="12" t="s">
        <v>235</v>
      </c>
      <c r="F102" s="12" t="s">
        <v>236</v>
      </c>
      <c r="G102" s="12" t="s">
        <v>237</v>
      </c>
      <c r="H102" s="12" t="s">
        <v>238</v>
      </c>
      <c r="I102" s="12" t="s">
        <v>239</v>
      </c>
      <c r="J102" s="14"/>
      <c r="K102" s="12" t="s">
        <v>1116</v>
      </c>
      <c r="L102" s="12" t="s">
        <v>1117</v>
      </c>
      <c r="M102" s="15" t="s">
        <v>268</v>
      </c>
      <c r="N102" s="12" t="s">
        <v>258</v>
      </c>
      <c r="O102" s="12" t="s">
        <v>259</v>
      </c>
      <c r="P102" s="12" t="s">
        <v>245</v>
      </c>
      <c r="Q102" s="12" t="s">
        <v>299</v>
      </c>
      <c r="R102" s="12" t="s">
        <v>247</v>
      </c>
      <c r="S102" s="12" t="s">
        <v>1118</v>
      </c>
      <c r="T102" s="16" t="s">
        <v>1119</v>
      </c>
      <c r="U102" s="17" t="s">
        <v>1120</v>
      </c>
      <c r="V102" s="14" t="str">
        <f t="shared" si="1"/>
        <v>3,537352</v>
      </c>
      <c r="W102" s="14" t="str">
        <f t="shared" si="2"/>
        <v>98,710075</v>
      </c>
      <c r="X102" s="14" t="str">
        <f t="shared" si="3"/>
        <v>3,537196</v>
      </c>
      <c r="Y102" s="14" t="str">
        <f t="shared" si="4"/>
        <v>98,709873</v>
      </c>
      <c r="Z102" s="18">
        <f t="shared" si="17"/>
        <v>28.34588888</v>
      </c>
      <c r="AA102" s="14" t="str">
        <f t="shared" si="6"/>
        <v>Dalam Radius</v>
      </c>
      <c r="AB102" s="14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 t="b">
        <v>1</v>
      </c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 t="b">
        <v>1</v>
      </c>
      <c r="CC102" s="12"/>
      <c r="CD102" s="12"/>
      <c r="CE102" s="12"/>
      <c r="CF102" s="12"/>
      <c r="CG102" s="12" t="b">
        <v>1</v>
      </c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4"/>
      <c r="DR102" s="12" t="b">
        <v>0</v>
      </c>
      <c r="DS102" s="12" t="b">
        <v>0</v>
      </c>
      <c r="DT102" s="14"/>
      <c r="DU102" s="14"/>
      <c r="DV102" s="12" t="s">
        <v>1121</v>
      </c>
      <c r="DW102" s="12" t="b">
        <v>1</v>
      </c>
      <c r="DX102" s="14"/>
      <c r="DY102" s="14"/>
      <c r="DZ102" s="12"/>
      <c r="EA102" s="12"/>
      <c r="EB102" s="12"/>
      <c r="EC102" s="12"/>
      <c r="ED102" s="12"/>
      <c r="EE102" s="12"/>
      <c r="EF102" s="14"/>
      <c r="EG102" s="14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4"/>
      <c r="EU102" s="12"/>
      <c r="EV102" s="12"/>
      <c r="EW102" s="12"/>
      <c r="EX102" s="12"/>
      <c r="EY102" s="12"/>
      <c r="EZ102" s="12"/>
      <c r="FA102" s="12"/>
      <c r="FB102" s="12"/>
      <c r="FC102" s="12">
        <v>1.0</v>
      </c>
      <c r="FD102" s="12"/>
      <c r="FE102" s="12"/>
      <c r="FF102" s="12">
        <v>1.0</v>
      </c>
      <c r="FG102" s="12"/>
      <c r="FH102" s="12"/>
      <c r="FI102" s="12"/>
      <c r="FJ102" s="12"/>
      <c r="FK102" s="12"/>
      <c r="FL102" s="12"/>
      <c r="FM102" s="14"/>
      <c r="FN102" s="12"/>
      <c r="FO102" s="12"/>
      <c r="FP102" s="12"/>
      <c r="FQ102" s="14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4"/>
      <c r="GD102" s="12"/>
      <c r="GE102" s="12"/>
      <c r="GF102" s="12">
        <v>1.0</v>
      </c>
      <c r="GG102" s="12"/>
      <c r="GH102" s="12"/>
      <c r="GI102" s="12"/>
      <c r="GJ102" s="12"/>
      <c r="GK102" s="14"/>
      <c r="GL102" s="14"/>
      <c r="GM102" s="14"/>
      <c r="GN102" s="12"/>
      <c r="GO102" s="14"/>
      <c r="GP102" s="14"/>
      <c r="GQ102" s="12"/>
      <c r="GR102" s="14"/>
      <c r="GS102" s="12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2">
        <f t="shared" si="23"/>
        <v>3</v>
      </c>
      <c r="HR102" s="12">
        <v>36000.0</v>
      </c>
      <c r="HS102" s="12">
        <v>0.0</v>
      </c>
      <c r="HT102" s="12">
        <v>0.0</v>
      </c>
      <c r="HU102" s="12">
        <v>0.0</v>
      </c>
      <c r="HV102" s="12">
        <v>0.0</v>
      </c>
      <c r="HW102" s="12">
        <v>0.0</v>
      </c>
      <c r="HX102" s="12">
        <v>36000.0</v>
      </c>
      <c r="HY102" s="12" t="s">
        <v>1122</v>
      </c>
      <c r="HZ102" s="12" t="s">
        <v>1123</v>
      </c>
    </row>
    <row r="103">
      <c r="A103" s="12" t="s">
        <v>1124</v>
      </c>
      <c r="B103" s="12" t="s">
        <v>1125</v>
      </c>
      <c r="C103" s="13">
        <v>45237.0</v>
      </c>
      <c r="D103" s="12">
        <v>11.0</v>
      </c>
      <c r="E103" s="12" t="s">
        <v>293</v>
      </c>
      <c r="F103" s="12" t="s">
        <v>629</v>
      </c>
      <c r="G103" s="12" t="s">
        <v>237</v>
      </c>
      <c r="H103" s="12" t="s">
        <v>238</v>
      </c>
      <c r="I103" s="12" t="s">
        <v>239</v>
      </c>
      <c r="J103" s="14"/>
      <c r="K103" s="12" t="s">
        <v>1126</v>
      </c>
      <c r="L103" s="12" t="s">
        <v>1127</v>
      </c>
      <c r="M103" s="15" t="s">
        <v>297</v>
      </c>
      <c r="N103" s="12" t="s">
        <v>642</v>
      </c>
      <c r="O103" s="12" t="s">
        <v>259</v>
      </c>
      <c r="P103" s="12" t="s">
        <v>245</v>
      </c>
      <c r="Q103" s="12" t="s">
        <v>246</v>
      </c>
      <c r="R103" s="12" t="s">
        <v>247</v>
      </c>
      <c r="S103" s="12" t="s">
        <v>869</v>
      </c>
      <c r="T103" s="16" t="s">
        <v>1128</v>
      </c>
      <c r="U103" s="17" t="s">
        <v>1129</v>
      </c>
      <c r="V103" s="12" t="str">
        <f t="shared" si="1"/>
        <v>3,598691</v>
      </c>
      <c r="W103" s="14" t="str">
        <f t="shared" si="2"/>
        <v>98,654403</v>
      </c>
      <c r="X103" s="14" t="str">
        <f t="shared" si="3"/>
        <v>3,598678</v>
      </c>
      <c r="Y103" s="14" t="str">
        <f t="shared" si="4"/>
        <v>98,654164</v>
      </c>
      <c r="Z103" s="18">
        <f t="shared" si="17"/>
        <v>26.56252473</v>
      </c>
      <c r="AA103" s="14" t="str">
        <f t="shared" si="6"/>
        <v>Dalam Radius</v>
      </c>
      <c r="AB103" s="14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4"/>
      <c r="DR103" s="12" t="b">
        <v>0</v>
      </c>
      <c r="DS103" s="12" t="b">
        <v>0</v>
      </c>
      <c r="DT103" s="12"/>
      <c r="DU103" s="12"/>
      <c r="DV103" s="12" t="s">
        <v>1130</v>
      </c>
      <c r="DW103" s="12" t="b">
        <v>1</v>
      </c>
      <c r="DX103" s="12"/>
      <c r="DY103" s="12"/>
      <c r="DZ103" s="12"/>
      <c r="EA103" s="12"/>
      <c r="EB103" s="12"/>
      <c r="EC103" s="12"/>
      <c r="ED103" s="12"/>
      <c r="EE103" s="12"/>
      <c r="EF103" s="14"/>
      <c r="EG103" s="14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4"/>
      <c r="EU103" s="12"/>
      <c r="EV103" s="12"/>
      <c r="EW103" s="12"/>
      <c r="EX103" s="12"/>
      <c r="EY103" s="12">
        <v>2.0</v>
      </c>
      <c r="EZ103" s="12"/>
      <c r="FA103" s="12"/>
      <c r="FB103" s="12"/>
      <c r="FC103" s="12">
        <v>1.0</v>
      </c>
      <c r="FD103" s="12"/>
      <c r="FE103" s="12"/>
      <c r="FF103" s="12"/>
      <c r="FG103" s="12"/>
      <c r="FH103" s="12"/>
      <c r="FI103" s="12"/>
      <c r="FJ103" s="12"/>
      <c r="FK103" s="12"/>
      <c r="FL103" s="12"/>
      <c r="FM103" s="14"/>
      <c r="FN103" s="12"/>
      <c r="FO103" s="12"/>
      <c r="FP103" s="12"/>
      <c r="FQ103" s="14"/>
      <c r="FR103" s="12"/>
      <c r="FS103" s="12">
        <v>1.0</v>
      </c>
      <c r="FT103" s="12"/>
      <c r="FU103" s="12"/>
      <c r="FV103" s="12"/>
      <c r="FW103" s="12">
        <v>1.0</v>
      </c>
      <c r="FX103" s="12"/>
      <c r="FY103" s="12">
        <v>1.0</v>
      </c>
      <c r="FZ103" s="12"/>
      <c r="GA103" s="12"/>
      <c r="GB103" s="12"/>
      <c r="GC103" s="14"/>
      <c r="GD103" s="12"/>
      <c r="GE103" s="12"/>
      <c r="GF103" s="12"/>
      <c r="GG103" s="12"/>
      <c r="GH103" s="12"/>
      <c r="GI103" s="12"/>
      <c r="GJ103" s="12"/>
      <c r="GK103" s="14"/>
      <c r="GL103" s="14"/>
      <c r="GM103" s="12"/>
      <c r="GN103" s="12"/>
      <c r="GO103" s="14"/>
      <c r="GP103" s="14"/>
      <c r="GQ103" s="12"/>
      <c r="GR103" s="14"/>
      <c r="GS103" s="12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2">
        <f t="shared" ref="HQ103:HQ104" si="24">countif(AC103:CV103,"TRUE")</f>
        <v>0</v>
      </c>
      <c r="HR103" s="12">
        <v>72000.0</v>
      </c>
      <c r="HS103" s="12">
        <v>0.0</v>
      </c>
      <c r="HT103" s="12">
        <v>0.0</v>
      </c>
      <c r="HU103" s="12">
        <v>0.0</v>
      </c>
      <c r="HV103" s="12">
        <v>0.0</v>
      </c>
      <c r="HW103" s="12">
        <v>0.0</v>
      </c>
      <c r="HX103" s="12">
        <v>72000.0</v>
      </c>
      <c r="HY103" s="12" t="s">
        <v>1131</v>
      </c>
      <c r="HZ103" s="12" t="s">
        <v>1132</v>
      </c>
    </row>
    <row r="104">
      <c r="A104" s="12" t="s">
        <v>1133</v>
      </c>
      <c r="B104" s="20">
        <v>39490.0</v>
      </c>
      <c r="C104" s="13">
        <v>45237.0</v>
      </c>
      <c r="D104" s="12">
        <v>11.0</v>
      </c>
      <c r="E104" s="12" t="s">
        <v>235</v>
      </c>
      <c r="F104" s="12" t="s">
        <v>236</v>
      </c>
      <c r="G104" s="12" t="s">
        <v>237</v>
      </c>
      <c r="H104" s="12" t="s">
        <v>238</v>
      </c>
      <c r="I104" s="12" t="s">
        <v>239</v>
      </c>
      <c r="J104" s="14"/>
      <c r="K104" s="12" t="s">
        <v>1134</v>
      </c>
      <c r="L104" s="12" t="s">
        <v>1135</v>
      </c>
      <c r="M104" s="15" t="s">
        <v>268</v>
      </c>
      <c r="N104" s="12" t="s">
        <v>713</v>
      </c>
      <c r="O104" s="12" t="s">
        <v>259</v>
      </c>
      <c r="P104" s="12" t="s">
        <v>245</v>
      </c>
      <c r="Q104" s="12" t="s">
        <v>246</v>
      </c>
      <c r="R104" s="12" t="s">
        <v>247</v>
      </c>
      <c r="S104" s="12" t="s">
        <v>1136</v>
      </c>
      <c r="T104" s="16" t="s">
        <v>1137</v>
      </c>
      <c r="U104" s="17" t="s">
        <v>1138</v>
      </c>
      <c r="V104" s="12" t="str">
        <f t="shared" si="1"/>
        <v>3,603373</v>
      </c>
      <c r="W104" s="14" t="str">
        <f t="shared" si="2"/>
        <v>98,705666</v>
      </c>
      <c r="X104" s="14" t="str">
        <f t="shared" si="3"/>
        <v>3,603466</v>
      </c>
      <c r="Y104" s="14" t="str">
        <f t="shared" si="4"/>
        <v>98,705883</v>
      </c>
      <c r="Z104" s="18">
        <f t="shared" si="17"/>
        <v>26.20803295</v>
      </c>
      <c r="AA104" s="14" t="str">
        <f t="shared" si="6"/>
        <v>Dalam Radius</v>
      </c>
      <c r="AB104" s="14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 t="b">
        <v>1</v>
      </c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 t="b">
        <v>1</v>
      </c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4"/>
      <c r="DR104" s="12" t="b">
        <v>0</v>
      </c>
      <c r="DS104" s="12" t="b">
        <v>0</v>
      </c>
      <c r="DT104" s="12"/>
      <c r="DU104" s="12"/>
      <c r="DV104" s="12" t="s">
        <v>1139</v>
      </c>
      <c r="DW104" s="12" t="b">
        <v>1</v>
      </c>
      <c r="DX104" s="12"/>
      <c r="DY104" s="12"/>
      <c r="DZ104" s="12"/>
      <c r="EA104" s="12"/>
      <c r="EB104" s="12"/>
      <c r="EC104" s="12"/>
      <c r="ED104" s="12"/>
      <c r="EE104" s="12"/>
      <c r="EF104" s="14"/>
      <c r="EG104" s="14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4"/>
      <c r="EU104" s="12"/>
      <c r="EV104" s="12"/>
      <c r="EW104" s="12"/>
      <c r="EX104" s="12"/>
      <c r="EY104" s="12"/>
      <c r="EZ104" s="12"/>
      <c r="FA104" s="12">
        <v>12.0</v>
      </c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4"/>
      <c r="FN104" s="12"/>
      <c r="FO104" s="12"/>
      <c r="FP104" s="12"/>
      <c r="FQ104" s="14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4"/>
      <c r="GD104" s="12"/>
      <c r="GE104" s="12"/>
      <c r="GF104" s="12"/>
      <c r="GG104" s="12"/>
      <c r="GH104" s="12"/>
      <c r="GI104" s="12"/>
      <c r="GJ104" s="12"/>
      <c r="GK104" s="14"/>
      <c r="GL104" s="14"/>
      <c r="GM104" s="14"/>
      <c r="GN104" s="12"/>
      <c r="GO104" s="14"/>
      <c r="GP104" s="14"/>
      <c r="GQ104" s="12"/>
      <c r="GR104" s="14"/>
      <c r="GS104" s="12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2">
        <f t="shared" si="24"/>
        <v>2</v>
      </c>
      <c r="HR104" s="12">
        <v>144000.0</v>
      </c>
      <c r="HS104" s="12">
        <v>0.0</v>
      </c>
      <c r="HT104" s="12">
        <v>0.0</v>
      </c>
      <c r="HU104" s="12">
        <v>0.0</v>
      </c>
      <c r="HV104" s="12">
        <v>0.0</v>
      </c>
      <c r="HW104" s="12">
        <v>0.0</v>
      </c>
      <c r="HX104" s="12">
        <v>144000.0</v>
      </c>
      <c r="HY104" s="20">
        <v>44632.0</v>
      </c>
      <c r="HZ104" s="19">
        <v>36539.0</v>
      </c>
    </row>
    <row r="105">
      <c r="A105" s="15" t="s">
        <v>1140</v>
      </c>
      <c r="B105" s="20">
        <v>39794.0</v>
      </c>
      <c r="C105" s="13">
        <v>45233.0</v>
      </c>
      <c r="D105" s="12">
        <v>11.0</v>
      </c>
      <c r="E105" s="12" t="s">
        <v>475</v>
      </c>
      <c r="F105" s="12" t="s">
        <v>476</v>
      </c>
      <c r="G105" s="12" t="s">
        <v>237</v>
      </c>
      <c r="H105" s="12" t="s">
        <v>238</v>
      </c>
      <c r="I105" s="12" t="s">
        <v>239</v>
      </c>
      <c r="J105" s="14"/>
      <c r="K105" s="12" t="s">
        <v>1141</v>
      </c>
      <c r="L105" s="12" t="s">
        <v>1142</v>
      </c>
      <c r="M105" s="15" t="s">
        <v>1143</v>
      </c>
      <c r="N105" s="12" t="s">
        <v>1144</v>
      </c>
      <c r="O105" s="12" t="s">
        <v>259</v>
      </c>
      <c r="P105" s="12" t="s">
        <v>245</v>
      </c>
      <c r="Q105" s="12" t="s">
        <v>246</v>
      </c>
      <c r="R105" s="12" t="s">
        <v>247</v>
      </c>
      <c r="S105" s="12" t="s">
        <v>248</v>
      </c>
      <c r="T105" s="16" t="s">
        <v>1145</v>
      </c>
      <c r="U105" s="17" t="s">
        <v>1146</v>
      </c>
      <c r="V105" s="14" t="str">
        <f t="shared" si="1"/>
        <v>3,530208</v>
      </c>
      <c r="W105" s="14" t="str">
        <f t="shared" si="2"/>
        <v>98,663090</v>
      </c>
      <c r="X105" s="14" t="str">
        <f t="shared" si="3"/>
        <v>3,530442</v>
      </c>
      <c r="Y105" s="14" t="str">
        <f t="shared" si="4"/>
        <v>98,663077</v>
      </c>
      <c r="Z105" s="18">
        <f t="shared" si="17"/>
        <v>26.05956159</v>
      </c>
      <c r="AA105" s="14" t="str">
        <f t="shared" si="6"/>
        <v>Dalam Radius</v>
      </c>
      <c r="AB105" s="14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4"/>
      <c r="DR105" s="12" t="b">
        <v>0</v>
      </c>
      <c r="DS105" s="12" t="b">
        <v>0</v>
      </c>
      <c r="DT105" s="14"/>
      <c r="DU105" s="14"/>
      <c r="DV105" s="12" t="s">
        <v>1147</v>
      </c>
      <c r="DW105" s="12" t="b">
        <v>1</v>
      </c>
      <c r="DX105" s="14"/>
      <c r="DY105" s="14"/>
      <c r="DZ105" s="12"/>
      <c r="EA105" s="12"/>
      <c r="EB105" s="12"/>
      <c r="EC105" s="12"/>
      <c r="ED105" s="12"/>
      <c r="EE105" s="12"/>
      <c r="EF105" s="14"/>
      <c r="EG105" s="14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4"/>
      <c r="EU105" s="12"/>
      <c r="EV105" s="12"/>
      <c r="EW105" s="12"/>
      <c r="EX105" s="12"/>
      <c r="EY105" s="12"/>
      <c r="EZ105" s="12"/>
      <c r="FA105" s="12"/>
      <c r="FB105" s="12"/>
      <c r="FC105" s="12">
        <v>1.0</v>
      </c>
      <c r="FD105" s="12"/>
      <c r="FE105" s="12"/>
      <c r="FF105" s="12"/>
      <c r="FG105" s="12"/>
      <c r="FH105" s="12"/>
      <c r="FI105" s="12"/>
      <c r="FJ105" s="12"/>
      <c r="FK105" s="12"/>
      <c r="FL105" s="12"/>
      <c r="FM105" s="14"/>
      <c r="FN105" s="12"/>
      <c r="FO105" s="12"/>
      <c r="FP105" s="12"/>
      <c r="FQ105" s="14"/>
      <c r="FR105" s="12"/>
      <c r="FS105" s="12"/>
      <c r="FT105" s="12"/>
      <c r="FU105" s="12"/>
      <c r="FV105" s="12"/>
      <c r="FW105" s="12"/>
      <c r="FX105" s="12"/>
      <c r="FY105" s="12">
        <v>1.0</v>
      </c>
      <c r="FZ105" s="12"/>
      <c r="GA105" s="12"/>
      <c r="GB105" s="12"/>
      <c r="GC105" s="14"/>
      <c r="GD105" s="12"/>
      <c r="GE105" s="12"/>
      <c r="GF105" s="12"/>
      <c r="GG105" s="12"/>
      <c r="GH105" s="12"/>
      <c r="GI105" s="12"/>
      <c r="GJ105" s="12"/>
      <c r="GK105" s="14"/>
      <c r="GL105" s="14"/>
      <c r="GM105" s="14"/>
      <c r="GN105" s="12"/>
      <c r="GO105" s="14"/>
      <c r="GP105" s="14"/>
      <c r="GQ105" s="12"/>
      <c r="GR105" s="14"/>
      <c r="GS105" s="12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2">
        <f t="shared" ref="HQ105:HQ109" si="25">countif(AC105:DP105,"TRUE")</f>
        <v>0</v>
      </c>
      <c r="HR105" s="12">
        <v>24000.0</v>
      </c>
      <c r="HS105" s="12">
        <v>0.0</v>
      </c>
      <c r="HT105" s="12">
        <v>0.0</v>
      </c>
      <c r="HU105" s="12">
        <v>0.0</v>
      </c>
      <c r="HV105" s="12">
        <v>0.0</v>
      </c>
      <c r="HW105" s="12">
        <v>0.0</v>
      </c>
      <c r="HX105" s="12">
        <v>24000.0</v>
      </c>
      <c r="HY105" s="12" t="s">
        <v>1148</v>
      </c>
      <c r="HZ105" s="19">
        <v>36528.0</v>
      </c>
    </row>
    <row r="106">
      <c r="A106" s="12" t="s">
        <v>1149</v>
      </c>
      <c r="B106" s="12" t="s">
        <v>1150</v>
      </c>
      <c r="C106" s="13">
        <v>45234.0</v>
      </c>
      <c r="D106" s="12">
        <v>11.0</v>
      </c>
      <c r="E106" s="12" t="s">
        <v>596</v>
      </c>
      <c r="F106" s="12" t="s">
        <v>597</v>
      </c>
      <c r="G106" s="12" t="s">
        <v>237</v>
      </c>
      <c r="H106" s="12" t="s">
        <v>238</v>
      </c>
      <c r="I106" s="12" t="s">
        <v>239</v>
      </c>
      <c r="J106" s="14"/>
      <c r="K106" s="12" t="s">
        <v>1151</v>
      </c>
      <c r="L106" s="12" t="s">
        <v>1152</v>
      </c>
      <c r="M106" s="15" t="s">
        <v>600</v>
      </c>
      <c r="N106" s="12" t="s">
        <v>642</v>
      </c>
      <c r="O106" s="12" t="s">
        <v>259</v>
      </c>
      <c r="P106" s="12" t="s">
        <v>245</v>
      </c>
      <c r="Q106" s="12" t="s">
        <v>299</v>
      </c>
      <c r="R106" s="12" t="s">
        <v>247</v>
      </c>
      <c r="S106" s="12" t="s">
        <v>869</v>
      </c>
      <c r="T106" s="16" t="s">
        <v>1153</v>
      </c>
      <c r="U106" s="17" t="s">
        <v>1154</v>
      </c>
      <c r="V106" s="14" t="str">
        <f t="shared" si="1"/>
        <v>3,599010</v>
      </c>
      <c r="W106" s="14" t="str">
        <f t="shared" si="2"/>
        <v>98,651582</v>
      </c>
      <c r="X106" s="14" t="str">
        <f t="shared" si="3"/>
        <v>3,598881</v>
      </c>
      <c r="Y106" s="14" t="str">
        <f t="shared" si="4"/>
        <v>98,651479</v>
      </c>
      <c r="Z106" s="18">
        <f t="shared" si="17"/>
        <v>18.34148468</v>
      </c>
      <c r="AA106" s="14" t="str">
        <f t="shared" si="6"/>
        <v>Dalam Radius</v>
      </c>
      <c r="AB106" s="14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 t="b">
        <v>1</v>
      </c>
      <c r="BC106" s="12"/>
      <c r="BD106" s="12"/>
      <c r="BE106" s="12"/>
      <c r="BF106" s="12" t="b">
        <v>1</v>
      </c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 t="b">
        <v>1</v>
      </c>
      <c r="CA106" s="12"/>
      <c r="CB106" s="12" t="b">
        <v>1</v>
      </c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4"/>
      <c r="DR106" s="12" t="b">
        <v>0</v>
      </c>
      <c r="DS106" s="12" t="b">
        <v>0</v>
      </c>
      <c r="DT106" s="14"/>
      <c r="DU106" s="14"/>
      <c r="DV106" s="12" t="s">
        <v>1155</v>
      </c>
      <c r="DW106" s="12" t="b">
        <v>1</v>
      </c>
      <c r="DX106" s="14"/>
      <c r="DY106" s="14"/>
      <c r="DZ106" s="12"/>
      <c r="EA106" s="12"/>
      <c r="EB106" s="12"/>
      <c r="EC106" s="12"/>
      <c r="ED106" s="12"/>
      <c r="EE106" s="12"/>
      <c r="EF106" s="14"/>
      <c r="EG106" s="14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4"/>
      <c r="EU106" s="12"/>
      <c r="EV106" s="12"/>
      <c r="EW106" s="12"/>
      <c r="EX106" s="12"/>
      <c r="EY106" s="12">
        <v>1.0</v>
      </c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4"/>
      <c r="FN106" s="12"/>
      <c r="FO106" s="12"/>
      <c r="FP106" s="12"/>
      <c r="FQ106" s="14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4"/>
      <c r="GD106" s="12"/>
      <c r="GE106" s="12"/>
      <c r="GF106" s="12"/>
      <c r="GG106" s="12"/>
      <c r="GH106" s="12"/>
      <c r="GI106" s="12"/>
      <c r="GJ106" s="12"/>
      <c r="GK106" s="14"/>
      <c r="GL106" s="14"/>
      <c r="GM106" s="14"/>
      <c r="GN106" s="12"/>
      <c r="GO106" s="14"/>
      <c r="GP106" s="14"/>
      <c r="GQ106" s="12"/>
      <c r="GR106" s="14"/>
      <c r="GS106" s="12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2">
        <f t="shared" si="25"/>
        <v>4</v>
      </c>
      <c r="HR106" s="12">
        <v>12000.0</v>
      </c>
      <c r="HS106" s="12">
        <v>0.0</v>
      </c>
      <c r="HT106" s="12">
        <v>0.0</v>
      </c>
      <c r="HU106" s="12">
        <v>0.0</v>
      </c>
      <c r="HV106" s="12">
        <v>0.0</v>
      </c>
      <c r="HW106" s="12">
        <v>0.0</v>
      </c>
      <c r="HX106" s="12">
        <v>12000.0</v>
      </c>
      <c r="HY106" s="12" t="s">
        <v>1156</v>
      </c>
      <c r="HZ106" s="12" t="s">
        <v>1157</v>
      </c>
    </row>
    <row r="107">
      <c r="A107" s="12" t="s">
        <v>1158</v>
      </c>
      <c r="B107" s="12" t="s">
        <v>1159</v>
      </c>
      <c r="C107" s="13">
        <v>45232.0</v>
      </c>
      <c r="D107" s="12">
        <v>11.0</v>
      </c>
      <c r="E107" s="12" t="s">
        <v>293</v>
      </c>
      <c r="F107" s="12" t="s">
        <v>629</v>
      </c>
      <c r="G107" s="12" t="s">
        <v>237</v>
      </c>
      <c r="H107" s="12" t="s">
        <v>238</v>
      </c>
      <c r="I107" s="12" t="s">
        <v>239</v>
      </c>
      <c r="J107" s="14"/>
      <c r="K107" s="12" t="s">
        <v>1160</v>
      </c>
      <c r="L107" s="12" t="s">
        <v>1161</v>
      </c>
      <c r="M107" s="15" t="s">
        <v>297</v>
      </c>
      <c r="N107" s="12" t="s">
        <v>642</v>
      </c>
      <c r="O107" s="12" t="s">
        <v>259</v>
      </c>
      <c r="P107" s="12" t="s">
        <v>245</v>
      </c>
      <c r="Q107" s="12" t="s">
        <v>299</v>
      </c>
      <c r="R107" s="12" t="s">
        <v>247</v>
      </c>
      <c r="S107" s="12" t="s">
        <v>248</v>
      </c>
      <c r="T107" s="16" t="s">
        <v>1162</v>
      </c>
      <c r="U107" s="17" t="s">
        <v>1163</v>
      </c>
      <c r="V107" s="14" t="str">
        <f t="shared" si="1"/>
        <v>3,585173</v>
      </c>
      <c r="W107" s="14" t="str">
        <f t="shared" si="2"/>
        <v>98,676982</v>
      </c>
      <c r="X107" s="14" t="str">
        <f t="shared" si="3"/>
        <v>3,585382</v>
      </c>
      <c r="Y107" s="14" t="str">
        <f t="shared" si="4"/>
        <v>98,677079</v>
      </c>
      <c r="Z107" s="18">
        <f t="shared" si="17"/>
        <v>25.61181893</v>
      </c>
      <c r="AA107" s="14" t="str">
        <f t="shared" si="6"/>
        <v>Dalam Radius</v>
      </c>
      <c r="AB107" s="14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2" t="b">
        <v>0</v>
      </c>
      <c r="DS107" s="12" t="b">
        <v>0</v>
      </c>
      <c r="DT107" s="14"/>
      <c r="DU107" s="14"/>
      <c r="DV107" s="12" t="s">
        <v>1164</v>
      </c>
      <c r="DW107" s="12" t="b">
        <v>0</v>
      </c>
      <c r="DX107" s="14"/>
      <c r="DY107" s="14"/>
      <c r="DZ107" s="12"/>
      <c r="EA107" s="12"/>
      <c r="EB107" s="12"/>
      <c r="EC107" s="12"/>
      <c r="ED107" s="12"/>
      <c r="EE107" s="12"/>
      <c r="EF107" s="14"/>
      <c r="EG107" s="14"/>
      <c r="EH107" s="12"/>
      <c r="EI107" s="12"/>
      <c r="EJ107" s="14"/>
      <c r="EK107" s="12"/>
      <c r="EL107" s="12"/>
      <c r="EM107" s="12"/>
      <c r="EN107" s="12"/>
      <c r="EO107" s="12"/>
      <c r="EP107" s="12"/>
      <c r="EQ107" s="12"/>
      <c r="ER107" s="12"/>
      <c r="ES107" s="12"/>
      <c r="ET107" s="14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4"/>
      <c r="FN107" s="12"/>
      <c r="FO107" s="12"/>
      <c r="FP107" s="12"/>
      <c r="FQ107" s="14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4"/>
      <c r="GD107" s="12"/>
      <c r="GE107" s="12"/>
      <c r="GF107" s="12"/>
      <c r="GG107" s="12"/>
      <c r="GH107" s="12"/>
      <c r="GI107" s="12"/>
      <c r="GJ107" s="12"/>
      <c r="GK107" s="14"/>
      <c r="GL107" s="14"/>
      <c r="GM107" s="14"/>
      <c r="GN107" s="12"/>
      <c r="GO107" s="14"/>
      <c r="GP107" s="14"/>
      <c r="GQ107" s="12"/>
      <c r="GR107" s="14"/>
      <c r="GS107" s="12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2">
        <f t="shared" si="25"/>
        <v>0</v>
      </c>
      <c r="HR107" s="12">
        <v>0.0</v>
      </c>
      <c r="HS107" s="12">
        <v>0.0</v>
      </c>
      <c r="HT107" s="12">
        <v>0.0</v>
      </c>
      <c r="HU107" s="12">
        <v>0.0</v>
      </c>
      <c r="HV107" s="12">
        <v>0.0</v>
      </c>
      <c r="HW107" s="12"/>
      <c r="HX107" s="12">
        <v>0.0</v>
      </c>
      <c r="HY107" s="12" t="s">
        <v>1165</v>
      </c>
      <c r="HZ107" s="19">
        <v>36550.0</v>
      </c>
    </row>
    <row r="108">
      <c r="A108" s="12" t="s">
        <v>1166</v>
      </c>
      <c r="B108" s="20">
        <v>21195.0</v>
      </c>
      <c r="C108" s="13">
        <v>45233.0</v>
      </c>
      <c r="D108" s="12">
        <v>11.0</v>
      </c>
      <c r="E108" s="12" t="s">
        <v>596</v>
      </c>
      <c r="F108" s="12" t="s">
        <v>597</v>
      </c>
      <c r="G108" s="12" t="s">
        <v>237</v>
      </c>
      <c r="H108" s="12" t="s">
        <v>238</v>
      </c>
      <c r="I108" s="12" t="s">
        <v>239</v>
      </c>
      <c r="J108" s="14"/>
      <c r="K108" s="12" t="s">
        <v>1167</v>
      </c>
      <c r="L108" s="12" t="s">
        <v>1168</v>
      </c>
      <c r="M108" s="12" t="str">
        <v>#ERROR!</v>
      </c>
      <c r="N108" s="12" t="s">
        <v>601</v>
      </c>
      <c r="O108" s="12" t="s">
        <v>259</v>
      </c>
      <c r="P108" s="12" t="s">
        <v>245</v>
      </c>
      <c r="Q108" s="12" t="s">
        <v>299</v>
      </c>
      <c r="R108" s="12" t="s">
        <v>247</v>
      </c>
      <c r="S108" s="12" t="s">
        <v>1169</v>
      </c>
      <c r="T108" s="16" t="s">
        <v>1170</v>
      </c>
      <c r="U108" s="17" t="s">
        <v>1171</v>
      </c>
      <c r="V108" s="14" t="str">
        <f t="shared" si="1"/>
        <v>3,621169</v>
      </c>
      <c r="W108" s="14" t="str">
        <f t="shared" si="2"/>
        <v>98,671728</v>
      </c>
      <c r="X108" s="14" t="str">
        <f t="shared" si="3"/>
        <v>3,621081</v>
      </c>
      <c r="Y108" s="14" t="str">
        <f t="shared" si="4"/>
        <v>98,671596</v>
      </c>
      <c r="Z108" s="18">
        <f t="shared" si="17"/>
        <v>17.61604673</v>
      </c>
      <c r="AA108" s="14" t="str">
        <f t="shared" si="6"/>
        <v>Dalam Radius</v>
      </c>
      <c r="AB108" s="14"/>
      <c r="AC108" s="12"/>
      <c r="AD108" s="12"/>
      <c r="AE108" s="12"/>
      <c r="AF108" s="12"/>
      <c r="AG108" s="12" t="b">
        <v>1</v>
      </c>
      <c r="AH108" s="12" t="b">
        <v>1</v>
      </c>
      <c r="AI108" s="12" t="b">
        <v>1</v>
      </c>
      <c r="AJ108" s="12"/>
      <c r="AK108" s="12"/>
      <c r="AL108" s="12"/>
      <c r="AM108" s="12" t="b">
        <v>1</v>
      </c>
      <c r="AN108" s="12"/>
      <c r="AO108" s="12"/>
      <c r="AP108" s="12"/>
      <c r="AQ108" s="12"/>
      <c r="AR108" s="12"/>
      <c r="AS108" s="12"/>
      <c r="AT108" s="12" t="b">
        <v>1</v>
      </c>
      <c r="AU108" s="12"/>
      <c r="AV108" s="12"/>
      <c r="AW108" s="12" t="b">
        <v>1</v>
      </c>
      <c r="AX108" s="12" t="b">
        <v>1</v>
      </c>
      <c r="AY108" s="12"/>
      <c r="AZ108" s="12" t="b">
        <v>1</v>
      </c>
      <c r="BA108" s="12" t="b">
        <v>1</v>
      </c>
      <c r="BB108" s="12" t="b">
        <v>1</v>
      </c>
      <c r="BC108" s="12"/>
      <c r="BD108" s="12"/>
      <c r="BE108" s="12"/>
      <c r="BF108" s="12" t="b">
        <v>1</v>
      </c>
      <c r="BG108" s="12"/>
      <c r="BH108" s="12"/>
      <c r="BI108" s="12" t="b">
        <v>1</v>
      </c>
      <c r="BJ108" s="12"/>
      <c r="BK108" s="12"/>
      <c r="BL108" s="12"/>
      <c r="BM108" s="12"/>
      <c r="BN108" s="12"/>
      <c r="BO108" s="12"/>
      <c r="BP108" s="12"/>
      <c r="BQ108" s="12"/>
      <c r="BR108" s="12" t="b">
        <v>1</v>
      </c>
      <c r="BS108" s="12"/>
      <c r="BT108" s="12"/>
      <c r="BU108" s="12" t="b">
        <v>1</v>
      </c>
      <c r="BV108" s="12" t="b">
        <v>1</v>
      </c>
      <c r="BW108" s="12" t="b">
        <v>1</v>
      </c>
      <c r="BX108" s="12"/>
      <c r="BY108" s="12"/>
      <c r="BZ108" s="12" t="b">
        <v>1</v>
      </c>
      <c r="CA108" s="12"/>
      <c r="CB108" s="12" t="b">
        <v>1</v>
      </c>
      <c r="CC108" s="12"/>
      <c r="CD108" s="12" t="b">
        <v>1</v>
      </c>
      <c r="CE108" s="12"/>
      <c r="CF108" s="12"/>
      <c r="CG108" s="12" t="b">
        <v>1</v>
      </c>
      <c r="CH108" s="12"/>
      <c r="CI108" s="12"/>
      <c r="CJ108" s="12" t="b">
        <v>1</v>
      </c>
      <c r="CK108" s="12" t="b">
        <v>1</v>
      </c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4"/>
      <c r="CX108" s="12"/>
      <c r="CY108" s="12"/>
      <c r="CZ108" s="14"/>
      <c r="DA108" s="14"/>
      <c r="DB108" s="12"/>
      <c r="DC108" s="12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2" t="b">
        <v>0</v>
      </c>
      <c r="DS108" s="12" t="b">
        <v>0</v>
      </c>
      <c r="DT108" s="14"/>
      <c r="DU108" s="14"/>
      <c r="DV108" s="12" t="s">
        <v>1172</v>
      </c>
      <c r="DW108" s="12" t="b">
        <v>0</v>
      </c>
      <c r="DX108" s="14"/>
      <c r="DY108" s="14"/>
      <c r="DZ108" s="12"/>
      <c r="EA108" s="12"/>
      <c r="EB108" s="12"/>
      <c r="EC108" s="12"/>
      <c r="ED108" s="12"/>
      <c r="EE108" s="12"/>
      <c r="EF108" s="14"/>
      <c r="EG108" s="14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4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4"/>
      <c r="FN108" s="12"/>
      <c r="FO108" s="12"/>
      <c r="FP108" s="12"/>
      <c r="FQ108" s="14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4"/>
      <c r="GD108" s="12"/>
      <c r="GE108" s="12"/>
      <c r="GF108" s="12"/>
      <c r="GG108" s="12"/>
      <c r="GH108" s="12"/>
      <c r="GI108" s="12"/>
      <c r="GJ108" s="19"/>
      <c r="GK108" s="14"/>
      <c r="GL108" s="14"/>
      <c r="GM108" s="14"/>
      <c r="GN108" s="12"/>
      <c r="GO108" s="14"/>
      <c r="GP108" s="14"/>
      <c r="GQ108" s="12"/>
      <c r="GR108" s="14"/>
      <c r="GS108" s="12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2">
        <f t="shared" si="25"/>
        <v>22</v>
      </c>
      <c r="HR108" s="12">
        <v>0.0</v>
      </c>
      <c r="HS108" s="12">
        <v>0.0</v>
      </c>
      <c r="HT108" s="12">
        <v>0.0</v>
      </c>
      <c r="HU108" s="12">
        <v>0.0</v>
      </c>
      <c r="HV108" s="12">
        <v>0.0</v>
      </c>
      <c r="HW108" s="12">
        <v>0.0</v>
      </c>
      <c r="HX108" s="12">
        <v>0.0</v>
      </c>
      <c r="HY108" s="20">
        <v>44357.0</v>
      </c>
      <c r="HZ108" s="19">
        <v>36639.0</v>
      </c>
    </row>
    <row r="109">
      <c r="A109" s="12" t="s">
        <v>1173</v>
      </c>
      <c r="B109" s="20">
        <v>37634.0</v>
      </c>
      <c r="C109" s="13">
        <v>45231.0</v>
      </c>
      <c r="D109" s="12">
        <v>11.0</v>
      </c>
      <c r="E109" s="12" t="s">
        <v>293</v>
      </c>
      <c r="F109" s="12" t="s">
        <v>294</v>
      </c>
      <c r="G109" s="12" t="s">
        <v>237</v>
      </c>
      <c r="H109" s="12" t="s">
        <v>238</v>
      </c>
      <c r="I109" s="12" t="s">
        <v>239</v>
      </c>
      <c r="J109" s="14"/>
      <c r="K109" s="12" t="s">
        <v>1174</v>
      </c>
      <c r="L109" s="12" t="s">
        <v>1175</v>
      </c>
      <c r="M109" s="15" t="s">
        <v>297</v>
      </c>
      <c r="N109" s="12" t="s">
        <v>419</v>
      </c>
      <c r="O109" s="12" t="s">
        <v>259</v>
      </c>
      <c r="P109" s="12" t="s">
        <v>245</v>
      </c>
      <c r="Q109" s="12" t="s">
        <v>1176</v>
      </c>
      <c r="R109" s="12" t="s">
        <v>429</v>
      </c>
      <c r="S109" s="12" t="s">
        <v>248</v>
      </c>
      <c r="T109" s="16" t="s">
        <v>1177</v>
      </c>
      <c r="U109" s="17" t="s">
        <v>1178</v>
      </c>
      <c r="V109" s="14" t="str">
        <f t="shared" si="1"/>
        <v>3,582778</v>
      </c>
      <c r="W109" s="14" t="str">
        <f t="shared" si="2"/>
        <v>98,665289</v>
      </c>
      <c r="X109" s="14" t="str">
        <f t="shared" si="3"/>
        <v>3,582950</v>
      </c>
      <c r="Y109" s="14" t="str">
        <f t="shared" si="4"/>
        <v>98,665431</v>
      </c>
      <c r="Z109" s="18">
        <f t="shared" si="17"/>
        <v>24.78154775</v>
      </c>
      <c r="AA109" s="14" t="str">
        <f t="shared" si="6"/>
        <v>Dalam Radius</v>
      </c>
      <c r="AB109" s="14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 t="b">
        <v>1</v>
      </c>
      <c r="AY109" s="12"/>
      <c r="AZ109" s="12"/>
      <c r="BA109" s="12"/>
      <c r="BB109" s="12"/>
      <c r="BC109" s="12"/>
      <c r="BD109" s="12"/>
      <c r="BE109" s="12"/>
      <c r="BF109" s="12" t="b">
        <v>1</v>
      </c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 t="b">
        <v>1</v>
      </c>
      <c r="CA109" s="12"/>
      <c r="CB109" s="12" t="b">
        <v>1</v>
      </c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2" t="b">
        <v>0</v>
      </c>
      <c r="DS109" s="12" t="b">
        <v>0</v>
      </c>
      <c r="DT109" s="14"/>
      <c r="DU109" s="14"/>
      <c r="DV109" s="12" t="s">
        <v>1179</v>
      </c>
      <c r="DW109" s="12" t="b">
        <v>0</v>
      </c>
      <c r="DX109" s="14"/>
      <c r="DY109" s="14"/>
      <c r="DZ109" s="12"/>
      <c r="EA109" s="12"/>
      <c r="EB109" s="12"/>
      <c r="EC109" s="12"/>
      <c r="ED109" s="12"/>
      <c r="EE109" s="12"/>
      <c r="EF109" s="14"/>
      <c r="EG109" s="14"/>
      <c r="EH109" s="12"/>
      <c r="EI109" s="12"/>
      <c r="EJ109" s="14"/>
      <c r="EK109" s="12"/>
      <c r="EL109" s="12"/>
      <c r="EM109" s="12"/>
      <c r="EN109" s="12"/>
      <c r="EO109" s="12"/>
      <c r="EP109" s="12"/>
      <c r="EQ109" s="12"/>
      <c r="ER109" s="12"/>
      <c r="ES109" s="12"/>
      <c r="ET109" s="14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4"/>
      <c r="FN109" s="12"/>
      <c r="FO109" s="12"/>
      <c r="FP109" s="12"/>
      <c r="FQ109" s="14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4"/>
      <c r="GD109" s="12"/>
      <c r="GE109" s="12"/>
      <c r="GF109" s="12"/>
      <c r="GG109" s="12"/>
      <c r="GH109" s="12"/>
      <c r="GI109" s="12"/>
      <c r="GJ109" s="12"/>
      <c r="GK109" s="14"/>
      <c r="GL109" s="14"/>
      <c r="GM109" s="14"/>
      <c r="GN109" s="12"/>
      <c r="GO109" s="14"/>
      <c r="GP109" s="14"/>
      <c r="GQ109" s="12"/>
      <c r="GR109" s="14"/>
      <c r="GS109" s="12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2">
        <f t="shared" si="25"/>
        <v>4</v>
      </c>
      <c r="HR109" s="12">
        <v>0.0</v>
      </c>
      <c r="HS109" s="12">
        <v>0.0</v>
      </c>
      <c r="HT109" s="12">
        <v>0.0</v>
      </c>
      <c r="HU109" s="12">
        <v>0.0</v>
      </c>
      <c r="HV109" s="12">
        <v>0.0</v>
      </c>
      <c r="HW109" s="12"/>
      <c r="HX109" s="12">
        <v>0.0</v>
      </c>
      <c r="HY109" s="20">
        <v>12098.0</v>
      </c>
      <c r="HZ109" s="19">
        <v>36555.0</v>
      </c>
    </row>
    <row r="110">
      <c r="A110" s="12" t="s">
        <v>1180</v>
      </c>
      <c r="B110" s="12" t="s">
        <v>1181</v>
      </c>
      <c r="C110" s="13">
        <v>45237.0</v>
      </c>
      <c r="D110" s="12">
        <v>11.0</v>
      </c>
      <c r="E110" s="12" t="s">
        <v>596</v>
      </c>
      <c r="F110" s="12" t="s">
        <v>597</v>
      </c>
      <c r="G110" s="12" t="s">
        <v>237</v>
      </c>
      <c r="H110" s="12" t="s">
        <v>238</v>
      </c>
      <c r="I110" s="12" t="s">
        <v>239</v>
      </c>
      <c r="J110" s="14"/>
      <c r="K110" s="12" t="s">
        <v>1182</v>
      </c>
      <c r="L110" s="12" t="s">
        <v>1183</v>
      </c>
      <c r="M110" s="15" t="s">
        <v>600</v>
      </c>
      <c r="N110" s="12" t="s">
        <v>723</v>
      </c>
      <c r="O110" s="12" t="s">
        <v>259</v>
      </c>
      <c r="P110" s="12" t="s">
        <v>245</v>
      </c>
      <c r="Q110" s="12" t="s">
        <v>278</v>
      </c>
      <c r="R110" s="12" t="s">
        <v>279</v>
      </c>
      <c r="S110" s="12" t="s">
        <v>945</v>
      </c>
      <c r="T110" s="16" t="s">
        <v>1184</v>
      </c>
      <c r="U110" s="17" t="s">
        <v>1185</v>
      </c>
      <c r="V110" s="12" t="str">
        <f t="shared" si="1"/>
        <v>3,617108</v>
      </c>
      <c r="W110" s="14" t="str">
        <f t="shared" si="2"/>
        <v>98,677135</v>
      </c>
      <c r="X110" s="14" t="str">
        <f t="shared" si="3"/>
        <v>3,617021</v>
      </c>
      <c r="Y110" s="14" t="str">
        <f t="shared" si="4"/>
        <v>98,677014</v>
      </c>
      <c r="Z110" s="18">
        <f t="shared" si="17"/>
        <v>16.54963464</v>
      </c>
      <c r="AA110" s="14" t="str">
        <f t="shared" si="6"/>
        <v>Dalam Radius</v>
      </c>
      <c r="AB110" s="14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 t="b">
        <v>1</v>
      </c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 t="b">
        <v>1</v>
      </c>
      <c r="BW110" s="12"/>
      <c r="BX110" s="12"/>
      <c r="BY110" s="12"/>
      <c r="BZ110" s="12"/>
      <c r="CA110" s="12"/>
      <c r="CB110" s="12" t="b">
        <v>1</v>
      </c>
      <c r="CC110" s="12"/>
      <c r="CD110" s="12"/>
      <c r="CE110" s="12"/>
      <c r="CF110" s="12"/>
      <c r="CG110" s="12" t="b">
        <v>1</v>
      </c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4"/>
      <c r="DR110" s="12" t="b">
        <v>0</v>
      </c>
      <c r="DS110" s="12" t="b">
        <v>0</v>
      </c>
      <c r="DT110" s="12"/>
      <c r="DU110" s="12"/>
      <c r="DV110" s="12" t="s">
        <v>1186</v>
      </c>
      <c r="DW110" s="12" t="b">
        <v>1</v>
      </c>
      <c r="DX110" s="12"/>
      <c r="DY110" s="12"/>
      <c r="DZ110" s="12"/>
      <c r="EA110" s="12"/>
      <c r="EB110" s="12"/>
      <c r="EC110" s="12"/>
      <c r="ED110" s="12"/>
      <c r="EE110" s="12"/>
      <c r="EF110" s="14"/>
      <c r="EG110" s="14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4"/>
      <c r="EU110" s="12"/>
      <c r="EV110" s="12"/>
      <c r="EW110" s="12"/>
      <c r="EX110" s="12"/>
      <c r="EY110" s="12"/>
      <c r="EZ110" s="12"/>
      <c r="FA110" s="12"/>
      <c r="FB110" s="12"/>
      <c r="FC110" s="12">
        <v>1.0</v>
      </c>
      <c r="FD110" s="12"/>
      <c r="FE110" s="12"/>
      <c r="FF110" s="12"/>
      <c r="FG110" s="12"/>
      <c r="FH110" s="12"/>
      <c r="FI110" s="12"/>
      <c r="FJ110" s="12"/>
      <c r="FK110" s="12"/>
      <c r="FL110" s="12"/>
      <c r="FM110" s="14"/>
      <c r="FN110" s="12"/>
      <c r="FO110" s="12"/>
      <c r="FP110" s="12"/>
      <c r="FQ110" s="14"/>
      <c r="FR110" s="12"/>
      <c r="FS110" s="12">
        <v>1.0</v>
      </c>
      <c r="FT110" s="12"/>
      <c r="FU110" s="12"/>
      <c r="FV110" s="12"/>
      <c r="FW110" s="12"/>
      <c r="FX110" s="12"/>
      <c r="FY110" s="12">
        <v>1.0</v>
      </c>
      <c r="FZ110" s="12"/>
      <c r="GA110" s="12"/>
      <c r="GB110" s="12"/>
      <c r="GC110" s="14"/>
      <c r="GD110" s="12">
        <v>1.0</v>
      </c>
      <c r="GE110" s="12"/>
      <c r="GF110" s="12"/>
      <c r="GG110" s="12"/>
      <c r="GH110" s="12"/>
      <c r="GI110" s="12"/>
      <c r="GJ110" s="12"/>
      <c r="GK110" s="14"/>
      <c r="GL110" s="14"/>
      <c r="GM110" s="14"/>
      <c r="GN110" s="12"/>
      <c r="GO110" s="14"/>
      <c r="GP110" s="14"/>
      <c r="GQ110" s="12"/>
      <c r="GR110" s="14"/>
      <c r="GS110" s="12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2">
        <f>countif(AC110:CV110,"TRUE")</f>
        <v>4</v>
      </c>
      <c r="HR110" s="12">
        <v>48000.0</v>
      </c>
      <c r="HS110" s="12">
        <v>0.0</v>
      </c>
      <c r="HT110" s="12">
        <v>0.0</v>
      </c>
      <c r="HU110" s="12">
        <v>0.0</v>
      </c>
      <c r="HV110" s="12">
        <v>0.0</v>
      </c>
      <c r="HW110" s="12">
        <v>0.0</v>
      </c>
      <c r="HX110" s="12">
        <v>48000.0</v>
      </c>
      <c r="HY110" s="12" t="s">
        <v>1187</v>
      </c>
      <c r="HZ110" s="19">
        <v>36550.0</v>
      </c>
    </row>
    <row r="111">
      <c r="A111" s="12" t="s">
        <v>1188</v>
      </c>
      <c r="B111" s="20">
        <v>18974.0</v>
      </c>
      <c r="C111" s="13">
        <v>45231.0</v>
      </c>
      <c r="D111" s="12">
        <v>11.0</v>
      </c>
      <c r="E111" s="12" t="s">
        <v>293</v>
      </c>
      <c r="F111" s="12" t="s">
        <v>294</v>
      </c>
      <c r="G111" s="12" t="s">
        <v>237</v>
      </c>
      <c r="H111" s="12" t="s">
        <v>238</v>
      </c>
      <c r="I111" s="12" t="s">
        <v>239</v>
      </c>
      <c r="J111" s="14"/>
      <c r="K111" s="12" t="s">
        <v>1189</v>
      </c>
      <c r="L111" s="12" t="s">
        <v>1190</v>
      </c>
      <c r="M111" s="15" t="s">
        <v>297</v>
      </c>
      <c r="N111" s="12" t="s">
        <v>754</v>
      </c>
      <c r="O111" s="12" t="s">
        <v>259</v>
      </c>
      <c r="P111" s="12" t="s">
        <v>245</v>
      </c>
      <c r="Q111" s="12" t="s">
        <v>299</v>
      </c>
      <c r="R111" s="12" t="s">
        <v>247</v>
      </c>
      <c r="S111" s="12" t="s">
        <v>248</v>
      </c>
      <c r="T111" s="16" t="s">
        <v>1191</v>
      </c>
      <c r="U111" s="17" t="s">
        <v>1192</v>
      </c>
      <c r="V111" s="14" t="str">
        <f t="shared" si="1"/>
        <v>3,580168</v>
      </c>
      <c r="W111" s="14" t="str">
        <f t="shared" si="2"/>
        <v>98,683103</v>
      </c>
      <c r="X111" s="14" t="str">
        <f t="shared" si="3"/>
        <v>3,580018</v>
      </c>
      <c r="Y111" s="14" t="str">
        <f t="shared" si="4"/>
        <v>98,682945</v>
      </c>
      <c r="Z111" s="18">
        <f t="shared" si="17"/>
        <v>24.2003132</v>
      </c>
      <c r="AA111" s="14" t="str">
        <f t="shared" si="6"/>
        <v>Dalam Radius</v>
      </c>
      <c r="AB111" s="14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2" t="b">
        <v>0</v>
      </c>
      <c r="DS111" s="12" t="b">
        <v>0</v>
      </c>
      <c r="DT111" s="14"/>
      <c r="DU111" s="14"/>
      <c r="DV111" s="12" t="s">
        <v>1193</v>
      </c>
      <c r="DW111" s="12" t="b">
        <v>0</v>
      </c>
      <c r="DX111" s="14"/>
      <c r="DY111" s="14"/>
      <c r="DZ111" s="12"/>
      <c r="EA111" s="12"/>
      <c r="EB111" s="12"/>
      <c r="EC111" s="12"/>
      <c r="ED111" s="12"/>
      <c r="EE111" s="12"/>
      <c r="EF111" s="14"/>
      <c r="EG111" s="14"/>
      <c r="EH111" s="12"/>
      <c r="EI111" s="12"/>
      <c r="EJ111" s="14"/>
      <c r="EK111" s="12"/>
      <c r="EL111" s="12"/>
      <c r="EM111" s="12"/>
      <c r="EN111" s="12"/>
      <c r="EO111" s="12"/>
      <c r="EP111" s="12"/>
      <c r="EQ111" s="12"/>
      <c r="ER111" s="12"/>
      <c r="ES111" s="12"/>
      <c r="ET111" s="14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4"/>
      <c r="FN111" s="12"/>
      <c r="FO111" s="12"/>
      <c r="FP111" s="12"/>
      <c r="FQ111" s="14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4"/>
      <c r="GD111" s="12"/>
      <c r="GE111" s="12"/>
      <c r="GF111" s="12"/>
      <c r="GG111" s="12"/>
      <c r="GH111" s="12"/>
      <c r="GI111" s="12"/>
      <c r="GJ111" s="12"/>
      <c r="GK111" s="14"/>
      <c r="GL111" s="14"/>
      <c r="GM111" s="14"/>
      <c r="GN111" s="12"/>
      <c r="GO111" s="14"/>
      <c r="GP111" s="14"/>
      <c r="GQ111" s="12"/>
      <c r="GR111" s="14"/>
      <c r="GS111" s="12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2">
        <f t="shared" ref="HQ111:HQ113" si="26">countif(AC111:DP111,"TRUE")</f>
        <v>0</v>
      </c>
      <c r="HR111" s="12">
        <v>0.0</v>
      </c>
      <c r="HS111" s="12">
        <v>0.0</v>
      </c>
      <c r="HT111" s="12">
        <v>0.0</v>
      </c>
      <c r="HU111" s="12">
        <v>0.0</v>
      </c>
      <c r="HV111" s="12">
        <v>0.0</v>
      </c>
      <c r="HW111" s="12"/>
      <c r="HX111" s="12">
        <v>0.0</v>
      </c>
      <c r="HY111" s="12" t="s">
        <v>1194</v>
      </c>
      <c r="HZ111" s="19">
        <v>36535.0</v>
      </c>
    </row>
    <row r="112">
      <c r="A112" s="12" t="s">
        <v>1195</v>
      </c>
      <c r="B112" s="20">
        <v>18122.0</v>
      </c>
      <c r="C112" s="13">
        <v>45231.0</v>
      </c>
      <c r="D112" s="12">
        <v>11.0</v>
      </c>
      <c r="E112" s="12" t="s">
        <v>293</v>
      </c>
      <c r="F112" s="12" t="s">
        <v>294</v>
      </c>
      <c r="G112" s="12" t="s">
        <v>237</v>
      </c>
      <c r="H112" s="12" t="s">
        <v>238</v>
      </c>
      <c r="I112" s="12" t="s">
        <v>239</v>
      </c>
      <c r="J112" s="14"/>
      <c r="K112" s="12" t="s">
        <v>1196</v>
      </c>
      <c r="L112" s="12" t="s">
        <v>1197</v>
      </c>
      <c r="M112" s="15" t="s">
        <v>297</v>
      </c>
      <c r="N112" s="12" t="s">
        <v>754</v>
      </c>
      <c r="O112" s="12" t="s">
        <v>259</v>
      </c>
      <c r="P112" s="12" t="s">
        <v>245</v>
      </c>
      <c r="Q112" s="12" t="s">
        <v>299</v>
      </c>
      <c r="R112" s="12" t="s">
        <v>247</v>
      </c>
      <c r="S112" s="12" t="s">
        <v>248</v>
      </c>
      <c r="T112" s="16" t="s">
        <v>1198</v>
      </c>
      <c r="U112" s="17" t="s">
        <v>1199</v>
      </c>
      <c r="V112" s="14" t="str">
        <f t="shared" si="1"/>
        <v>3,578689</v>
      </c>
      <c r="W112" s="14" t="str">
        <f t="shared" si="2"/>
        <v>98,683731</v>
      </c>
      <c r="X112" s="14" t="str">
        <f t="shared" si="3"/>
        <v>3,578893</v>
      </c>
      <c r="Y112" s="14" t="str">
        <f t="shared" si="4"/>
        <v>98,683800</v>
      </c>
      <c r="Z112" s="18">
        <f t="shared" si="17"/>
        <v>23.94137317</v>
      </c>
      <c r="AA112" s="14" t="str">
        <f t="shared" si="6"/>
        <v>Dalam Radius</v>
      </c>
      <c r="AB112" s="14"/>
      <c r="AC112" s="12" t="b">
        <v>0</v>
      </c>
      <c r="AD112" s="12" t="b">
        <v>0</v>
      </c>
      <c r="AE112" s="12" t="b">
        <v>0</v>
      </c>
      <c r="AF112" s="12" t="b">
        <v>0</v>
      </c>
      <c r="AG112" s="12" t="b">
        <v>0</v>
      </c>
      <c r="AH112" s="12" t="b">
        <v>0</v>
      </c>
      <c r="AI112" s="12" t="b">
        <v>0</v>
      </c>
      <c r="AJ112" s="12" t="b">
        <v>0</v>
      </c>
      <c r="AK112" s="12" t="b">
        <v>0</v>
      </c>
      <c r="AL112" s="12" t="b">
        <v>0</v>
      </c>
      <c r="AM112" s="12" t="b">
        <v>0</v>
      </c>
      <c r="AN112" s="12" t="b">
        <v>0</v>
      </c>
      <c r="AO112" s="12" t="b">
        <v>0</v>
      </c>
      <c r="AP112" s="12" t="b">
        <v>0</v>
      </c>
      <c r="AQ112" s="12" t="b">
        <v>0</v>
      </c>
      <c r="AR112" s="12" t="b">
        <v>0</v>
      </c>
      <c r="AS112" s="12" t="b">
        <v>0</v>
      </c>
      <c r="AT112" s="12" t="b">
        <v>0</v>
      </c>
      <c r="AU112" s="12" t="b">
        <v>0</v>
      </c>
      <c r="AV112" s="12" t="b">
        <v>0</v>
      </c>
      <c r="AW112" s="12" t="b">
        <v>0</v>
      </c>
      <c r="AX112" s="12" t="b">
        <v>0</v>
      </c>
      <c r="AY112" s="12" t="b">
        <v>0</v>
      </c>
      <c r="AZ112" s="12" t="b">
        <v>0</v>
      </c>
      <c r="BA112" s="12" t="b">
        <v>0</v>
      </c>
      <c r="BB112" s="12" t="b">
        <v>0</v>
      </c>
      <c r="BC112" s="12" t="b">
        <v>0</v>
      </c>
      <c r="BD112" s="12" t="b">
        <v>0</v>
      </c>
      <c r="BE112" s="12" t="b">
        <v>0</v>
      </c>
      <c r="BF112" s="12" t="b">
        <v>0</v>
      </c>
      <c r="BG112" s="12" t="b">
        <v>0</v>
      </c>
      <c r="BH112" s="12" t="b">
        <v>0</v>
      </c>
      <c r="BI112" s="12" t="b">
        <v>0</v>
      </c>
      <c r="BJ112" s="12" t="b">
        <v>0</v>
      </c>
      <c r="BK112" s="12" t="b">
        <v>0</v>
      </c>
      <c r="BL112" s="12" t="b">
        <v>0</v>
      </c>
      <c r="BM112" s="12" t="b">
        <v>0</v>
      </c>
      <c r="BN112" s="12" t="b">
        <v>0</v>
      </c>
      <c r="BO112" s="12" t="b">
        <v>0</v>
      </c>
      <c r="BP112" s="12" t="b">
        <v>0</v>
      </c>
      <c r="BQ112" s="12" t="b">
        <v>0</v>
      </c>
      <c r="BR112" s="12" t="b">
        <v>0</v>
      </c>
      <c r="BS112" s="12" t="b">
        <v>0</v>
      </c>
      <c r="BT112" s="12" t="b">
        <v>0</v>
      </c>
      <c r="BU112" s="12" t="b">
        <v>0</v>
      </c>
      <c r="BV112" s="12" t="b">
        <v>0</v>
      </c>
      <c r="BW112" s="12" t="b">
        <v>0</v>
      </c>
      <c r="BX112" s="12" t="b">
        <v>0</v>
      </c>
      <c r="BY112" s="12" t="b">
        <v>0</v>
      </c>
      <c r="BZ112" s="12" t="b">
        <v>0</v>
      </c>
      <c r="CA112" s="12" t="b">
        <v>0</v>
      </c>
      <c r="CB112" s="12" t="b">
        <v>1</v>
      </c>
      <c r="CC112" s="12" t="b">
        <v>0</v>
      </c>
      <c r="CD112" s="12" t="b">
        <v>0</v>
      </c>
      <c r="CE112" s="12" t="b">
        <v>0</v>
      </c>
      <c r="CF112" s="12" t="b">
        <v>0</v>
      </c>
      <c r="CG112" s="12" t="b">
        <v>0</v>
      </c>
      <c r="CH112" s="12" t="b">
        <v>0</v>
      </c>
      <c r="CI112" s="12" t="b">
        <v>0</v>
      </c>
      <c r="CJ112" s="12" t="b">
        <v>0</v>
      </c>
      <c r="CK112" s="12" t="b">
        <v>0</v>
      </c>
      <c r="CL112" s="12" t="b">
        <v>0</v>
      </c>
      <c r="CM112" s="12" t="b">
        <v>0</v>
      </c>
      <c r="CN112" s="12" t="b">
        <v>0</v>
      </c>
      <c r="CO112" s="12" t="b">
        <v>0</v>
      </c>
      <c r="CP112" s="12" t="b">
        <v>0</v>
      </c>
      <c r="CQ112" s="12" t="b">
        <v>0</v>
      </c>
      <c r="CR112" s="12" t="b">
        <v>0</v>
      </c>
      <c r="CS112" s="12" t="b">
        <v>0</v>
      </c>
      <c r="CT112" s="12" t="b">
        <v>0</v>
      </c>
      <c r="CU112" s="12" t="b">
        <v>0</v>
      </c>
      <c r="CV112" s="12" t="b">
        <v>0</v>
      </c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2" t="b">
        <v>0</v>
      </c>
      <c r="DS112" s="12" t="b">
        <v>0</v>
      </c>
      <c r="DT112" s="14"/>
      <c r="DU112" s="14"/>
      <c r="DV112" s="12" t="s">
        <v>1200</v>
      </c>
      <c r="DW112" s="12" t="b">
        <v>0</v>
      </c>
      <c r="DX112" s="14"/>
      <c r="DY112" s="14"/>
      <c r="DZ112" s="12"/>
      <c r="EA112" s="12"/>
      <c r="EB112" s="12"/>
      <c r="EC112" s="12"/>
      <c r="ED112" s="12"/>
      <c r="EE112" s="12"/>
      <c r="EF112" s="14"/>
      <c r="EG112" s="14"/>
      <c r="EH112" s="12"/>
      <c r="EI112" s="12"/>
      <c r="EJ112" s="14"/>
      <c r="EK112" s="12"/>
      <c r="EL112" s="12"/>
      <c r="EM112" s="12"/>
      <c r="EN112" s="12"/>
      <c r="EO112" s="12"/>
      <c r="EP112" s="12"/>
      <c r="EQ112" s="12"/>
      <c r="ER112" s="12"/>
      <c r="ES112" s="12"/>
      <c r="ET112" s="14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4"/>
      <c r="FN112" s="12"/>
      <c r="FO112" s="12"/>
      <c r="FP112" s="12"/>
      <c r="FQ112" s="14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4"/>
      <c r="GD112" s="12"/>
      <c r="GE112" s="12"/>
      <c r="GF112" s="12"/>
      <c r="GG112" s="12"/>
      <c r="GH112" s="12"/>
      <c r="GI112" s="12"/>
      <c r="GJ112" s="12"/>
      <c r="GK112" s="14"/>
      <c r="GL112" s="14"/>
      <c r="GM112" s="14"/>
      <c r="GN112" s="12"/>
      <c r="GO112" s="14"/>
      <c r="GP112" s="14"/>
      <c r="GQ112" s="12"/>
      <c r="GR112" s="14"/>
      <c r="GS112" s="12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2">
        <f t="shared" si="26"/>
        <v>1</v>
      </c>
      <c r="HR112" s="12">
        <v>0.0</v>
      </c>
      <c r="HS112" s="12">
        <v>0.0</v>
      </c>
      <c r="HT112" s="12">
        <v>0.0</v>
      </c>
      <c r="HU112" s="12">
        <v>0.0</v>
      </c>
      <c r="HV112" s="12">
        <v>0.0</v>
      </c>
      <c r="HW112" s="12"/>
      <c r="HX112" s="12">
        <v>0.0</v>
      </c>
      <c r="HY112" s="22">
        <v>12704.0</v>
      </c>
      <c r="HZ112" s="12" t="s">
        <v>1201</v>
      </c>
    </row>
    <row r="113">
      <c r="A113" s="12" t="s">
        <v>1202</v>
      </c>
      <c r="B113" s="12" t="s">
        <v>1203</v>
      </c>
      <c r="C113" s="13">
        <v>45231.0</v>
      </c>
      <c r="D113" s="12">
        <v>11.0</v>
      </c>
      <c r="E113" s="12" t="s">
        <v>475</v>
      </c>
      <c r="F113" s="12" t="s">
        <v>730</v>
      </c>
      <c r="G113" s="12" t="s">
        <v>237</v>
      </c>
      <c r="H113" s="12" t="s">
        <v>238</v>
      </c>
      <c r="I113" s="12" t="s">
        <v>239</v>
      </c>
      <c r="J113" s="14"/>
      <c r="K113" s="12" t="s">
        <v>1204</v>
      </c>
      <c r="L113" s="12" t="s">
        <v>1205</v>
      </c>
      <c r="M113" s="12" t="str">
        <v>#ERROR!</v>
      </c>
      <c r="N113" s="12" t="s">
        <v>480</v>
      </c>
      <c r="O113" s="12" t="s">
        <v>259</v>
      </c>
      <c r="P113" s="12" t="s">
        <v>245</v>
      </c>
      <c r="Q113" s="12" t="s">
        <v>246</v>
      </c>
      <c r="R113" s="12" t="s">
        <v>247</v>
      </c>
      <c r="S113" s="12" t="s">
        <v>248</v>
      </c>
      <c r="T113" s="17" t="s">
        <v>1206</v>
      </c>
      <c r="U113" s="17" t="s">
        <v>1207</v>
      </c>
      <c r="V113" s="14" t="str">
        <f t="shared" si="1"/>
        <v>3,591763</v>
      </c>
      <c r="W113" s="14" t="str">
        <f t="shared" si="2"/>
        <v>98,680491</v>
      </c>
      <c r="X113" s="14" t="str">
        <f t="shared" si="3"/>
        <v>3,591871</v>
      </c>
      <c r="Y113" s="14" t="str">
        <f t="shared" si="4"/>
        <v>98,680677</v>
      </c>
      <c r="Z113" s="18">
        <f>2 * 6371000 * ASIN(SQRT((SIN((X113*(3.14159/180)-V113*(3.14159/180))/2))^2+COS(X113*(3.14159/180))*COS(V113*(3.14159/180))*SIN(((Y113*(3.14159/180)-W113*(3.14159/180))/2))^2))</f>
        <v>23.88081357</v>
      </c>
      <c r="AA113" s="14" t="str">
        <f t="shared" si="6"/>
        <v>Dalam Radius</v>
      </c>
      <c r="AB113" s="14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 t="b">
        <v>1</v>
      </c>
      <c r="CA113" s="12"/>
      <c r="CB113" s="12"/>
      <c r="CC113" s="12"/>
      <c r="CD113" s="12"/>
      <c r="CE113" s="12"/>
      <c r="CF113" s="12"/>
      <c r="CG113" s="12"/>
      <c r="CH113" s="12"/>
      <c r="CI113" s="12"/>
      <c r="CJ113" s="12" t="b">
        <v>1</v>
      </c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2" t="b">
        <v>1</v>
      </c>
      <c r="DS113" s="12" t="b">
        <v>1</v>
      </c>
      <c r="DT113" s="14"/>
      <c r="DU113" s="14"/>
      <c r="DV113" s="12" t="s">
        <v>1208</v>
      </c>
      <c r="DW113" s="12" t="b">
        <v>1</v>
      </c>
      <c r="DX113" s="14"/>
      <c r="DY113" s="14"/>
      <c r="DZ113" s="12"/>
      <c r="EA113" s="12"/>
      <c r="EB113" s="12"/>
      <c r="EC113" s="12"/>
      <c r="ED113" s="12"/>
      <c r="EE113" s="12"/>
      <c r="EF113" s="14"/>
      <c r="EG113" s="14"/>
      <c r="EH113" s="12"/>
      <c r="EI113" s="12"/>
      <c r="EJ113" s="14"/>
      <c r="EK113" s="12"/>
      <c r="EL113" s="12"/>
      <c r="EM113" s="12"/>
      <c r="EN113" s="12"/>
      <c r="EO113" s="12"/>
      <c r="EP113" s="12"/>
      <c r="EQ113" s="12"/>
      <c r="ER113" s="12"/>
      <c r="ES113" s="12"/>
      <c r="ET113" s="14"/>
      <c r="EU113" s="12"/>
      <c r="EV113" s="12"/>
      <c r="EW113" s="12"/>
      <c r="EX113" s="12"/>
      <c r="EY113" s="12">
        <v>1.0</v>
      </c>
      <c r="EZ113" s="12"/>
      <c r="FA113" s="12">
        <v>1.0</v>
      </c>
      <c r="FB113" s="12"/>
      <c r="FC113" s="12">
        <v>1.0</v>
      </c>
      <c r="FD113" s="12"/>
      <c r="FE113" s="12"/>
      <c r="FF113" s="12">
        <v>1.0</v>
      </c>
      <c r="FG113" s="12"/>
      <c r="FH113" s="12"/>
      <c r="FI113" s="12">
        <v>1.0</v>
      </c>
      <c r="FJ113" s="12"/>
      <c r="FK113" s="12"/>
      <c r="FL113" s="12"/>
      <c r="FM113" s="14"/>
      <c r="FN113" s="12"/>
      <c r="FO113" s="12">
        <v>1.0</v>
      </c>
      <c r="FP113" s="14"/>
      <c r="FQ113" s="14"/>
      <c r="FR113" s="12"/>
      <c r="FS113" s="12">
        <v>1.0</v>
      </c>
      <c r="FT113" s="12"/>
      <c r="FU113" s="12"/>
      <c r="FV113" s="12">
        <v>1.0</v>
      </c>
      <c r="FW113" s="12"/>
      <c r="FX113" s="12"/>
      <c r="FY113" s="12">
        <v>1.0</v>
      </c>
      <c r="FZ113" s="12"/>
      <c r="GA113" s="12">
        <v>1.0</v>
      </c>
      <c r="GB113" s="12"/>
      <c r="GC113" s="14"/>
      <c r="GD113" s="12">
        <v>1.0</v>
      </c>
      <c r="GE113" s="12"/>
      <c r="GF113" s="12"/>
      <c r="GG113" s="12"/>
      <c r="GH113" s="12"/>
      <c r="GI113" s="12"/>
      <c r="GJ113" s="12"/>
      <c r="GK113" s="14"/>
      <c r="GL113" s="14"/>
      <c r="GM113" s="14"/>
      <c r="GN113" s="12"/>
      <c r="GO113" s="14"/>
      <c r="GP113" s="14"/>
      <c r="GQ113" s="12"/>
      <c r="GR113" s="14"/>
      <c r="GS113" s="12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2">
        <f t="shared" si="26"/>
        <v>2</v>
      </c>
      <c r="HR113" s="12">
        <v>132000.0</v>
      </c>
      <c r="HS113" s="12">
        <v>0.0</v>
      </c>
      <c r="HT113" s="12">
        <v>0.0</v>
      </c>
      <c r="HU113" s="12">
        <v>0.0</v>
      </c>
      <c r="HV113" s="12">
        <v>0.0</v>
      </c>
      <c r="HW113" s="12"/>
      <c r="HX113" s="12">
        <v>132000.0</v>
      </c>
      <c r="HY113" s="12" t="s">
        <v>1209</v>
      </c>
      <c r="HZ113" s="12" t="s">
        <v>1210</v>
      </c>
    </row>
    <row r="114">
      <c r="A114" s="12" t="s">
        <v>1211</v>
      </c>
      <c r="B114" s="12" t="s">
        <v>1212</v>
      </c>
      <c r="C114" s="13">
        <v>45237.0</v>
      </c>
      <c r="D114" s="12">
        <v>11.0</v>
      </c>
      <c r="E114" s="12" t="s">
        <v>293</v>
      </c>
      <c r="F114" s="12" t="s">
        <v>629</v>
      </c>
      <c r="G114" s="12" t="s">
        <v>237</v>
      </c>
      <c r="H114" s="12" t="s">
        <v>238</v>
      </c>
      <c r="I114" s="12" t="s">
        <v>239</v>
      </c>
      <c r="J114" s="14"/>
      <c r="K114" s="12" t="s">
        <v>1213</v>
      </c>
      <c r="L114" s="12" t="s">
        <v>1214</v>
      </c>
      <c r="M114" s="15" t="s">
        <v>297</v>
      </c>
      <c r="N114" s="12" t="s">
        <v>744</v>
      </c>
      <c r="O114" s="12" t="s">
        <v>259</v>
      </c>
      <c r="P114" s="12" t="s">
        <v>245</v>
      </c>
      <c r="Q114" s="12" t="s">
        <v>299</v>
      </c>
      <c r="R114" s="12" t="s">
        <v>247</v>
      </c>
      <c r="S114" s="12" t="s">
        <v>248</v>
      </c>
      <c r="T114" s="16" t="s">
        <v>1215</v>
      </c>
      <c r="U114" s="17" t="s">
        <v>1216</v>
      </c>
      <c r="V114" s="12" t="str">
        <f t="shared" si="1"/>
        <v>3,608213</v>
      </c>
      <c r="W114" s="14" t="str">
        <f t="shared" si="2"/>
        <v>98,651780</v>
      </c>
      <c r="X114" s="14" t="str">
        <f t="shared" si="3"/>
        <v>3,608011</v>
      </c>
      <c r="Y114" s="14" t="str">
        <f t="shared" si="4"/>
        <v>98,651721</v>
      </c>
      <c r="Z114" s="18">
        <f t="shared" ref="Z114:Z134" si="27">2 * 6371000 * ASIN(SQRT((SIN((X114*(3.14159/180)-V114*(3.14159/180))/2))^2+COS(X114*(3.14159/180))*COS(V114*(3.14159/180))*SIN(((Y114*(3.14159/180)-W114*(3.14159/180))/2))^2))</f>
        <v>23.39619975</v>
      </c>
      <c r="AA114" s="14" t="str">
        <f t="shared" si="6"/>
        <v>Dalam Radius</v>
      </c>
      <c r="AB114" s="14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4"/>
      <c r="DR114" s="12" t="b">
        <v>0</v>
      </c>
      <c r="DS114" s="12" t="b">
        <v>0</v>
      </c>
      <c r="DT114" s="12"/>
      <c r="DU114" s="12"/>
      <c r="DV114" s="12" t="s">
        <v>1217</v>
      </c>
      <c r="DW114" s="12" t="b">
        <v>1</v>
      </c>
      <c r="DX114" s="12"/>
      <c r="DY114" s="12"/>
      <c r="DZ114" s="12"/>
      <c r="EA114" s="12"/>
      <c r="EB114" s="12"/>
      <c r="EC114" s="12"/>
      <c r="ED114" s="12"/>
      <c r="EE114" s="12"/>
      <c r="EF114" s="14"/>
      <c r="EG114" s="14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4"/>
      <c r="EU114" s="12"/>
      <c r="EV114" s="12"/>
      <c r="EW114" s="12"/>
      <c r="EX114" s="12"/>
      <c r="EY114" s="12">
        <v>4.0</v>
      </c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4"/>
      <c r="FN114" s="12"/>
      <c r="FO114" s="12"/>
      <c r="FP114" s="12"/>
      <c r="FQ114" s="14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4"/>
      <c r="GD114" s="12"/>
      <c r="GE114" s="12"/>
      <c r="GF114" s="12"/>
      <c r="GG114" s="12"/>
      <c r="GH114" s="12"/>
      <c r="GI114" s="12"/>
      <c r="GJ114" s="12"/>
      <c r="GK114" s="14"/>
      <c r="GL114" s="14"/>
      <c r="GM114" s="12"/>
      <c r="GN114" s="12"/>
      <c r="GO114" s="14"/>
      <c r="GP114" s="14"/>
      <c r="GQ114" s="12"/>
      <c r="GR114" s="14"/>
      <c r="GS114" s="12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2">
        <f>countif(AC114:CV114,"TRUE")</f>
        <v>0</v>
      </c>
      <c r="HR114" s="12">
        <v>48000.0</v>
      </c>
      <c r="HS114" s="12">
        <v>0.0</v>
      </c>
      <c r="HT114" s="12">
        <v>0.0</v>
      </c>
      <c r="HU114" s="12">
        <v>0.0</v>
      </c>
      <c r="HV114" s="12">
        <v>0.0</v>
      </c>
      <c r="HW114" s="12">
        <v>0.0</v>
      </c>
      <c r="HX114" s="12">
        <v>48000.0</v>
      </c>
      <c r="HY114" s="12" t="s">
        <v>1218</v>
      </c>
      <c r="HZ114" s="19">
        <v>36535.0</v>
      </c>
    </row>
    <row r="115">
      <c r="A115" s="12" t="s">
        <v>1219</v>
      </c>
      <c r="B115" s="12" t="s">
        <v>1220</v>
      </c>
      <c r="C115" s="13">
        <v>45233.0</v>
      </c>
      <c r="D115" s="12">
        <v>11.0</v>
      </c>
      <c r="E115" s="12" t="s">
        <v>235</v>
      </c>
      <c r="F115" s="12" t="s">
        <v>236</v>
      </c>
      <c r="G115" s="12" t="s">
        <v>237</v>
      </c>
      <c r="H115" s="12" t="s">
        <v>238</v>
      </c>
      <c r="I115" s="12" t="s">
        <v>239</v>
      </c>
      <c r="J115" s="14"/>
      <c r="K115" s="12" t="s">
        <v>1221</v>
      </c>
      <c r="L115" s="12" t="s">
        <v>1222</v>
      </c>
      <c r="M115" s="15" t="s">
        <v>268</v>
      </c>
      <c r="N115" s="12" t="s">
        <v>258</v>
      </c>
      <c r="O115" s="12" t="s">
        <v>259</v>
      </c>
      <c r="P115" s="12" t="s">
        <v>245</v>
      </c>
      <c r="Q115" s="12" t="s">
        <v>278</v>
      </c>
      <c r="R115" s="12" t="s">
        <v>279</v>
      </c>
      <c r="S115" s="12" t="s">
        <v>248</v>
      </c>
      <c r="T115" s="16" t="s">
        <v>1223</v>
      </c>
      <c r="U115" s="17" t="s">
        <v>1224</v>
      </c>
      <c r="V115" s="14" t="str">
        <f t="shared" si="1"/>
        <v>3,547522</v>
      </c>
      <c r="W115" s="14" t="str">
        <f t="shared" si="2"/>
        <v>98,710297</v>
      </c>
      <c r="X115" s="14" t="str">
        <f t="shared" si="3"/>
        <v>3,547546</v>
      </c>
      <c r="Y115" s="14" t="str">
        <f t="shared" si="4"/>
        <v>98,710497</v>
      </c>
      <c r="Z115" s="18">
        <f t="shared" si="27"/>
        <v>22.35620484</v>
      </c>
      <c r="AA115" s="14" t="str">
        <f t="shared" si="6"/>
        <v>Dalam Radius</v>
      </c>
      <c r="AB115" s="14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 t="b">
        <v>1</v>
      </c>
      <c r="BC115" s="12"/>
      <c r="BD115" s="12"/>
      <c r="BE115" s="12"/>
      <c r="BF115" s="12" t="b">
        <v>1</v>
      </c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 t="b">
        <v>1</v>
      </c>
      <c r="CA115" s="12"/>
      <c r="CB115" s="12" t="b">
        <v>1</v>
      </c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4"/>
      <c r="DR115" s="12" t="b">
        <v>0</v>
      </c>
      <c r="DS115" s="12" t="b">
        <v>0</v>
      </c>
      <c r="DT115" s="14"/>
      <c r="DU115" s="14"/>
      <c r="DV115" s="12" t="s">
        <v>1225</v>
      </c>
      <c r="DW115" s="12" t="b">
        <v>1</v>
      </c>
      <c r="DX115" s="14"/>
      <c r="DY115" s="14"/>
      <c r="DZ115" s="12"/>
      <c r="EA115" s="12"/>
      <c r="EB115" s="12"/>
      <c r="EC115" s="12"/>
      <c r="ED115" s="12"/>
      <c r="EE115" s="12"/>
      <c r="EF115" s="14"/>
      <c r="EG115" s="14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4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4"/>
      <c r="FN115" s="12"/>
      <c r="FO115" s="12"/>
      <c r="FP115" s="12"/>
      <c r="FQ115" s="14"/>
      <c r="FR115" s="12"/>
      <c r="FS115" s="12"/>
      <c r="FT115" s="12">
        <v>1.0</v>
      </c>
      <c r="FU115" s="12"/>
      <c r="FV115" s="12"/>
      <c r="FW115" s="12"/>
      <c r="FX115" s="12"/>
      <c r="FY115" s="12"/>
      <c r="FZ115" s="12"/>
      <c r="GA115" s="12"/>
      <c r="GB115" s="12">
        <v>1.0</v>
      </c>
      <c r="GC115" s="14"/>
      <c r="GD115" s="12"/>
      <c r="GE115" s="12"/>
      <c r="GF115" s="12"/>
      <c r="GG115" s="12"/>
      <c r="GH115" s="12"/>
      <c r="GI115" s="12"/>
      <c r="GJ115" s="12"/>
      <c r="GK115" s="14"/>
      <c r="GL115" s="14"/>
      <c r="GM115" s="14"/>
      <c r="GN115" s="12"/>
      <c r="GO115" s="14"/>
      <c r="GP115" s="14"/>
      <c r="GQ115" s="12"/>
      <c r="GR115" s="14"/>
      <c r="GS115" s="12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2">
        <f t="shared" ref="HQ115:HQ124" si="28">countif(AC115:DP115,"TRUE")</f>
        <v>4</v>
      </c>
      <c r="HR115" s="12">
        <v>24000.0</v>
      </c>
      <c r="HS115" s="12">
        <v>0.0</v>
      </c>
      <c r="HT115" s="12">
        <v>0.0</v>
      </c>
      <c r="HU115" s="12">
        <v>0.0</v>
      </c>
      <c r="HV115" s="12">
        <v>0.0</v>
      </c>
      <c r="HW115" s="12">
        <v>0.0</v>
      </c>
      <c r="HX115" s="12">
        <v>24000.0</v>
      </c>
      <c r="HY115" s="12" t="s">
        <v>1226</v>
      </c>
      <c r="HZ115" s="19">
        <v>36555.0</v>
      </c>
    </row>
    <row r="116">
      <c r="A116" s="12" t="s">
        <v>1227</v>
      </c>
      <c r="B116" s="12" t="s">
        <v>1228</v>
      </c>
      <c r="C116" s="13">
        <v>45236.0</v>
      </c>
      <c r="D116" s="12">
        <v>11.0</v>
      </c>
      <c r="E116" s="12" t="s">
        <v>293</v>
      </c>
      <c r="F116" s="12" t="s">
        <v>629</v>
      </c>
      <c r="G116" s="12" t="s">
        <v>237</v>
      </c>
      <c r="H116" s="12" t="s">
        <v>238</v>
      </c>
      <c r="I116" s="12" t="s">
        <v>239</v>
      </c>
      <c r="J116" s="14"/>
      <c r="K116" s="12" t="s">
        <v>1229</v>
      </c>
      <c r="L116" s="12" t="s">
        <v>1230</v>
      </c>
      <c r="M116" s="15" t="s">
        <v>297</v>
      </c>
      <c r="N116" s="12" t="s">
        <v>642</v>
      </c>
      <c r="O116" s="12" t="s">
        <v>259</v>
      </c>
      <c r="P116" s="12" t="s">
        <v>245</v>
      </c>
      <c r="Q116" s="12" t="s">
        <v>246</v>
      </c>
      <c r="R116" s="12" t="s">
        <v>247</v>
      </c>
      <c r="S116" s="12" t="s">
        <v>248</v>
      </c>
      <c r="T116" s="16" t="s">
        <v>1231</v>
      </c>
      <c r="U116" s="17" t="s">
        <v>1232</v>
      </c>
      <c r="V116" s="14" t="str">
        <f t="shared" si="1"/>
        <v>3,592153</v>
      </c>
      <c r="W116" s="14" t="str">
        <f t="shared" si="2"/>
        <v>98,665805</v>
      </c>
      <c r="X116" s="14" t="str">
        <f t="shared" si="3"/>
        <v>3,592349</v>
      </c>
      <c r="Y116" s="14" t="str">
        <f t="shared" si="4"/>
        <v>98,665804</v>
      </c>
      <c r="Z116" s="18">
        <f t="shared" si="27"/>
        <v>21.79446976</v>
      </c>
      <c r="AA116" s="14" t="str">
        <f t="shared" si="6"/>
        <v>Dalam Radius</v>
      </c>
      <c r="AB116" s="14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4"/>
      <c r="DR116" s="12" t="b">
        <v>0</v>
      </c>
      <c r="DS116" s="12" t="b">
        <v>0</v>
      </c>
      <c r="DT116" s="14"/>
      <c r="DU116" s="14"/>
      <c r="DV116" s="12" t="s">
        <v>1233</v>
      </c>
      <c r="DW116" s="12" t="b">
        <v>1</v>
      </c>
      <c r="DX116" s="14"/>
      <c r="DY116" s="14"/>
      <c r="DZ116" s="12"/>
      <c r="EA116" s="12"/>
      <c r="EB116" s="12"/>
      <c r="EC116" s="12"/>
      <c r="ED116" s="12"/>
      <c r="EE116" s="12"/>
      <c r="EF116" s="14"/>
      <c r="EG116" s="14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4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4"/>
      <c r="FN116" s="12"/>
      <c r="FO116" s="12"/>
      <c r="FP116" s="12"/>
      <c r="FQ116" s="14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4"/>
      <c r="GD116" s="12">
        <v>2.0</v>
      </c>
      <c r="GE116" s="12"/>
      <c r="GF116" s="12"/>
      <c r="GG116" s="12"/>
      <c r="GH116" s="12"/>
      <c r="GI116" s="12"/>
      <c r="GJ116" s="12"/>
      <c r="GK116" s="14"/>
      <c r="GL116" s="14"/>
      <c r="GM116" s="14"/>
      <c r="GN116" s="12"/>
      <c r="GO116" s="14"/>
      <c r="GP116" s="14"/>
      <c r="GQ116" s="12"/>
      <c r="GR116" s="14"/>
      <c r="GS116" s="12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2">
        <f t="shared" si="28"/>
        <v>0</v>
      </c>
      <c r="HR116" s="12">
        <v>24000.0</v>
      </c>
      <c r="HS116" s="12">
        <v>0.0</v>
      </c>
      <c r="HT116" s="12">
        <v>0.0</v>
      </c>
      <c r="HU116" s="12">
        <v>0.0</v>
      </c>
      <c r="HV116" s="12">
        <v>0.0</v>
      </c>
      <c r="HW116" s="12">
        <v>0.0</v>
      </c>
      <c r="HX116" s="12">
        <v>24000.0</v>
      </c>
      <c r="HY116" s="12" t="s">
        <v>1234</v>
      </c>
      <c r="HZ116" s="12" t="s">
        <v>1235</v>
      </c>
    </row>
    <row r="117">
      <c r="A117" s="12" t="s">
        <v>1236</v>
      </c>
      <c r="B117" s="12" t="s">
        <v>1237</v>
      </c>
      <c r="C117" s="13">
        <v>45232.0</v>
      </c>
      <c r="D117" s="12">
        <v>11.0</v>
      </c>
      <c r="E117" s="12" t="s">
        <v>293</v>
      </c>
      <c r="F117" s="12" t="s">
        <v>629</v>
      </c>
      <c r="G117" s="12" t="s">
        <v>237</v>
      </c>
      <c r="H117" s="12" t="s">
        <v>238</v>
      </c>
      <c r="I117" s="12" t="s">
        <v>239</v>
      </c>
      <c r="J117" s="14"/>
      <c r="K117" s="12" t="s">
        <v>1238</v>
      </c>
      <c r="L117" s="12" t="s">
        <v>1239</v>
      </c>
      <c r="M117" s="15" t="s">
        <v>297</v>
      </c>
      <c r="N117" s="12" t="s">
        <v>642</v>
      </c>
      <c r="O117" s="12" t="s">
        <v>259</v>
      </c>
      <c r="P117" s="12" t="s">
        <v>245</v>
      </c>
      <c r="Q117" s="12" t="s">
        <v>299</v>
      </c>
      <c r="R117" s="12" t="s">
        <v>247</v>
      </c>
      <c r="S117" s="12" t="s">
        <v>248</v>
      </c>
      <c r="T117" s="16" t="s">
        <v>1240</v>
      </c>
      <c r="U117" s="17" t="s">
        <v>1241</v>
      </c>
      <c r="V117" s="14" t="str">
        <f t="shared" si="1"/>
        <v>3,584818</v>
      </c>
      <c r="W117" s="14" t="str">
        <f t="shared" si="2"/>
        <v>98,676900</v>
      </c>
      <c r="X117" s="14" t="str">
        <f t="shared" si="3"/>
        <v>3,584962</v>
      </c>
      <c r="Y117" s="14" t="str">
        <f t="shared" si="4"/>
        <v>98,677032</v>
      </c>
      <c r="Z117" s="18">
        <f t="shared" si="27"/>
        <v>21.70205195</v>
      </c>
      <c r="AA117" s="14" t="str">
        <f t="shared" si="6"/>
        <v>Dalam Radius</v>
      </c>
      <c r="AB117" s="14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2" t="b">
        <v>0</v>
      </c>
      <c r="DS117" s="12" t="b">
        <v>0</v>
      </c>
      <c r="DT117" s="14"/>
      <c r="DU117" s="14"/>
      <c r="DV117" s="12" t="s">
        <v>1242</v>
      </c>
      <c r="DW117" s="12" t="b">
        <v>0</v>
      </c>
      <c r="DX117" s="14"/>
      <c r="DY117" s="14"/>
      <c r="DZ117" s="12"/>
      <c r="EA117" s="12"/>
      <c r="EB117" s="12"/>
      <c r="EC117" s="12"/>
      <c r="ED117" s="12"/>
      <c r="EE117" s="12"/>
      <c r="EF117" s="14"/>
      <c r="EG117" s="14"/>
      <c r="EH117" s="12"/>
      <c r="EI117" s="12"/>
      <c r="EJ117" s="14"/>
      <c r="EK117" s="12"/>
      <c r="EL117" s="12"/>
      <c r="EM117" s="12"/>
      <c r="EN117" s="12"/>
      <c r="EO117" s="12"/>
      <c r="EP117" s="12"/>
      <c r="EQ117" s="12"/>
      <c r="ER117" s="12"/>
      <c r="ES117" s="12"/>
      <c r="ET117" s="14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4"/>
      <c r="FN117" s="12"/>
      <c r="FO117" s="12"/>
      <c r="FP117" s="12"/>
      <c r="FQ117" s="14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4"/>
      <c r="GD117" s="12"/>
      <c r="GE117" s="12"/>
      <c r="GF117" s="12"/>
      <c r="GG117" s="12"/>
      <c r="GH117" s="12"/>
      <c r="GI117" s="12"/>
      <c r="GJ117" s="12"/>
      <c r="GK117" s="14"/>
      <c r="GL117" s="14"/>
      <c r="GM117" s="14"/>
      <c r="GN117" s="12"/>
      <c r="GO117" s="14"/>
      <c r="GP117" s="14"/>
      <c r="GQ117" s="12"/>
      <c r="GR117" s="14"/>
      <c r="GS117" s="12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2">
        <f t="shared" si="28"/>
        <v>0</v>
      </c>
      <c r="HR117" s="12">
        <v>0.0</v>
      </c>
      <c r="HS117" s="12">
        <v>0.0</v>
      </c>
      <c r="HT117" s="12">
        <v>0.0</v>
      </c>
      <c r="HU117" s="12">
        <v>0.0</v>
      </c>
      <c r="HV117" s="12">
        <v>0.0</v>
      </c>
      <c r="HW117" s="12"/>
      <c r="HX117" s="12">
        <v>0.0</v>
      </c>
      <c r="HY117" s="12" t="s">
        <v>1243</v>
      </c>
      <c r="HZ117" s="19">
        <v>36555.0</v>
      </c>
    </row>
    <row r="118">
      <c r="A118" s="12" t="s">
        <v>1244</v>
      </c>
      <c r="B118" s="12" t="s">
        <v>1245</v>
      </c>
      <c r="C118" s="13">
        <v>45233.0</v>
      </c>
      <c r="D118" s="12">
        <v>11.0</v>
      </c>
      <c r="E118" s="12" t="s">
        <v>293</v>
      </c>
      <c r="F118" s="12" t="s">
        <v>629</v>
      </c>
      <c r="G118" s="12" t="s">
        <v>237</v>
      </c>
      <c r="H118" s="12" t="s">
        <v>238</v>
      </c>
      <c r="I118" s="12" t="s">
        <v>239</v>
      </c>
      <c r="J118" s="14"/>
      <c r="K118" s="12" t="s">
        <v>1246</v>
      </c>
      <c r="L118" s="12" t="s">
        <v>1247</v>
      </c>
      <c r="M118" s="15" t="s">
        <v>297</v>
      </c>
      <c r="N118" s="12" t="s">
        <v>642</v>
      </c>
      <c r="O118" s="12" t="s">
        <v>259</v>
      </c>
      <c r="P118" s="12" t="s">
        <v>245</v>
      </c>
      <c r="Q118" s="12" t="s">
        <v>299</v>
      </c>
      <c r="R118" s="12" t="s">
        <v>247</v>
      </c>
      <c r="S118" s="12" t="s">
        <v>248</v>
      </c>
      <c r="T118" s="16" t="s">
        <v>1248</v>
      </c>
      <c r="U118" s="17" t="s">
        <v>1249</v>
      </c>
      <c r="V118" s="14" t="str">
        <f t="shared" si="1"/>
        <v>3,586730</v>
      </c>
      <c r="W118" s="14" t="str">
        <f t="shared" si="2"/>
        <v>98,673164</v>
      </c>
      <c r="X118" s="14" t="str">
        <f t="shared" si="3"/>
        <v>3,586535</v>
      </c>
      <c r="Y118" s="14" t="str">
        <f t="shared" si="4"/>
        <v>98,673170</v>
      </c>
      <c r="Z118" s="18">
        <f t="shared" si="27"/>
        <v>21.69321394</v>
      </c>
      <c r="AA118" s="14" t="str">
        <f t="shared" si="6"/>
        <v>Dalam Radius</v>
      </c>
      <c r="AB118" s="14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4"/>
      <c r="DR118" s="12" t="b">
        <v>0</v>
      </c>
      <c r="DS118" s="12" t="b">
        <v>0</v>
      </c>
      <c r="DT118" s="14"/>
      <c r="DU118" s="14"/>
      <c r="DV118" s="12" t="s">
        <v>1250</v>
      </c>
      <c r="DW118" s="12" t="b">
        <v>1</v>
      </c>
      <c r="DX118" s="14"/>
      <c r="DY118" s="14"/>
      <c r="DZ118" s="12"/>
      <c r="EA118" s="12"/>
      <c r="EB118" s="12"/>
      <c r="EC118" s="12"/>
      <c r="ED118" s="12"/>
      <c r="EE118" s="12"/>
      <c r="EF118" s="14"/>
      <c r="EG118" s="14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4"/>
      <c r="EU118" s="12"/>
      <c r="EV118" s="12"/>
      <c r="EW118" s="12"/>
      <c r="EX118" s="12"/>
      <c r="EY118" s="12"/>
      <c r="EZ118" s="12"/>
      <c r="FA118" s="12"/>
      <c r="FB118" s="12"/>
      <c r="FC118" s="12">
        <v>0.0</v>
      </c>
      <c r="FD118" s="12"/>
      <c r="FE118" s="12"/>
      <c r="FF118" s="12"/>
      <c r="FG118" s="12"/>
      <c r="FH118" s="12">
        <v>1.0</v>
      </c>
      <c r="FI118" s="12"/>
      <c r="FJ118" s="12"/>
      <c r="FK118" s="12"/>
      <c r="FL118" s="12"/>
      <c r="FM118" s="14"/>
      <c r="FN118" s="12"/>
      <c r="FO118" s="12"/>
      <c r="FP118" s="12"/>
      <c r="FQ118" s="14"/>
      <c r="FR118" s="12"/>
      <c r="FS118" s="12"/>
      <c r="FT118" s="12"/>
      <c r="FU118" s="12"/>
      <c r="FV118" s="12"/>
      <c r="FW118" s="12">
        <v>1.0</v>
      </c>
      <c r="FX118" s="12"/>
      <c r="FY118" s="12">
        <v>2.0</v>
      </c>
      <c r="FZ118" s="12"/>
      <c r="GA118" s="12"/>
      <c r="GB118" s="12"/>
      <c r="GC118" s="14"/>
      <c r="GD118" s="12"/>
      <c r="GE118" s="12"/>
      <c r="GF118" s="12"/>
      <c r="GG118" s="12"/>
      <c r="GH118" s="12"/>
      <c r="GI118" s="12"/>
      <c r="GJ118" s="12"/>
      <c r="GK118" s="14"/>
      <c r="GL118" s="14"/>
      <c r="GM118" s="14"/>
      <c r="GN118" s="12"/>
      <c r="GO118" s="14"/>
      <c r="GP118" s="14"/>
      <c r="GQ118" s="12"/>
      <c r="GR118" s="14"/>
      <c r="GS118" s="12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2">
        <f t="shared" si="28"/>
        <v>0</v>
      </c>
      <c r="HR118" s="12">
        <v>48000.0</v>
      </c>
      <c r="HS118" s="12">
        <v>0.0</v>
      </c>
      <c r="HT118" s="12">
        <v>0.0</v>
      </c>
      <c r="HU118" s="12">
        <v>0.0</v>
      </c>
      <c r="HV118" s="12">
        <v>0.0</v>
      </c>
      <c r="HW118" s="12">
        <v>0.0</v>
      </c>
      <c r="HX118" s="12">
        <v>48000.0</v>
      </c>
      <c r="HY118" s="12" t="s">
        <v>1251</v>
      </c>
      <c r="HZ118" s="19">
        <v>36721.0</v>
      </c>
    </row>
    <row r="119">
      <c r="A119" s="12" t="s">
        <v>1252</v>
      </c>
      <c r="B119" s="20">
        <v>44634.0</v>
      </c>
      <c r="C119" s="13">
        <v>45232.0</v>
      </c>
      <c r="D119" s="12">
        <v>11.0</v>
      </c>
      <c r="E119" s="12" t="s">
        <v>293</v>
      </c>
      <c r="F119" s="12" t="s">
        <v>629</v>
      </c>
      <c r="G119" s="12" t="s">
        <v>237</v>
      </c>
      <c r="H119" s="12" t="s">
        <v>238</v>
      </c>
      <c r="I119" s="12" t="s">
        <v>239</v>
      </c>
      <c r="J119" s="14"/>
      <c r="K119" s="12" t="s">
        <v>1253</v>
      </c>
      <c r="L119" s="12" t="s">
        <v>1254</v>
      </c>
      <c r="M119" s="15" t="s">
        <v>297</v>
      </c>
      <c r="N119" s="12" t="s">
        <v>642</v>
      </c>
      <c r="O119" s="12" t="s">
        <v>259</v>
      </c>
      <c r="P119" s="12" t="s">
        <v>245</v>
      </c>
      <c r="Q119" s="12" t="s">
        <v>299</v>
      </c>
      <c r="R119" s="12" t="s">
        <v>247</v>
      </c>
      <c r="S119" s="12" t="s">
        <v>248</v>
      </c>
      <c r="T119" s="16" t="s">
        <v>1255</v>
      </c>
      <c r="U119" s="17" t="s">
        <v>1256</v>
      </c>
      <c r="V119" s="14" t="str">
        <f t="shared" si="1"/>
        <v>3,585809</v>
      </c>
      <c r="W119" s="14" t="str">
        <f t="shared" si="2"/>
        <v>98,676302</v>
      </c>
      <c r="X119" s="14" t="str">
        <f t="shared" si="3"/>
        <v>3,585693</v>
      </c>
      <c r="Y119" s="14" t="str">
        <f t="shared" si="4"/>
        <v>98,676459</v>
      </c>
      <c r="Z119" s="18">
        <f t="shared" si="27"/>
        <v>21.67831159</v>
      </c>
      <c r="AA119" s="14" t="str">
        <f t="shared" si="6"/>
        <v>Dalam Radius</v>
      </c>
      <c r="AB119" s="14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4"/>
      <c r="CX119" s="12"/>
      <c r="CY119" s="12"/>
      <c r="CZ119" s="14"/>
      <c r="DA119" s="14"/>
      <c r="DB119" s="12"/>
      <c r="DC119" s="12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2" t="b">
        <v>0</v>
      </c>
      <c r="DS119" s="12" t="b">
        <v>0</v>
      </c>
      <c r="DT119" s="14"/>
      <c r="DU119" s="14"/>
      <c r="DV119" s="12" t="s">
        <v>1257</v>
      </c>
      <c r="DW119" s="12" t="b">
        <v>1</v>
      </c>
      <c r="DX119" s="14"/>
      <c r="DY119" s="14"/>
      <c r="DZ119" s="12"/>
      <c r="EA119" s="12"/>
      <c r="EB119" s="12"/>
      <c r="EC119" s="12"/>
      <c r="ED119" s="12"/>
      <c r="EE119" s="12"/>
      <c r="EF119" s="14"/>
      <c r="EG119" s="14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4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4"/>
      <c r="FN119" s="12"/>
      <c r="FO119" s="12"/>
      <c r="FP119" s="12"/>
      <c r="FQ119" s="14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4"/>
      <c r="GD119" s="12">
        <v>1.0</v>
      </c>
      <c r="GE119" s="12"/>
      <c r="GF119" s="12"/>
      <c r="GG119" s="12"/>
      <c r="GH119" s="12"/>
      <c r="GI119" s="12"/>
      <c r="GJ119" s="19"/>
      <c r="GK119" s="14"/>
      <c r="GL119" s="14"/>
      <c r="GM119" s="14"/>
      <c r="GN119" s="12"/>
      <c r="GO119" s="14"/>
      <c r="GP119" s="14"/>
      <c r="GQ119" s="12"/>
      <c r="GR119" s="14"/>
      <c r="GS119" s="12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2">
        <f t="shared" si="28"/>
        <v>0</v>
      </c>
      <c r="HR119" s="12">
        <v>12000.0</v>
      </c>
      <c r="HS119" s="12">
        <v>0.0</v>
      </c>
      <c r="HT119" s="12">
        <v>0.0</v>
      </c>
      <c r="HU119" s="12">
        <v>0.0</v>
      </c>
      <c r="HV119" s="12">
        <v>0.0</v>
      </c>
      <c r="HW119" s="12">
        <v>0.0</v>
      </c>
      <c r="HX119" s="12">
        <v>12000.0</v>
      </c>
      <c r="HY119" s="20">
        <v>12918.0</v>
      </c>
      <c r="HZ119" s="19">
        <v>36569.0</v>
      </c>
    </row>
    <row r="120">
      <c r="A120" s="12" t="s">
        <v>1258</v>
      </c>
      <c r="B120" s="12" t="s">
        <v>1259</v>
      </c>
      <c r="C120" s="13">
        <v>45233.0</v>
      </c>
      <c r="D120" s="12">
        <v>11.0</v>
      </c>
      <c r="E120" s="12" t="s">
        <v>235</v>
      </c>
      <c r="F120" s="12" t="s">
        <v>236</v>
      </c>
      <c r="G120" s="12" t="s">
        <v>237</v>
      </c>
      <c r="H120" s="12" t="s">
        <v>238</v>
      </c>
      <c r="I120" s="12" t="s">
        <v>239</v>
      </c>
      <c r="J120" s="14"/>
      <c r="K120" s="12" t="s">
        <v>1260</v>
      </c>
      <c r="L120" s="12" t="s">
        <v>1261</v>
      </c>
      <c r="M120" s="15" t="s">
        <v>1262</v>
      </c>
      <c r="N120" s="12" t="s">
        <v>258</v>
      </c>
      <c r="O120" s="12" t="s">
        <v>259</v>
      </c>
      <c r="P120" s="12" t="s">
        <v>245</v>
      </c>
      <c r="Q120" s="12" t="s">
        <v>246</v>
      </c>
      <c r="R120" s="12" t="s">
        <v>247</v>
      </c>
      <c r="S120" s="12" t="s">
        <v>248</v>
      </c>
      <c r="T120" s="16" t="s">
        <v>1263</v>
      </c>
      <c r="U120" s="17" t="s">
        <v>1264</v>
      </c>
      <c r="V120" s="14" t="str">
        <f t="shared" si="1"/>
        <v>3,532457</v>
      </c>
      <c r="W120" s="14" t="str">
        <f t="shared" si="2"/>
        <v>98,730184</v>
      </c>
      <c r="X120" s="14" t="str">
        <f t="shared" si="3"/>
        <v>3,532397</v>
      </c>
      <c r="Y120" s="14" t="str">
        <f t="shared" si="4"/>
        <v>98,730369</v>
      </c>
      <c r="Z120" s="18">
        <f t="shared" si="27"/>
        <v>21.58872083</v>
      </c>
      <c r="AA120" s="14" t="str">
        <f t="shared" si="6"/>
        <v>Dalam Radius</v>
      </c>
      <c r="AB120" s="14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 t="b">
        <v>1</v>
      </c>
      <c r="AY120" s="12"/>
      <c r="AZ120" s="12" t="b">
        <v>1</v>
      </c>
      <c r="BA120" s="12"/>
      <c r="BB120" s="12" t="b">
        <v>1</v>
      </c>
      <c r="BC120" s="12"/>
      <c r="BD120" s="12" t="b">
        <v>1</v>
      </c>
      <c r="BE120" s="12"/>
      <c r="BF120" s="12" t="b">
        <v>1</v>
      </c>
      <c r="BG120" s="12"/>
      <c r="BH120" s="12"/>
      <c r="BI120" s="12" t="b">
        <v>1</v>
      </c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 t="b">
        <v>1</v>
      </c>
      <c r="BX120" s="12"/>
      <c r="BY120" s="12"/>
      <c r="BZ120" s="12" t="b">
        <v>1</v>
      </c>
      <c r="CA120" s="12"/>
      <c r="CB120" s="12" t="b">
        <v>1</v>
      </c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4"/>
      <c r="DR120" s="12" t="b">
        <v>0</v>
      </c>
      <c r="DS120" s="12" t="b">
        <v>0</v>
      </c>
      <c r="DT120" s="14"/>
      <c r="DU120" s="14"/>
      <c r="DV120" s="12" t="s">
        <v>1265</v>
      </c>
      <c r="DW120" s="12" t="b">
        <v>1</v>
      </c>
      <c r="DX120" s="14"/>
      <c r="DY120" s="14"/>
      <c r="DZ120" s="12"/>
      <c r="EA120" s="12"/>
      <c r="EB120" s="12"/>
      <c r="EC120" s="12"/>
      <c r="ED120" s="12"/>
      <c r="EE120" s="12"/>
      <c r="EF120" s="14"/>
      <c r="EG120" s="14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4"/>
      <c r="EU120" s="12"/>
      <c r="EV120" s="12"/>
      <c r="EW120" s="12"/>
      <c r="EX120" s="12"/>
      <c r="EY120" s="12">
        <v>1.0</v>
      </c>
      <c r="EZ120" s="12"/>
      <c r="FA120" s="12"/>
      <c r="FB120" s="12"/>
      <c r="FC120" s="12"/>
      <c r="FD120" s="12"/>
      <c r="FE120" s="12"/>
      <c r="FF120" s="12">
        <v>1.0</v>
      </c>
      <c r="FG120" s="12"/>
      <c r="FH120" s="12"/>
      <c r="FI120" s="12"/>
      <c r="FJ120" s="12"/>
      <c r="FK120" s="12"/>
      <c r="FL120" s="12"/>
      <c r="FM120" s="14"/>
      <c r="FN120" s="12"/>
      <c r="FO120" s="12"/>
      <c r="FP120" s="12"/>
      <c r="FQ120" s="14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4"/>
      <c r="GD120" s="12"/>
      <c r="GE120" s="12"/>
      <c r="GF120" s="12"/>
      <c r="GG120" s="12"/>
      <c r="GH120" s="12"/>
      <c r="GI120" s="12"/>
      <c r="GJ120" s="12">
        <v>1.0</v>
      </c>
      <c r="GK120" s="14"/>
      <c r="GL120" s="14"/>
      <c r="GM120" s="14"/>
      <c r="GN120" s="12"/>
      <c r="GO120" s="14"/>
      <c r="GP120" s="14"/>
      <c r="GQ120" s="12"/>
      <c r="GR120" s="14"/>
      <c r="GS120" s="12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2">
        <f t="shared" si="28"/>
        <v>9</v>
      </c>
      <c r="HR120" s="12">
        <v>36000.0</v>
      </c>
      <c r="HS120" s="12">
        <v>0.0</v>
      </c>
      <c r="HT120" s="12">
        <v>0.0</v>
      </c>
      <c r="HU120" s="12">
        <v>0.0</v>
      </c>
      <c r="HV120" s="12">
        <v>0.0</v>
      </c>
      <c r="HW120" s="12">
        <v>0.0</v>
      </c>
      <c r="HX120" s="12">
        <v>36000.0</v>
      </c>
      <c r="HY120" s="12" t="s">
        <v>1266</v>
      </c>
      <c r="HZ120" s="19">
        <v>36529.0</v>
      </c>
    </row>
    <row r="121">
      <c r="A121" s="12" t="s">
        <v>1267</v>
      </c>
      <c r="B121" s="12" t="s">
        <v>1268</v>
      </c>
      <c r="C121" s="13">
        <v>45232.0</v>
      </c>
      <c r="D121" s="12">
        <v>11.0</v>
      </c>
      <c r="E121" s="12" t="s">
        <v>596</v>
      </c>
      <c r="F121" s="12" t="s">
        <v>597</v>
      </c>
      <c r="G121" s="12" t="s">
        <v>237</v>
      </c>
      <c r="H121" s="12" t="s">
        <v>238</v>
      </c>
      <c r="I121" s="12" t="s">
        <v>239</v>
      </c>
      <c r="J121" s="14"/>
      <c r="K121" s="12" t="s">
        <v>1182</v>
      </c>
      <c r="L121" s="12" t="s">
        <v>1183</v>
      </c>
      <c r="M121" s="15" t="s">
        <v>600</v>
      </c>
      <c r="N121" s="12" t="s">
        <v>723</v>
      </c>
      <c r="O121" s="12" t="s">
        <v>259</v>
      </c>
      <c r="P121" s="12" t="s">
        <v>245</v>
      </c>
      <c r="Q121" s="12" t="s">
        <v>278</v>
      </c>
      <c r="R121" s="12" t="s">
        <v>279</v>
      </c>
      <c r="S121" s="12" t="s">
        <v>945</v>
      </c>
      <c r="T121" s="16" t="s">
        <v>1184</v>
      </c>
      <c r="U121" s="17" t="s">
        <v>1269</v>
      </c>
      <c r="V121" s="14" t="str">
        <f t="shared" si="1"/>
        <v>3,617108</v>
      </c>
      <c r="W121" s="14" t="str">
        <f t="shared" si="2"/>
        <v>98,677135</v>
      </c>
      <c r="X121" s="14" t="str">
        <f t="shared" si="3"/>
        <v>3,616988</v>
      </c>
      <c r="Y121" s="14" t="str">
        <f t="shared" si="4"/>
        <v>98,677050</v>
      </c>
      <c r="Z121" s="18">
        <f t="shared" si="27"/>
        <v>16.34081533</v>
      </c>
      <c r="AA121" s="14" t="str">
        <f t="shared" si="6"/>
        <v>Dalam Radius</v>
      </c>
      <c r="AB121" s="14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 t="b">
        <v>1</v>
      </c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 t="b">
        <v>1</v>
      </c>
      <c r="BW121" s="12"/>
      <c r="BX121" s="12"/>
      <c r="BY121" s="12"/>
      <c r="BZ121" s="12" t="b">
        <v>1</v>
      </c>
      <c r="CA121" s="12"/>
      <c r="CB121" s="12" t="b">
        <v>1</v>
      </c>
      <c r="CC121" s="12"/>
      <c r="CD121" s="12"/>
      <c r="CE121" s="12"/>
      <c r="CF121" s="12"/>
      <c r="CG121" s="12" t="b">
        <v>1</v>
      </c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2" t="b">
        <v>0</v>
      </c>
      <c r="DS121" s="12" t="b">
        <v>0</v>
      </c>
      <c r="DT121" s="14"/>
      <c r="DU121" s="14"/>
      <c r="DV121" s="12" t="s">
        <v>1270</v>
      </c>
      <c r="DW121" s="12" t="b">
        <v>1</v>
      </c>
      <c r="DX121" s="14"/>
      <c r="DY121" s="14"/>
      <c r="DZ121" s="12"/>
      <c r="EA121" s="12"/>
      <c r="EB121" s="12"/>
      <c r="EC121" s="12"/>
      <c r="ED121" s="12"/>
      <c r="EE121" s="12"/>
      <c r="EF121" s="14"/>
      <c r="EG121" s="14"/>
      <c r="EH121" s="12"/>
      <c r="EI121" s="12"/>
      <c r="EJ121" s="12">
        <v>1.0</v>
      </c>
      <c r="EK121" s="12"/>
      <c r="EL121" s="12"/>
      <c r="EM121" s="12"/>
      <c r="EN121" s="12"/>
      <c r="EO121" s="12"/>
      <c r="EP121" s="12"/>
      <c r="EQ121" s="12"/>
      <c r="ER121" s="12"/>
      <c r="ES121" s="12"/>
      <c r="ET121" s="14"/>
      <c r="EU121" s="12"/>
      <c r="EV121" s="12"/>
      <c r="EW121" s="12"/>
      <c r="EX121" s="12"/>
      <c r="EY121" s="12">
        <v>1.0</v>
      </c>
      <c r="EZ121" s="12"/>
      <c r="FA121" s="12"/>
      <c r="FB121" s="12"/>
      <c r="FC121" s="12">
        <v>1.0</v>
      </c>
      <c r="FD121" s="12"/>
      <c r="FE121" s="12">
        <v>1.0</v>
      </c>
      <c r="FF121" s="12"/>
      <c r="FG121" s="12"/>
      <c r="FH121" s="12"/>
      <c r="FI121" s="12"/>
      <c r="FJ121" s="12">
        <v>1.0</v>
      </c>
      <c r="FK121" s="12"/>
      <c r="FL121" s="12"/>
      <c r="FM121" s="14"/>
      <c r="FN121" s="12"/>
      <c r="FO121" s="12"/>
      <c r="FP121" s="12"/>
      <c r="FQ121" s="14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K121" s="14"/>
      <c r="GL121" s="14"/>
      <c r="GM121" s="14"/>
      <c r="GN121" s="12"/>
      <c r="GO121" s="14"/>
      <c r="GP121" s="14"/>
      <c r="GQ121" s="12"/>
      <c r="GR121" s="14"/>
      <c r="GS121" s="12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2">
        <f t="shared" si="28"/>
        <v>5</v>
      </c>
      <c r="HR121" s="12">
        <v>60000.0</v>
      </c>
      <c r="HS121" s="12">
        <v>0.0</v>
      </c>
      <c r="HT121" s="12">
        <v>0.0</v>
      </c>
      <c r="HU121" s="12">
        <v>0.0</v>
      </c>
      <c r="HX121" s="12">
        <v>60000.0</v>
      </c>
      <c r="HY121" s="12" t="s">
        <v>1271</v>
      </c>
      <c r="HZ121" s="12" t="s">
        <v>1272</v>
      </c>
    </row>
    <row r="122">
      <c r="A122" s="12" t="s">
        <v>1273</v>
      </c>
      <c r="B122" s="12" t="s">
        <v>1274</v>
      </c>
      <c r="C122" s="13">
        <v>45233.0</v>
      </c>
      <c r="D122" s="12">
        <v>11.0</v>
      </c>
      <c r="E122" s="12" t="s">
        <v>235</v>
      </c>
      <c r="F122" s="12" t="s">
        <v>236</v>
      </c>
      <c r="G122" s="12" t="s">
        <v>237</v>
      </c>
      <c r="H122" s="12" t="s">
        <v>238</v>
      </c>
      <c r="I122" s="12" t="s">
        <v>239</v>
      </c>
      <c r="J122" s="14"/>
      <c r="K122" s="12" t="s">
        <v>1275</v>
      </c>
      <c r="L122" s="12" t="s">
        <v>1276</v>
      </c>
      <c r="M122" s="15" t="s">
        <v>268</v>
      </c>
      <c r="N122" s="12" t="s">
        <v>311</v>
      </c>
      <c r="O122" s="12" t="s">
        <v>259</v>
      </c>
      <c r="P122" s="12" t="s">
        <v>245</v>
      </c>
      <c r="Q122" s="12" t="s">
        <v>278</v>
      </c>
      <c r="R122" s="12" t="s">
        <v>279</v>
      </c>
      <c r="S122" s="12" t="s">
        <v>1277</v>
      </c>
      <c r="T122" s="16" t="s">
        <v>1278</v>
      </c>
      <c r="U122" s="17" t="s">
        <v>1279</v>
      </c>
      <c r="V122" s="14" t="str">
        <f t="shared" si="1"/>
        <v>3,610327</v>
      </c>
      <c r="W122" s="14" t="str">
        <f t="shared" si="2"/>
        <v>98,602291</v>
      </c>
      <c r="X122" s="14" t="str">
        <f t="shared" si="3"/>
        <v>3,610317</v>
      </c>
      <c r="Y122" s="14" t="str">
        <f t="shared" si="4"/>
        <v>98,602480</v>
      </c>
      <c r="Z122" s="18">
        <f t="shared" si="27"/>
        <v>21.0035699</v>
      </c>
      <c r="AA122" s="14" t="str">
        <f t="shared" si="6"/>
        <v>Dalam Radius</v>
      </c>
      <c r="AB122" s="14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 t="b">
        <v>1</v>
      </c>
      <c r="AY122" s="12"/>
      <c r="AZ122" s="12" t="b">
        <v>1</v>
      </c>
      <c r="BA122" s="12"/>
      <c r="BB122" s="12" t="b">
        <v>1</v>
      </c>
      <c r="BC122" s="12"/>
      <c r="BD122" s="12"/>
      <c r="BE122" s="12"/>
      <c r="BF122" s="12" t="b">
        <v>1</v>
      </c>
      <c r="BG122" s="12"/>
      <c r="BH122" s="12"/>
      <c r="BI122" s="12" t="b">
        <v>1</v>
      </c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 t="b">
        <v>1</v>
      </c>
      <c r="BW122" s="12" t="b">
        <v>1</v>
      </c>
      <c r="BX122" s="12"/>
      <c r="BY122" s="12"/>
      <c r="BZ122" s="12" t="b">
        <v>1</v>
      </c>
      <c r="CA122" s="12"/>
      <c r="CB122" s="12" t="b">
        <v>1</v>
      </c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4"/>
      <c r="DR122" s="12" t="b">
        <v>0</v>
      </c>
      <c r="DS122" s="12" t="b">
        <v>0</v>
      </c>
      <c r="DT122" s="14"/>
      <c r="DU122" s="14"/>
      <c r="DV122" s="12" t="s">
        <v>1280</v>
      </c>
      <c r="DW122" s="12" t="b">
        <v>1</v>
      </c>
      <c r="DX122" s="14"/>
      <c r="DY122" s="14"/>
      <c r="DZ122" s="12"/>
      <c r="EA122" s="12"/>
      <c r="EB122" s="12"/>
      <c r="EC122" s="12"/>
      <c r="ED122" s="12"/>
      <c r="EE122" s="12"/>
      <c r="EF122" s="14"/>
      <c r="EG122" s="14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4"/>
      <c r="EU122" s="12"/>
      <c r="EV122" s="12"/>
      <c r="EW122" s="12"/>
      <c r="EX122" s="12"/>
      <c r="EY122" s="12">
        <v>2.0</v>
      </c>
      <c r="EZ122" s="12"/>
      <c r="FA122" s="12"/>
      <c r="FB122" s="12"/>
      <c r="FC122" s="12">
        <v>2.0</v>
      </c>
      <c r="FD122" s="12"/>
      <c r="FE122" s="12"/>
      <c r="FF122" s="12"/>
      <c r="FG122" s="12"/>
      <c r="FH122" s="12"/>
      <c r="FI122" s="12"/>
      <c r="FJ122" s="12"/>
      <c r="FK122" s="12"/>
      <c r="FL122" s="12"/>
      <c r="FM122" s="14"/>
      <c r="FN122" s="12"/>
      <c r="FO122" s="12"/>
      <c r="FP122" s="12"/>
      <c r="FQ122" s="14"/>
      <c r="FR122" s="12"/>
      <c r="FS122" s="12"/>
      <c r="FT122" s="12"/>
      <c r="FU122" s="12"/>
      <c r="FV122" s="12"/>
      <c r="FW122" s="12">
        <v>2.0</v>
      </c>
      <c r="FX122" s="12"/>
      <c r="FY122" s="12">
        <v>2.0</v>
      </c>
      <c r="FZ122" s="12"/>
      <c r="GA122" s="12"/>
      <c r="GB122" s="12"/>
      <c r="GC122" s="14"/>
      <c r="GD122" s="12"/>
      <c r="GE122" s="12"/>
      <c r="GF122" s="12"/>
      <c r="GG122" s="12"/>
      <c r="GH122" s="12"/>
      <c r="GI122" s="12"/>
      <c r="GJ122" s="19"/>
      <c r="GK122" s="14"/>
      <c r="GL122" s="14"/>
      <c r="GM122" s="14"/>
      <c r="GN122" s="12"/>
      <c r="GO122" s="14"/>
      <c r="GP122" s="14"/>
      <c r="GQ122" s="12"/>
      <c r="GR122" s="14"/>
      <c r="GS122" s="12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2">
        <f t="shared" si="28"/>
        <v>9</v>
      </c>
      <c r="HR122" s="12">
        <v>96000.0</v>
      </c>
      <c r="HS122" s="12">
        <v>0.0</v>
      </c>
      <c r="HT122" s="12">
        <v>0.0</v>
      </c>
      <c r="HU122" s="12">
        <v>0.0</v>
      </c>
      <c r="HV122" s="12">
        <v>0.0</v>
      </c>
      <c r="HW122" s="12">
        <v>0.0</v>
      </c>
      <c r="HX122" s="12">
        <v>96000.0</v>
      </c>
      <c r="HY122" s="12" t="s">
        <v>1281</v>
      </c>
      <c r="HZ122" s="19">
        <v>36534.0</v>
      </c>
    </row>
    <row r="123">
      <c r="A123" s="12" t="s">
        <v>1282</v>
      </c>
      <c r="B123" s="12" t="s">
        <v>1283</v>
      </c>
      <c r="C123" s="13">
        <v>45232.0</v>
      </c>
      <c r="D123" s="12">
        <v>11.0</v>
      </c>
      <c r="E123" s="12" t="s">
        <v>596</v>
      </c>
      <c r="F123" s="12" t="s">
        <v>597</v>
      </c>
      <c r="G123" s="12" t="s">
        <v>237</v>
      </c>
      <c r="H123" s="12" t="s">
        <v>238</v>
      </c>
      <c r="I123" s="12" t="s">
        <v>239</v>
      </c>
      <c r="J123" s="14"/>
      <c r="K123" s="12" t="s">
        <v>1284</v>
      </c>
      <c r="L123" s="12" t="s">
        <v>1285</v>
      </c>
      <c r="M123" s="12" t="str">
        <v>#ERROR!</v>
      </c>
      <c r="N123" s="12" t="s">
        <v>661</v>
      </c>
      <c r="O123" s="12" t="s">
        <v>259</v>
      </c>
      <c r="P123" s="12" t="s">
        <v>245</v>
      </c>
      <c r="Q123" s="12" t="s">
        <v>299</v>
      </c>
      <c r="R123" s="12" t="s">
        <v>247</v>
      </c>
      <c r="S123" s="12" t="s">
        <v>248</v>
      </c>
      <c r="T123" s="16" t="s">
        <v>1286</v>
      </c>
      <c r="U123" s="17" t="s">
        <v>1287</v>
      </c>
      <c r="V123" s="14" t="str">
        <f t="shared" si="1"/>
        <v>3,706749</v>
      </c>
      <c r="W123" s="14" t="str">
        <f t="shared" si="2"/>
        <v>98,659740</v>
      </c>
      <c r="X123" s="14" t="str">
        <f t="shared" si="3"/>
        <v>3,706825</v>
      </c>
      <c r="Y123" s="14" t="str">
        <f t="shared" si="4"/>
        <v>98,659621</v>
      </c>
      <c r="Z123" s="18">
        <f t="shared" si="27"/>
        <v>15.67721412</v>
      </c>
      <c r="AA123" s="14" t="str">
        <f t="shared" si="6"/>
        <v>Dalam Radius</v>
      </c>
      <c r="AB123" s="14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 t="b">
        <v>1</v>
      </c>
      <c r="AY123" s="12"/>
      <c r="AZ123" s="12" t="b">
        <v>1</v>
      </c>
      <c r="BA123" s="12" t="b">
        <v>1</v>
      </c>
      <c r="BB123" s="12" t="b">
        <v>1</v>
      </c>
      <c r="BC123" s="12"/>
      <c r="BD123" s="12" t="b">
        <v>1</v>
      </c>
      <c r="BE123" s="12"/>
      <c r="BF123" s="12" t="b">
        <v>1</v>
      </c>
      <c r="BG123" s="12"/>
      <c r="BH123" s="12"/>
      <c r="BI123" s="12" t="b">
        <v>1</v>
      </c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 t="b">
        <v>1</v>
      </c>
      <c r="BV123" s="12" t="b">
        <v>1</v>
      </c>
      <c r="BW123" s="12" t="b">
        <v>1</v>
      </c>
      <c r="BX123" s="12"/>
      <c r="BY123" s="12"/>
      <c r="BZ123" s="12" t="b">
        <v>1</v>
      </c>
      <c r="CA123" s="12"/>
      <c r="CB123" s="12" t="b">
        <v>1</v>
      </c>
      <c r="CC123" s="12"/>
      <c r="CD123" s="12"/>
      <c r="CE123" s="12"/>
      <c r="CF123" s="12"/>
      <c r="CG123" s="12" t="b">
        <v>1</v>
      </c>
      <c r="CH123" s="12"/>
      <c r="CI123" s="12"/>
      <c r="CJ123" s="12"/>
      <c r="CK123" s="12" t="b">
        <v>1</v>
      </c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4"/>
      <c r="CX123" s="12"/>
      <c r="CY123" s="12"/>
      <c r="CZ123" s="14"/>
      <c r="DA123" s="14"/>
      <c r="DB123" s="12"/>
      <c r="DC123" s="12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2" t="b">
        <v>0</v>
      </c>
      <c r="DS123" s="12" t="b">
        <v>0</v>
      </c>
      <c r="DT123" s="14"/>
      <c r="DU123" s="14"/>
      <c r="DV123" s="12" t="s">
        <v>1288</v>
      </c>
      <c r="DW123" s="12" t="b">
        <v>1</v>
      </c>
      <c r="DX123" s="14"/>
      <c r="DY123" s="14"/>
      <c r="DZ123" s="12"/>
      <c r="EA123" s="12"/>
      <c r="EB123" s="12"/>
      <c r="EC123" s="12"/>
      <c r="ED123" s="12"/>
      <c r="EE123" s="12"/>
      <c r="EF123" s="14"/>
      <c r="EG123" s="14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4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>
        <v>8.0</v>
      </c>
      <c r="FG123" s="12"/>
      <c r="FH123" s="12"/>
      <c r="FI123" s="12"/>
      <c r="FJ123" s="12"/>
      <c r="FK123" s="12"/>
      <c r="FL123" s="12"/>
      <c r="FM123" s="14"/>
      <c r="FN123" s="12"/>
      <c r="FO123" s="12">
        <v>16.0</v>
      </c>
      <c r="FP123" s="12"/>
      <c r="FQ123" s="14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4"/>
      <c r="GD123" s="12">
        <v>8.0</v>
      </c>
      <c r="GE123" s="12"/>
      <c r="GF123" s="12"/>
      <c r="GG123" s="12"/>
      <c r="GH123" s="12">
        <v>8.0</v>
      </c>
      <c r="GI123" s="12"/>
      <c r="GJ123" s="19"/>
      <c r="GK123" s="14"/>
      <c r="GL123" s="14"/>
      <c r="GM123" s="14"/>
      <c r="GN123" s="12"/>
      <c r="GO123" s="14"/>
      <c r="GP123" s="14"/>
      <c r="GQ123" s="12"/>
      <c r="GR123" s="14"/>
      <c r="GS123" s="12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2">
        <f t="shared" si="28"/>
        <v>14</v>
      </c>
      <c r="HR123" s="12">
        <v>480000.0</v>
      </c>
      <c r="HS123" s="12">
        <v>0.0</v>
      </c>
      <c r="HT123" s="12">
        <v>0.0</v>
      </c>
      <c r="HU123" s="12">
        <v>0.0</v>
      </c>
      <c r="HV123" s="12">
        <v>0.0</v>
      </c>
      <c r="HW123" s="12">
        <v>0.0</v>
      </c>
      <c r="HX123" s="12">
        <v>480000.0</v>
      </c>
      <c r="HY123" s="12" t="s">
        <v>1289</v>
      </c>
      <c r="HZ123" s="19">
        <v>36560.0</v>
      </c>
    </row>
    <row r="124">
      <c r="A124" s="12" t="s">
        <v>1290</v>
      </c>
      <c r="B124" s="12" t="s">
        <v>1291</v>
      </c>
      <c r="C124" s="13">
        <v>45231.0</v>
      </c>
      <c r="D124" s="12">
        <v>11.0</v>
      </c>
      <c r="E124" s="12" t="s">
        <v>235</v>
      </c>
      <c r="F124" s="12" t="s">
        <v>619</v>
      </c>
      <c r="G124" s="12" t="s">
        <v>237</v>
      </c>
      <c r="H124" s="12" t="s">
        <v>238</v>
      </c>
      <c r="I124" s="12" t="s">
        <v>239</v>
      </c>
      <c r="J124" s="14"/>
      <c r="K124" s="12" t="s">
        <v>1292</v>
      </c>
      <c r="L124" s="12" t="s">
        <v>1293</v>
      </c>
      <c r="M124" s="15" t="s">
        <v>268</v>
      </c>
      <c r="N124" s="12" t="s">
        <v>243</v>
      </c>
      <c r="O124" s="12" t="s">
        <v>244</v>
      </c>
      <c r="P124" s="12" t="s">
        <v>245</v>
      </c>
      <c r="Q124" s="12" t="s">
        <v>278</v>
      </c>
      <c r="R124" s="12" t="s">
        <v>279</v>
      </c>
      <c r="S124" s="12" t="s">
        <v>248</v>
      </c>
      <c r="T124" s="16" t="s">
        <v>1294</v>
      </c>
      <c r="U124" s="17" t="s">
        <v>1295</v>
      </c>
      <c r="V124" s="14" t="str">
        <f t="shared" si="1"/>
        <v>3,621653</v>
      </c>
      <c r="W124" s="14" t="str">
        <f t="shared" si="2"/>
        <v>98,714737</v>
      </c>
      <c r="X124" s="14" t="str">
        <f t="shared" si="3"/>
        <v>3,621466</v>
      </c>
      <c r="Y124" s="14" t="str">
        <f t="shared" si="4"/>
        <v>98,714714</v>
      </c>
      <c r="Z124" s="18">
        <f t="shared" si="27"/>
        <v>20.94949877</v>
      </c>
      <c r="AA124" s="14" t="str">
        <f t="shared" si="6"/>
        <v>Dalam Radius</v>
      </c>
      <c r="AB124" s="14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 t="b">
        <v>1</v>
      </c>
      <c r="AY124" s="12"/>
      <c r="AZ124" s="12" t="b">
        <v>1</v>
      </c>
      <c r="BA124" s="12"/>
      <c r="BB124" s="12" t="b">
        <v>1</v>
      </c>
      <c r="BC124" s="12"/>
      <c r="BD124" s="12"/>
      <c r="BE124" s="12"/>
      <c r="BF124" s="12" t="b">
        <v>1</v>
      </c>
      <c r="BG124" s="12"/>
      <c r="BH124" s="12"/>
      <c r="BI124" s="12" t="b">
        <v>1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 t="b">
        <v>1</v>
      </c>
      <c r="BW124" s="12"/>
      <c r="BX124" s="12"/>
      <c r="BY124" s="12"/>
      <c r="BZ124" s="12" t="b">
        <v>1</v>
      </c>
      <c r="CA124" s="12"/>
      <c r="CB124" s="12" t="b">
        <v>1</v>
      </c>
      <c r="CC124" s="12"/>
      <c r="CD124" s="12"/>
      <c r="CE124" s="12" t="b">
        <v>1</v>
      </c>
      <c r="CF124" s="12"/>
      <c r="CG124" s="12"/>
      <c r="CH124" s="12"/>
      <c r="CI124" s="12"/>
      <c r="CJ124" s="12"/>
      <c r="CK124" s="12" t="b">
        <v>1</v>
      </c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2" t="b">
        <v>0</v>
      </c>
      <c r="DS124" s="12" t="b">
        <v>0</v>
      </c>
      <c r="DT124" s="14"/>
      <c r="DU124" s="14"/>
      <c r="DV124" s="12" t="s">
        <v>1296</v>
      </c>
      <c r="DW124" s="12" t="b">
        <v>1</v>
      </c>
      <c r="DX124" s="14"/>
      <c r="DY124" s="14"/>
      <c r="DZ124" s="12"/>
      <c r="EA124" s="12"/>
      <c r="EB124" s="12"/>
      <c r="EC124" s="12"/>
      <c r="ED124" s="12"/>
      <c r="EE124" s="12"/>
      <c r="EF124" s="14"/>
      <c r="EG124" s="14"/>
      <c r="EH124" s="12"/>
      <c r="EI124" s="12"/>
      <c r="EJ124" s="14"/>
      <c r="EK124" s="12"/>
      <c r="EL124" s="12"/>
      <c r="EM124" s="12"/>
      <c r="EN124" s="12"/>
      <c r="EO124" s="12"/>
      <c r="EP124" s="12"/>
      <c r="EQ124" s="12"/>
      <c r="ER124" s="12"/>
      <c r="ES124" s="12"/>
      <c r="ET124" s="14"/>
      <c r="EU124" s="12"/>
      <c r="EV124" s="12"/>
      <c r="EW124" s="12">
        <v>2.0</v>
      </c>
      <c r="EX124" s="12"/>
      <c r="EY124" s="12">
        <v>2.0</v>
      </c>
      <c r="EZ124" s="12"/>
      <c r="FA124" s="12"/>
      <c r="FB124" s="12"/>
      <c r="FC124" s="12">
        <v>2.0</v>
      </c>
      <c r="FD124" s="12"/>
      <c r="FE124" s="12"/>
      <c r="FF124" s="12"/>
      <c r="FG124" s="12"/>
      <c r="FH124" s="12"/>
      <c r="FI124" s="12"/>
      <c r="FJ124" s="12"/>
      <c r="FK124" s="12"/>
      <c r="FL124" s="12"/>
      <c r="FM124" s="14"/>
      <c r="FN124" s="12"/>
      <c r="FO124" s="12"/>
      <c r="FP124" s="12"/>
      <c r="FQ124" s="14"/>
      <c r="FR124" s="12"/>
      <c r="FS124" s="12"/>
      <c r="FT124" s="12"/>
      <c r="FU124" s="12"/>
      <c r="FV124" s="12"/>
      <c r="FW124" s="12">
        <v>2.0</v>
      </c>
      <c r="FX124" s="12"/>
      <c r="FY124" s="12">
        <v>2.0</v>
      </c>
      <c r="FZ124" s="12"/>
      <c r="GA124" s="12"/>
      <c r="GB124" s="12"/>
      <c r="GC124" s="14"/>
      <c r="GD124" s="12"/>
      <c r="GE124" s="12"/>
      <c r="GF124" s="12"/>
      <c r="GG124" s="12"/>
      <c r="GH124" s="12"/>
      <c r="GI124" s="12"/>
      <c r="GJ124" s="12"/>
      <c r="GK124" s="14"/>
      <c r="GL124" s="14"/>
      <c r="GM124" s="14"/>
      <c r="GN124" s="12"/>
      <c r="GO124" s="14"/>
      <c r="GP124" s="14"/>
      <c r="GQ124" s="12"/>
      <c r="GR124" s="14"/>
      <c r="GS124" s="12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2">
        <f t="shared" si="28"/>
        <v>10</v>
      </c>
      <c r="HR124" s="12">
        <v>120000.0</v>
      </c>
      <c r="HS124" s="12">
        <v>0.0</v>
      </c>
      <c r="HT124" s="12">
        <v>0.0</v>
      </c>
      <c r="HU124" s="12">
        <v>0.0</v>
      </c>
      <c r="HV124" s="12">
        <v>0.0</v>
      </c>
      <c r="HW124" s="12"/>
      <c r="HX124" s="12">
        <v>120000.0</v>
      </c>
      <c r="HY124" s="12" t="s">
        <v>1297</v>
      </c>
      <c r="HZ124" s="12" t="s">
        <v>1298</v>
      </c>
    </row>
    <row r="125">
      <c r="A125" s="12" t="s">
        <v>1299</v>
      </c>
      <c r="B125" s="20">
        <v>42133.0</v>
      </c>
      <c r="C125" s="13">
        <v>45237.0</v>
      </c>
      <c r="D125" s="12">
        <v>11.0</v>
      </c>
      <c r="E125" s="12" t="s">
        <v>293</v>
      </c>
      <c r="F125" s="12" t="s">
        <v>629</v>
      </c>
      <c r="G125" s="12" t="s">
        <v>237</v>
      </c>
      <c r="H125" s="12" t="s">
        <v>238</v>
      </c>
      <c r="I125" s="12" t="s">
        <v>239</v>
      </c>
      <c r="J125" s="14"/>
      <c r="K125" s="12" t="s">
        <v>1086</v>
      </c>
      <c r="L125" s="12" t="s">
        <v>1087</v>
      </c>
      <c r="M125" s="15" t="s">
        <v>1088</v>
      </c>
      <c r="N125" s="12" t="s">
        <v>601</v>
      </c>
      <c r="O125" s="12" t="s">
        <v>259</v>
      </c>
      <c r="P125" s="12" t="s">
        <v>245</v>
      </c>
      <c r="Q125" s="12" t="s">
        <v>278</v>
      </c>
      <c r="R125" s="12" t="s">
        <v>279</v>
      </c>
      <c r="S125" s="12" t="s">
        <v>248</v>
      </c>
      <c r="T125" s="16" t="s">
        <v>1089</v>
      </c>
      <c r="U125" s="17" t="s">
        <v>1300</v>
      </c>
      <c r="V125" s="12" t="str">
        <f t="shared" si="1"/>
        <v>3,608067</v>
      </c>
      <c r="W125" s="14" t="str">
        <f t="shared" si="2"/>
        <v>98,651757</v>
      </c>
      <c r="X125" s="14" t="str">
        <f t="shared" si="3"/>
        <v>3,607913</v>
      </c>
      <c r="Y125" s="14" t="str">
        <f t="shared" si="4"/>
        <v>98,651649</v>
      </c>
      <c r="Z125" s="18">
        <f t="shared" si="27"/>
        <v>20.90161452</v>
      </c>
      <c r="AA125" s="14" t="str">
        <f t="shared" si="6"/>
        <v>Dalam Radius</v>
      </c>
      <c r="AB125" s="14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4"/>
      <c r="DR125" s="12" t="b">
        <v>0</v>
      </c>
      <c r="DS125" s="12" t="b">
        <v>0</v>
      </c>
      <c r="DT125" s="12"/>
      <c r="DU125" s="12"/>
      <c r="DV125" s="12" t="s">
        <v>1301</v>
      </c>
      <c r="DW125" s="12" t="b">
        <v>0</v>
      </c>
      <c r="DX125" s="12"/>
      <c r="DY125" s="12"/>
      <c r="DZ125" s="12"/>
      <c r="EA125" s="12"/>
      <c r="EB125" s="12"/>
      <c r="EC125" s="12"/>
      <c r="ED125" s="12"/>
      <c r="EE125" s="12"/>
      <c r="EF125" s="14"/>
      <c r="EG125" s="14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4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4"/>
      <c r="FN125" s="12"/>
      <c r="FO125" s="12"/>
      <c r="FP125" s="12"/>
      <c r="FQ125" s="14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4"/>
      <c r="GD125" s="12"/>
      <c r="GE125" s="12"/>
      <c r="GF125" s="12"/>
      <c r="GG125" s="12"/>
      <c r="GH125" s="12"/>
      <c r="GI125" s="12"/>
      <c r="GJ125" s="12"/>
      <c r="GK125" s="14"/>
      <c r="GL125" s="14"/>
      <c r="GM125" s="14"/>
      <c r="GN125" s="12"/>
      <c r="GO125" s="14"/>
      <c r="GP125" s="14"/>
      <c r="GQ125" s="12"/>
      <c r="GR125" s="14"/>
      <c r="GS125" s="12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2">
        <f>countif(AC125:CV125,"TRUE")</f>
        <v>0</v>
      </c>
      <c r="HR125" s="12">
        <v>0.0</v>
      </c>
      <c r="HS125" s="12">
        <v>0.0</v>
      </c>
      <c r="HT125" s="12">
        <v>0.0</v>
      </c>
      <c r="HU125" s="12">
        <v>0.0</v>
      </c>
      <c r="HV125" s="12">
        <v>0.0</v>
      </c>
      <c r="HW125" s="12">
        <v>0.0</v>
      </c>
      <c r="HX125" s="12">
        <v>0.0</v>
      </c>
      <c r="HY125" s="20">
        <v>42256.0</v>
      </c>
      <c r="HZ125" s="12" t="s">
        <v>1302</v>
      </c>
    </row>
    <row r="126">
      <c r="A126" s="12" t="s">
        <v>1303</v>
      </c>
      <c r="B126" s="12" t="s">
        <v>1304</v>
      </c>
      <c r="C126" s="13">
        <v>45232.0</v>
      </c>
      <c r="D126" s="12">
        <v>11.0</v>
      </c>
      <c r="E126" s="12" t="s">
        <v>596</v>
      </c>
      <c r="F126" s="12" t="s">
        <v>597</v>
      </c>
      <c r="G126" s="12" t="s">
        <v>237</v>
      </c>
      <c r="H126" s="12" t="s">
        <v>238</v>
      </c>
      <c r="I126" s="12" t="s">
        <v>239</v>
      </c>
      <c r="J126" s="14"/>
      <c r="K126" s="12" t="s">
        <v>1305</v>
      </c>
      <c r="L126" s="12" t="s">
        <v>1306</v>
      </c>
      <c r="M126" s="15" t="s">
        <v>1307</v>
      </c>
      <c r="N126" s="12" t="s">
        <v>331</v>
      </c>
      <c r="O126" s="12" t="s">
        <v>244</v>
      </c>
      <c r="P126" s="12" t="s">
        <v>245</v>
      </c>
      <c r="Q126" s="12" t="s">
        <v>278</v>
      </c>
      <c r="R126" s="12" t="s">
        <v>279</v>
      </c>
      <c r="S126" s="12" t="s">
        <v>248</v>
      </c>
      <c r="T126" s="16" t="s">
        <v>1308</v>
      </c>
      <c r="U126" s="17" t="s">
        <v>1309</v>
      </c>
      <c r="V126" s="14" t="str">
        <f t="shared" si="1"/>
        <v>3,633796</v>
      </c>
      <c r="W126" s="14" t="str">
        <f t="shared" si="2"/>
        <v>98,660228</v>
      </c>
      <c r="X126" s="14" t="str">
        <f t="shared" si="3"/>
        <v>3,633885</v>
      </c>
      <c r="Y126" s="14" t="str">
        <f t="shared" si="4"/>
        <v>98,660120</v>
      </c>
      <c r="Z126" s="18">
        <f t="shared" si="27"/>
        <v>15.54269326</v>
      </c>
      <c r="AA126" s="14" t="str">
        <f t="shared" si="6"/>
        <v>Dalam Radius</v>
      </c>
      <c r="AB126" s="14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 t="b">
        <v>1</v>
      </c>
      <c r="BC126" s="12"/>
      <c r="BD126" s="12"/>
      <c r="BE126" s="12"/>
      <c r="BF126" s="12" t="b">
        <v>1</v>
      </c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 t="b">
        <v>1</v>
      </c>
      <c r="CA126" s="12"/>
      <c r="CB126" s="12" t="b">
        <v>1</v>
      </c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4"/>
      <c r="CX126" s="12"/>
      <c r="CY126" s="12"/>
      <c r="CZ126" s="14"/>
      <c r="DA126" s="14"/>
      <c r="DB126" s="12"/>
      <c r="DC126" s="12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2" t="b">
        <v>0</v>
      </c>
      <c r="DS126" s="12" t="b">
        <v>0</v>
      </c>
      <c r="DT126" s="14"/>
      <c r="DU126" s="14"/>
      <c r="DV126" s="12" t="s">
        <v>1310</v>
      </c>
      <c r="DW126" s="12" t="b">
        <v>1</v>
      </c>
      <c r="DX126" s="14"/>
      <c r="DY126" s="14"/>
      <c r="DZ126" s="12"/>
      <c r="EA126" s="12"/>
      <c r="EB126" s="12"/>
      <c r="EC126" s="12"/>
      <c r="ED126" s="12"/>
      <c r="EE126" s="12"/>
      <c r="EF126" s="14"/>
      <c r="EG126" s="14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4"/>
      <c r="EU126" s="12"/>
      <c r="EV126" s="12"/>
      <c r="EW126" s="12"/>
      <c r="EX126" s="12"/>
      <c r="EY126" s="12">
        <v>2.0</v>
      </c>
      <c r="EZ126" s="12"/>
      <c r="FA126" s="12"/>
      <c r="FB126" s="12"/>
      <c r="FC126" s="12">
        <v>3.0</v>
      </c>
      <c r="FD126" s="12"/>
      <c r="FE126" s="12"/>
      <c r="FF126" s="12"/>
      <c r="FG126" s="12"/>
      <c r="FH126" s="12"/>
      <c r="FI126" s="12"/>
      <c r="FJ126" s="12"/>
      <c r="FK126" s="12"/>
      <c r="FL126" s="12"/>
      <c r="FM126" s="14"/>
      <c r="FN126" s="12"/>
      <c r="FO126" s="12"/>
      <c r="FP126" s="12"/>
      <c r="FQ126" s="14"/>
      <c r="FR126" s="12"/>
      <c r="FS126" s="12"/>
      <c r="FT126" s="12"/>
      <c r="FU126" s="12"/>
      <c r="FV126" s="12"/>
      <c r="FW126" s="12">
        <v>1.0</v>
      </c>
      <c r="FX126" s="12"/>
      <c r="FY126" s="12">
        <v>4.0</v>
      </c>
      <c r="FZ126" s="12"/>
      <c r="GA126" s="12"/>
      <c r="GB126" s="12"/>
      <c r="GC126" s="14"/>
      <c r="GD126" s="12"/>
      <c r="GE126" s="12"/>
      <c r="GF126" s="12"/>
      <c r="GG126" s="12"/>
      <c r="GH126" s="12"/>
      <c r="GI126" s="12"/>
      <c r="GJ126" s="19"/>
      <c r="GK126" s="14"/>
      <c r="GL126" s="14"/>
      <c r="GM126" s="14"/>
      <c r="GN126" s="12"/>
      <c r="GO126" s="14"/>
      <c r="GP126" s="14"/>
      <c r="GQ126" s="12"/>
      <c r="GR126" s="14"/>
      <c r="GS126" s="12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2">
        <f>countif(AC126:DP126,"TRUE")</f>
        <v>4</v>
      </c>
      <c r="HR126" s="12">
        <v>120000.0</v>
      </c>
      <c r="HS126" s="12">
        <v>0.0</v>
      </c>
      <c r="HT126" s="12">
        <v>0.0</v>
      </c>
      <c r="HU126" s="12">
        <v>0.0</v>
      </c>
      <c r="HV126" s="12">
        <v>0.0</v>
      </c>
      <c r="HW126" s="12">
        <v>0.0</v>
      </c>
      <c r="HX126" s="12">
        <v>120000.0</v>
      </c>
      <c r="HY126" s="12" t="s">
        <v>1311</v>
      </c>
      <c r="HZ126" s="19">
        <v>36647.0</v>
      </c>
    </row>
    <row r="127">
      <c r="A127" s="12" t="s">
        <v>1312</v>
      </c>
      <c r="B127" s="12" t="s">
        <v>1313</v>
      </c>
      <c r="C127" s="13">
        <v>45237.0</v>
      </c>
      <c r="D127" s="12">
        <v>11.0</v>
      </c>
      <c r="E127" s="12" t="s">
        <v>235</v>
      </c>
      <c r="F127" s="12" t="s">
        <v>236</v>
      </c>
      <c r="G127" s="12" t="s">
        <v>237</v>
      </c>
      <c r="H127" s="12" t="s">
        <v>238</v>
      </c>
      <c r="I127" s="12" t="s">
        <v>239</v>
      </c>
      <c r="J127" s="14"/>
      <c r="K127" s="12" t="s">
        <v>851</v>
      </c>
      <c r="L127" s="12" t="s">
        <v>852</v>
      </c>
      <c r="M127" s="15" t="s">
        <v>853</v>
      </c>
      <c r="N127" s="12" t="s">
        <v>713</v>
      </c>
      <c r="O127" s="12" t="s">
        <v>259</v>
      </c>
      <c r="P127" s="12" t="s">
        <v>245</v>
      </c>
      <c r="Q127" s="12" t="s">
        <v>299</v>
      </c>
      <c r="R127" s="12" t="s">
        <v>247</v>
      </c>
      <c r="S127" s="12" t="s">
        <v>714</v>
      </c>
      <c r="T127" s="16" t="s">
        <v>854</v>
      </c>
      <c r="U127" s="17" t="s">
        <v>1314</v>
      </c>
      <c r="V127" s="12" t="str">
        <f t="shared" si="1"/>
        <v>3,601735</v>
      </c>
      <c r="W127" s="14" t="str">
        <f t="shared" si="2"/>
        <v>98,707489</v>
      </c>
      <c r="X127" s="14" t="str">
        <f t="shared" si="3"/>
        <v>3,601833</v>
      </c>
      <c r="Y127" s="14" t="str">
        <f t="shared" si="4"/>
        <v>98,707330</v>
      </c>
      <c r="Z127" s="18">
        <f t="shared" si="27"/>
        <v>20.73872386</v>
      </c>
      <c r="AA127" s="14" t="str">
        <f t="shared" si="6"/>
        <v>Dalam Radius</v>
      </c>
      <c r="AB127" s="14"/>
      <c r="AC127" s="12"/>
      <c r="AD127" s="12"/>
      <c r="AE127" s="12"/>
      <c r="AF127" s="12"/>
      <c r="AG127" s="12"/>
      <c r="AH127" s="12" t="b">
        <v>1</v>
      </c>
      <c r="AI127" s="12" t="b">
        <v>1</v>
      </c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 t="b">
        <v>1</v>
      </c>
      <c r="BC127" s="12"/>
      <c r="BD127" s="12" t="b">
        <v>1</v>
      </c>
      <c r="BE127" s="12"/>
      <c r="BF127" s="12" t="b">
        <v>1</v>
      </c>
      <c r="BG127" s="12"/>
      <c r="BH127" s="12"/>
      <c r="BI127" s="12" t="b">
        <v>1</v>
      </c>
      <c r="BJ127" s="12"/>
      <c r="BK127" s="12"/>
      <c r="BL127" s="12" t="b">
        <v>1</v>
      </c>
      <c r="BM127" s="12"/>
      <c r="BN127" s="12"/>
      <c r="BO127" s="12"/>
      <c r="BP127" s="12"/>
      <c r="BQ127" s="12"/>
      <c r="BR127" s="12" t="b">
        <v>1</v>
      </c>
      <c r="BS127" s="12"/>
      <c r="BT127" s="12"/>
      <c r="BU127" s="12"/>
      <c r="BV127" s="12" t="b">
        <v>1</v>
      </c>
      <c r="BW127" s="12" t="b">
        <v>1</v>
      </c>
      <c r="BX127" s="12" t="b">
        <v>1</v>
      </c>
      <c r="BY127" s="12"/>
      <c r="BZ127" s="12" t="b">
        <v>1</v>
      </c>
      <c r="CA127" s="12"/>
      <c r="CB127" s="12" t="b">
        <v>1</v>
      </c>
      <c r="CC127" s="12"/>
      <c r="CD127" s="12"/>
      <c r="CE127" s="12"/>
      <c r="CF127" s="12"/>
      <c r="CG127" s="12" t="b">
        <v>1</v>
      </c>
      <c r="CH127" s="12"/>
      <c r="CI127" s="12"/>
      <c r="CJ127" s="12" t="b">
        <v>1</v>
      </c>
      <c r="CK127" s="12"/>
      <c r="CL127" s="12" t="b">
        <v>1</v>
      </c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4"/>
      <c r="DR127" s="12" t="b">
        <v>0</v>
      </c>
      <c r="DS127" s="12" t="b">
        <v>0</v>
      </c>
      <c r="DT127" s="12"/>
      <c r="DU127" s="12"/>
      <c r="DV127" s="12" t="s">
        <v>1315</v>
      </c>
      <c r="DW127" s="12" t="b">
        <v>1</v>
      </c>
      <c r="DX127" s="12"/>
      <c r="DY127" s="12"/>
      <c r="DZ127" s="12"/>
      <c r="EA127" s="12"/>
      <c r="EB127" s="12"/>
      <c r="EC127" s="12"/>
      <c r="ED127" s="12"/>
      <c r="EE127" s="12"/>
      <c r="EF127" s="14"/>
      <c r="EG127" s="14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4"/>
      <c r="EU127" s="12">
        <v>1.0</v>
      </c>
      <c r="EV127" s="12"/>
      <c r="EW127" s="12">
        <v>1.0</v>
      </c>
      <c r="EX127" s="12"/>
      <c r="EY127" s="12">
        <v>1.0</v>
      </c>
      <c r="EZ127" s="12"/>
      <c r="FA127" s="12"/>
      <c r="FB127" s="12"/>
      <c r="FC127" s="12">
        <v>1.0</v>
      </c>
      <c r="FD127" s="12"/>
      <c r="FE127" s="12"/>
      <c r="FF127" s="12"/>
      <c r="FG127" s="12"/>
      <c r="FH127" s="12"/>
      <c r="FI127" s="12"/>
      <c r="FJ127" s="12"/>
      <c r="FK127" s="12"/>
      <c r="FL127" s="12"/>
      <c r="FM127" s="14"/>
      <c r="FN127" s="12"/>
      <c r="FO127" s="12"/>
      <c r="FP127" s="12"/>
      <c r="FQ127" s="14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4"/>
      <c r="GD127" s="12"/>
      <c r="GE127" s="12"/>
      <c r="GF127" s="12"/>
      <c r="GG127" s="12"/>
      <c r="GH127" s="12"/>
      <c r="GI127" s="12"/>
      <c r="GJ127" s="12"/>
      <c r="GK127" s="14"/>
      <c r="GL127" s="14"/>
      <c r="GM127" s="12"/>
      <c r="GN127" s="12"/>
      <c r="GO127" s="14"/>
      <c r="GP127" s="14"/>
      <c r="GQ127" s="12"/>
      <c r="GR127" s="14"/>
      <c r="GS127" s="12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2">
        <f t="shared" ref="HQ127:HQ128" si="29">countif(AC127:CV127,"TRUE")</f>
        <v>16</v>
      </c>
      <c r="HR127" s="12">
        <v>48000.0</v>
      </c>
      <c r="HS127" s="12">
        <v>0.0</v>
      </c>
      <c r="HT127" s="12">
        <v>0.0</v>
      </c>
      <c r="HU127" s="12">
        <v>0.0</v>
      </c>
      <c r="HV127" s="12">
        <v>0.0</v>
      </c>
      <c r="HW127" s="12">
        <v>0.0</v>
      </c>
      <c r="HX127" s="12">
        <v>48000.0</v>
      </c>
      <c r="HY127" s="12" t="s">
        <v>1316</v>
      </c>
      <c r="HZ127" s="19">
        <v>36531.0</v>
      </c>
    </row>
    <row r="128">
      <c r="A128" s="12" t="s">
        <v>1317</v>
      </c>
      <c r="B128" s="12" t="s">
        <v>1318</v>
      </c>
      <c r="C128" s="13">
        <v>45237.0</v>
      </c>
      <c r="D128" s="12">
        <v>11.0</v>
      </c>
      <c r="E128" s="12" t="s">
        <v>596</v>
      </c>
      <c r="F128" s="12" t="s">
        <v>597</v>
      </c>
      <c r="G128" s="12" t="s">
        <v>237</v>
      </c>
      <c r="H128" s="12" t="s">
        <v>238</v>
      </c>
      <c r="I128" s="12" t="s">
        <v>239</v>
      </c>
      <c r="J128" s="14"/>
      <c r="K128" s="12" t="s">
        <v>1319</v>
      </c>
      <c r="L128" s="12" t="s">
        <v>1320</v>
      </c>
      <c r="M128" s="15" t="s">
        <v>600</v>
      </c>
      <c r="N128" s="12" t="s">
        <v>723</v>
      </c>
      <c r="O128" s="12" t="s">
        <v>259</v>
      </c>
      <c r="P128" s="12" t="s">
        <v>245</v>
      </c>
      <c r="Q128" s="12" t="s">
        <v>278</v>
      </c>
      <c r="R128" s="12" t="s">
        <v>279</v>
      </c>
      <c r="S128" s="12" t="s">
        <v>248</v>
      </c>
      <c r="T128" s="16" t="s">
        <v>1321</v>
      </c>
      <c r="U128" s="17" t="s">
        <v>1322</v>
      </c>
      <c r="V128" s="12" t="str">
        <f t="shared" si="1"/>
        <v>3,616770</v>
      </c>
      <c r="W128" s="14" t="str">
        <f t="shared" si="2"/>
        <v>98,681140</v>
      </c>
      <c r="X128" s="14" t="str">
        <f t="shared" si="3"/>
        <v>3,616848</v>
      </c>
      <c r="Y128" s="14" t="str">
        <f t="shared" si="4"/>
        <v>98,681030</v>
      </c>
      <c r="Z128" s="18">
        <f t="shared" si="27"/>
        <v>14.97454173</v>
      </c>
      <c r="AA128" s="14" t="str">
        <f t="shared" si="6"/>
        <v>Dalam Radius</v>
      </c>
      <c r="AB128" s="14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 t="b">
        <v>1</v>
      </c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 t="b">
        <v>1</v>
      </c>
      <c r="BG128" s="12"/>
      <c r="BH128" s="12"/>
      <c r="BI128" s="12" t="b">
        <v>1</v>
      </c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 t="b">
        <v>1</v>
      </c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4"/>
      <c r="DR128" s="12" t="b">
        <v>0</v>
      </c>
      <c r="DS128" s="12" t="b">
        <v>0</v>
      </c>
      <c r="DT128" s="12"/>
      <c r="DU128" s="12"/>
      <c r="DV128" s="12" t="s">
        <v>1323</v>
      </c>
      <c r="DW128" s="12" t="b">
        <v>1</v>
      </c>
      <c r="DX128" s="12"/>
      <c r="DY128" s="12"/>
      <c r="DZ128" s="12"/>
      <c r="EA128" s="12"/>
      <c r="EB128" s="12"/>
      <c r="EC128" s="12"/>
      <c r="ED128" s="12"/>
      <c r="EE128" s="12"/>
      <c r="EF128" s="14"/>
      <c r="EG128" s="14"/>
      <c r="EH128" s="12"/>
      <c r="EI128" s="12"/>
      <c r="EJ128" s="12"/>
      <c r="EK128" s="12">
        <v>1.0</v>
      </c>
      <c r="EL128" s="12"/>
      <c r="EM128" s="12"/>
      <c r="EN128" s="12"/>
      <c r="EO128" s="12"/>
      <c r="EP128" s="12"/>
      <c r="EQ128" s="12"/>
      <c r="ER128" s="12"/>
      <c r="ES128" s="12"/>
      <c r="ET128" s="14"/>
      <c r="EU128" s="12"/>
      <c r="EV128" s="12"/>
      <c r="EW128" s="12"/>
      <c r="EX128" s="12"/>
      <c r="EY128" s="12"/>
      <c r="EZ128" s="12"/>
      <c r="FA128" s="12"/>
      <c r="FB128" s="12"/>
      <c r="FC128" s="12">
        <v>1.0</v>
      </c>
      <c r="FD128" s="12"/>
      <c r="FE128" s="12"/>
      <c r="FF128" s="12">
        <v>1.0</v>
      </c>
      <c r="FG128" s="12"/>
      <c r="FH128" s="12"/>
      <c r="FI128" s="12"/>
      <c r="FJ128" s="12"/>
      <c r="FK128" s="12"/>
      <c r="FL128" s="12"/>
      <c r="FM128" s="14"/>
      <c r="FN128" s="12"/>
      <c r="FO128" s="12"/>
      <c r="FP128" s="12"/>
      <c r="FQ128" s="14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4"/>
      <c r="GD128" s="12"/>
      <c r="GE128" s="12"/>
      <c r="GF128" s="12"/>
      <c r="GG128" s="12"/>
      <c r="GH128" s="12">
        <v>1.0</v>
      </c>
      <c r="GI128" s="12"/>
      <c r="GJ128" s="12"/>
      <c r="GK128" s="14"/>
      <c r="GL128" s="14"/>
      <c r="GM128" s="14"/>
      <c r="GN128" s="12"/>
      <c r="GO128" s="14"/>
      <c r="GP128" s="14"/>
      <c r="GQ128" s="12"/>
      <c r="GR128" s="14"/>
      <c r="GS128" s="12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2">
        <f t="shared" si="29"/>
        <v>4</v>
      </c>
      <c r="HR128" s="12">
        <v>36000.0</v>
      </c>
      <c r="HS128" s="12">
        <v>12500.0</v>
      </c>
      <c r="HT128" s="12">
        <v>0.0</v>
      </c>
      <c r="HU128" s="12">
        <v>0.0</v>
      </c>
      <c r="HV128" s="12">
        <v>0.0</v>
      </c>
      <c r="HW128" s="12">
        <v>0.0</v>
      </c>
      <c r="HX128" s="12">
        <v>48500.0</v>
      </c>
      <c r="HY128" s="12" t="s">
        <v>1324</v>
      </c>
      <c r="HZ128" s="12" t="s">
        <v>1325</v>
      </c>
    </row>
    <row r="129">
      <c r="A129" s="12" t="s">
        <v>1326</v>
      </c>
      <c r="B129" s="12" t="s">
        <v>1327</v>
      </c>
      <c r="C129" s="13">
        <v>45236.0</v>
      </c>
      <c r="D129" s="12">
        <v>11.0</v>
      </c>
      <c r="E129" s="12" t="s">
        <v>475</v>
      </c>
      <c r="F129" s="12" t="s">
        <v>476</v>
      </c>
      <c r="G129" s="12" t="s">
        <v>237</v>
      </c>
      <c r="H129" s="12" t="s">
        <v>238</v>
      </c>
      <c r="I129" s="12" t="s">
        <v>239</v>
      </c>
      <c r="J129" s="14"/>
      <c r="K129" s="12" t="s">
        <v>1328</v>
      </c>
      <c r="L129" s="12" t="s">
        <v>1329</v>
      </c>
      <c r="M129" s="12" t="s">
        <v>1330</v>
      </c>
      <c r="N129" s="12" t="s">
        <v>1144</v>
      </c>
      <c r="O129" s="12" t="s">
        <v>259</v>
      </c>
      <c r="P129" s="12" t="s">
        <v>245</v>
      </c>
      <c r="Q129" s="12" t="s">
        <v>278</v>
      </c>
      <c r="R129" s="12" t="s">
        <v>279</v>
      </c>
      <c r="S129" s="12" t="s">
        <v>248</v>
      </c>
      <c r="T129" s="16" t="s">
        <v>1331</v>
      </c>
      <c r="U129" s="17" t="s">
        <v>1332</v>
      </c>
      <c r="V129" s="14" t="str">
        <f t="shared" si="1"/>
        <v>3,524788</v>
      </c>
      <c r="W129" s="14" t="str">
        <f t="shared" si="2"/>
        <v>98,663857</v>
      </c>
      <c r="X129" s="14" t="str">
        <f t="shared" si="3"/>
        <v>3,524813</v>
      </c>
      <c r="Y129" s="14" t="str">
        <f t="shared" si="4"/>
        <v>98,664039</v>
      </c>
      <c r="Z129" s="18">
        <f t="shared" si="27"/>
        <v>20.3895658</v>
      </c>
      <c r="AA129" s="14" t="str">
        <f t="shared" si="6"/>
        <v>Dalam Radius</v>
      </c>
      <c r="AB129" s="14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 t="b">
        <v>1</v>
      </c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 t="b">
        <v>1</v>
      </c>
      <c r="CA129" s="12"/>
      <c r="CB129" s="12" t="b">
        <v>1</v>
      </c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4"/>
      <c r="DR129" s="12" t="b">
        <v>0</v>
      </c>
      <c r="DS129" s="12" t="b">
        <v>0</v>
      </c>
      <c r="DT129" s="14"/>
      <c r="DU129" s="14"/>
      <c r="DV129" s="12" t="s">
        <v>1333</v>
      </c>
      <c r="DW129" s="12" t="b">
        <v>1</v>
      </c>
      <c r="DX129" s="14"/>
      <c r="DY129" s="14"/>
      <c r="DZ129" s="12"/>
      <c r="EA129" s="12"/>
      <c r="EB129" s="12"/>
      <c r="EC129" s="12"/>
      <c r="ED129" s="12"/>
      <c r="EE129" s="12"/>
      <c r="EF129" s="14"/>
      <c r="EG129" s="14"/>
      <c r="EH129" s="12"/>
      <c r="EI129" s="12">
        <v>1.0</v>
      </c>
      <c r="EJ129" s="12"/>
      <c r="EK129" s="12"/>
      <c r="EL129" s="12"/>
      <c r="EM129" s="12"/>
      <c r="EN129" s="12"/>
      <c r="EO129" s="12"/>
      <c r="EP129" s="12"/>
      <c r="EQ129" s="12"/>
      <c r="ER129" s="12">
        <v>1.0</v>
      </c>
      <c r="ES129" s="12"/>
      <c r="ET129" s="14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>
        <v>1.0</v>
      </c>
      <c r="FK129" s="12"/>
      <c r="FL129" s="12"/>
      <c r="FM129" s="14"/>
      <c r="FN129" s="12"/>
      <c r="FO129" s="12"/>
      <c r="FP129" s="12"/>
      <c r="FQ129" s="14"/>
      <c r="FR129" s="12"/>
      <c r="FS129" s="12"/>
      <c r="FT129" s="12"/>
      <c r="FU129" s="12"/>
      <c r="FV129" s="12"/>
      <c r="FW129" s="12">
        <v>1.0</v>
      </c>
      <c r="FX129" s="12"/>
      <c r="FY129" s="12">
        <v>1.0</v>
      </c>
      <c r="FZ129" s="12"/>
      <c r="GA129" s="12"/>
      <c r="GB129" s="12"/>
      <c r="GC129" s="14"/>
      <c r="GD129" s="12"/>
      <c r="GE129" s="12"/>
      <c r="GF129" s="12"/>
      <c r="GG129" s="12"/>
      <c r="GH129" s="12"/>
      <c r="GI129" s="12"/>
      <c r="GJ129" s="12"/>
      <c r="GK129" s="14"/>
      <c r="GL129" s="14"/>
      <c r="GM129" s="14"/>
      <c r="GN129" s="12"/>
      <c r="GO129" s="14"/>
      <c r="GP129" s="14"/>
      <c r="GQ129" s="12"/>
      <c r="GR129" s="14"/>
      <c r="GS129" s="12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2">
        <f t="shared" ref="HQ129:HQ130" si="30">countif(AC129:DP129,"TRUE")</f>
        <v>3</v>
      </c>
      <c r="HR129" s="12">
        <v>36000.0</v>
      </c>
      <c r="HS129" s="12">
        <v>38000.0</v>
      </c>
      <c r="HT129" s="12">
        <v>0.0</v>
      </c>
      <c r="HU129" s="12">
        <v>0.0</v>
      </c>
      <c r="HV129" s="12">
        <v>0.0</v>
      </c>
      <c r="HW129" s="12">
        <v>0.0</v>
      </c>
      <c r="HX129" s="12">
        <v>74000.0</v>
      </c>
      <c r="HY129" s="12" t="s">
        <v>1334</v>
      </c>
      <c r="HZ129" s="12" t="s">
        <v>1335</v>
      </c>
    </row>
    <row r="130">
      <c r="A130" s="12" t="s">
        <v>1336</v>
      </c>
      <c r="B130" s="20">
        <v>42439.0</v>
      </c>
      <c r="C130" s="13">
        <v>45234.0</v>
      </c>
      <c r="D130" s="12">
        <v>11.0</v>
      </c>
      <c r="E130" s="12" t="s">
        <v>475</v>
      </c>
      <c r="F130" s="12" t="s">
        <v>476</v>
      </c>
      <c r="G130" s="12" t="s">
        <v>237</v>
      </c>
      <c r="H130" s="12" t="s">
        <v>238</v>
      </c>
      <c r="I130" s="12" t="s">
        <v>239</v>
      </c>
      <c r="J130" s="14"/>
      <c r="K130" s="12" t="s">
        <v>1337</v>
      </c>
      <c r="L130" s="12" t="s">
        <v>1338</v>
      </c>
      <c r="M130" s="15" t="s">
        <v>1339</v>
      </c>
      <c r="N130" s="12" t="s">
        <v>734</v>
      </c>
      <c r="O130" s="12" t="s">
        <v>244</v>
      </c>
      <c r="P130" s="12" t="s">
        <v>245</v>
      </c>
      <c r="Q130" s="12" t="s">
        <v>278</v>
      </c>
      <c r="R130" s="12" t="s">
        <v>279</v>
      </c>
      <c r="S130" s="12" t="s">
        <v>1340</v>
      </c>
      <c r="T130" s="16" t="s">
        <v>1341</v>
      </c>
      <c r="U130" s="17" t="s">
        <v>1342</v>
      </c>
      <c r="V130" s="14" t="str">
        <f t="shared" si="1"/>
        <v>3,504763</v>
      </c>
      <c r="W130" s="14" t="str">
        <f t="shared" si="2"/>
        <v>98,698072</v>
      </c>
      <c r="X130" s="14" t="str">
        <f t="shared" si="3"/>
        <v>3,504585</v>
      </c>
      <c r="Y130" s="14" t="str">
        <f t="shared" si="4"/>
        <v>98,698032</v>
      </c>
      <c r="Z130" s="18">
        <f t="shared" si="27"/>
        <v>20.28445537</v>
      </c>
      <c r="AA130" s="14" t="str">
        <f t="shared" si="6"/>
        <v>Dalam Radius</v>
      </c>
      <c r="AB130" s="14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 t="b">
        <v>1</v>
      </c>
      <c r="BA130" s="12"/>
      <c r="BB130" s="12" t="b">
        <v>1</v>
      </c>
      <c r="BC130" s="12"/>
      <c r="BD130" s="12"/>
      <c r="BE130" s="12"/>
      <c r="BF130" s="12" t="b">
        <v>1</v>
      </c>
      <c r="BG130" s="12"/>
      <c r="BH130" s="12"/>
      <c r="BI130" s="12" t="b">
        <v>1</v>
      </c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 t="b">
        <v>1</v>
      </c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 t="b">
        <v>1</v>
      </c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4"/>
      <c r="DR130" s="12" t="b">
        <v>0</v>
      </c>
      <c r="DS130" s="12" t="b">
        <v>0</v>
      </c>
      <c r="DT130" s="14"/>
      <c r="DU130" s="14"/>
      <c r="DV130" s="12" t="s">
        <v>1343</v>
      </c>
      <c r="DW130" s="12" t="b">
        <v>1</v>
      </c>
      <c r="DX130" s="14"/>
      <c r="DY130" s="14"/>
      <c r="DZ130" s="12"/>
      <c r="EA130" s="12"/>
      <c r="EB130" s="12"/>
      <c r="EC130" s="12"/>
      <c r="ED130" s="12"/>
      <c r="EE130" s="12"/>
      <c r="EF130" s="14"/>
      <c r="EG130" s="14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4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4"/>
      <c r="FN130" s="12"/>
      <c r="FO130" s="12"/>
      <c r="FP130" s="12"/>
      <c r="FQ130" s="14"/>
      <c r="FR130" s="12"/>
      <c r="FS130" s="12">
        <v>1.0</v>
      </c>
      <c r="FT130" s="12"/>
      <c r="FU130" s="12"/>
      <c r="FV130" s="12"/>
      <c r="FW130" s="12"/>
      <c r="FX130" s="12"/>
      <c r="FY130" s="12">
        <v>2.0</v>
      </c>
      <c r="FZ130" s="12"/>
      <c r="GA130" s="12"/>
      <c r="GB130" s="12">
        <v>1.0</v>
      </c>
      <c r="GC130" s="14"/>
      <c r="GD130" s="12"/>
      <c r="GE130" s="12"/>
      <c r="GF130" s="12">
        <v>1.0</v>
      </c>
      <c r="GG130" s="12"/>
      <c r="GH130" s="12">
        <v>1.0</v>
      </c>
      <c r="GI130" s="12"/>
      <c r="GJ130" s="12"/>
      <c r="GK130" s="14"/>
      <c r="GL130" s="14"/>
      <c r="GM130" s="14"/>
      <c r="GN130" s="12"/>
      <c r="GO130" s="14"/>
      <c r="GP130" s="14"/>
      <c r="GQ130" s="12"/>
      <c r="GR130" s="14"/>
      <c r="GS130" s="12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2">
        <f t="shared" si="30"/>
        <v>6</v>
      </c>
      <c r="HR130" s="12">
        <v>72000.0</v>
      </c>
      <c r="HS130" s="12">
        <v>0.0</v>
      </c>
      <c r="HT130" s="12">
        <v>0.0</v>
      </c>
      <c r="HU130" s="12">
        <v>0.0</v>
      </c>
      <c r="HV130" s="12">
        <v>0.0</v>
      </c>
      <c r="HW130" s="12">
        <v>0.0</v>
      </c>
      <c r="HX130" s="12">
        <v>72000.0</v>
      </c>
      <c r="HY130" s="20">
        <v>41892.0</v>
      </c>
      <c r="HZ130" s="12" t="s">
        <v>1344</v>
      </c>
    </row>
    <row r="131">
      <c r="A131" s="12" t="s">
        <v>1345</v>
      </c>
      <c r="B131" s="20">
        <v>20621.0</v>
      </c>
      <c r="C131" s="13">
        <v>45237.0</v>
      </c>
      <c r="D131" s="12">
        <v>11.0</v>
      </c>
      <c r="E131" s="12" t="s">
        <v>1094</v>
      </c>
      <c r="F131" s="12" t="s">
        <v>1095</v>
      </c>
      <c r="G131" s="12" t="s">
        <v>237</v>
      </c>
      <c r="H131" s="12" t="s">
        <v>238</v>
      </c>
      <c r="I131" s="12" t="s">
        <v>239</v>
      </c>
      <c r="J131" s="14"/>
      <c r="K131" s="12" t="s">
        <v>1346</v>
      </c>
      <c r="L131" s="12" t="s">
        <v>1347</v>
      </c>
      <c r="M131" s="15" t="s">
        <v>1348</v>
      </c>
      <c r="N131" s="12" t="s">
        <v>1099</v>
      </c>
      <c r="O131" s="12" t="s">
        <v>1100</v>
      </c>
      <c r="P131" s="12" t="s">
        <v>245</v>
      </c>
      <c r="Q131" s="12" t="s">
        <v>278</v>
      </c>
      <c r="R131" s="12" t="s">
        <v>279</v>
      </c>
      <c r="S131" s="12" t="s">
        <v>248</v>
      </c>
      <c r="T131" s="16" t="s">
        <v>1349</v>
      </c>
      <c r="U131" s="17" t="s">
        <v>1350</v>
      </c>
      <c r="V131" s="12" t="str">
        <f t="shared" si="1"/>
        <v>3,105846</v>
      </c>
      <c r="W131" s="14" t="str">
        <f t="shared" si="2"/>
        <v>98,498933</v>
      </c>
      <c r="X131" s="14" t="str">
        <f t="shared" si="3"/>
        <v>3,106023</v>
      </c>
      <c r="Y131" s="14" t="str">
        <f t="shared" si="4"/>
        <v>98,498925</v>
      </c>
      <c r="Z131" s="18">
        <f t="shared" si="27"/>
        <v>19.7015192</v>
      </c>
      <c r="AA131" s="14" t="str">
        <f t="shared" si="6"/>
        <v>Dalam Radius</v>
      </c>
      <c r="AB131" s="14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4"/>
      <c r="DR131" s="12" t="b">
        <v>0</v>
      </c>
      <c r="DS131" s="12" t="b">
        <v>0</v>
      </c>
      <c r="DT131" s="12"/>
      <c r="DU131" s="12"/>
      <c r="DV131" s="12" t="s">
        <v>1351</v>
      </c>
      <c r="DW131" s="12" t="b">
        <v>1</v>
      </c>
      <c r="DX131" s="12"/>
      <c r="DY131" s="12"/>
      <c r="DZ131" s="12"/>
      <c r="EA131" s="12"/>
      <c r="EB131" s="12"/>
      <c r="EC131" s="12"/>
      <c r="ED131" s="12"/>
      <c r="EE131" s="12"/>
      <c r="EF131" s="14"/>
      <c r="EG131" s="14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4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4"/>
      <c r="FN131" s="12"/>
      <c r="FO131" s="12"/>
      <c r="FP131" s="12"/>
      <c r="FQ131" s="14"/>
      <c r="FR131" s="12"/>
      <c r="FS131" s="12"/>
      <c r="FT131" s="12"/>
      <c r="FU131" s="12">
        <v>4.0</v>
      </c>
      <c r="FV131" s="12"/>
      <c r="FW131" s="12"/>
      <c r="FX131" s="12"/>
      <c r="FY131" s="12"/>
      <c r="FZ131" s="12"/>
      <c r="GA131" s="12"/>
      <c r="GB131" s="12"/>
      <c r="GC131" s="14"/>
      <c r="GD131" s="12"/>
      <c r="GE131" s="12"/>
      <c r="GF131" s="12"/>
      <c r="GG131" s="12"/>
      <c r="GH131" s="12"/>
      <c r="GI131" s="12"/>
      <c r="GJ131" s="12"/>
      <c r="GK131" s="14"/>
      <c r="GL131" s="14"/>
      <c r="GM131" s="12"/>
      <c r="GN131" s="12"/>
      <c r="GO131" s="14"/>
      <c r="GP131" s="14"/>
      <c r="GQ131" s="12"/>
      <c r="GR131" s="14"/>
      <c r="GS131" s="12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2">
        <f>countif(AC131:CV131,"TRUE")</f>
        <v>0</v>
      </c>
      <c r="HR131" s="12">
        <v>48000.0</v>
      </c>
      <c r="HS131" s="12">
        <v>0.0</v>
      </c>
      <c r="HT131" s="12">
        <v>0.0</v>
      </c>
      <c r="HU131" s="12">
        <v>0.0</v>
      </c>
      <c r="HV131" s="12">
        <v>0.0</v>
      </c>
      <c r="HW131" s="12">
        <v>0.0</v>
      </c>
      <c r="HX131" s="12">
        <v>48000.0</v>
      </c>
      <c r="HY131" s="20">
        <v>14869.0</v>
      </c>
      <c r="HZ131" s="12" t="s">
        <v>413</v>
      </c>
    </row>
    <row r="132">
      <c r="A132" s="12" t="s">
        <v>1352</v>
      </c>
      <c r="B132" s="12" t="s">
        <v>1353</v>
      </c>
      <c r="C132" s="13">
        <v>45233.0</v>
      </c>
      <c r="D132" s="12">
        <v>11.0</v>
      </c>
      <c r="E132" s="12" t="s">
        <v>596</v>
      </c>
      <c r="F132" s="12" t="s">
        <v>597</v>
      </c>
      <c r="G132" s="12" t="s">
        <v>237</v>
      </c>
      <c r="H132" s="12" t="s">
        <v>238</v>
      </c>
      <c r="I132" s="12" t="s">
        <v>239</v>
      </c>
      <c r="J132" s="14"/>
      <c r="K132" s="12" t="s">
        <v>1354</v>
      </c>
      <c r="L132" s="12" t="s">
        <v>1355</v>
      </c>
      <c r="M132" s="15" t="s">
        <v>600</v>
      </c>
      <c r="N132" s="12" t="s">
        <v>723</v>
      </c>
      <c r="O132" s="12" t="s">
        <v>259</v>
      </c>
      <c r="P132" s="12" t="s">
        <v>245</v>
      </c>
      <c r="Q132" s="12" t="s">
        <v>299</v>
      </c>
      <c r="R132" s="12" t="s">
        <v>247</v>
      </c>
      <c r="S132" s="12" t="s">
        <v>1356</v>
      </c>
      <c r="T132" s="16" t="s">
        <v>1357</v>
      </c>
      <c r="U132" s="17" t="s">
        <v>1358</v>
      </c>
      <c r="V132" s="14" t="str">
        <f t="shared" si="1"/>
        <v>3,599210</v>
      </c>
      <c r="W132" s="14" t="str">
        <f t="shared" si="2"/>
        <v>98,679378</v>
      </c>
      <c r="X132" s="14" t="str">
        <f t="shared" si="3"/>
        <v>3,599183</v>
      </c>
      <c r="Y132" s="14" t="str">
        <f t="shared" si="4"/>
        <v>98,679246</v>
      </c>
      <c r="Z132" s="18">
        <f t="shared" si="27"/>
        <v>14.95325935</v>
      </c>
      <c r="AA132" s="14" t="str">
        <f t="shared" si="6"/>
        <v>Dalam Radius</v>
      </c>
      <c r="AB132" s="14"/>
      <c r="AC132" s="12"/>
      <c r="AD132" s="12"/>
      <c r="AE132" s="12"/>
      <c r="AF132" s="12"/>
      <c r="AG132" s="12" t="b">
        <v>1</v>
      </c>
      <c r="AH132" s="12" t="b">
        <v>1</v>
      </c>
      <c r="AI132" s="12" t="b">
        <v>1</v>
      </c>
      <c r="AJ132" s="12"/>
      <c r="AK132" s="12"/>
      <c r="AL132" s="12"/>
      <c r="AM132" s="12" t="b">
        <v>1</v>
      </c>
      <c r="AN132" s="12"/>
      <c r="AO132" s="12" t="b">
        <v>1</v>
      </c>
      <c r="AP132" s="12"/>
      <c r="AQ132" s="12"/>
      <c r="AR132" s="12"/>
      <c r="AS132" s="12"/>
      <c r="AT132" s="12" t="b">
        <v>1</v>
      </c>
      <c r="AU132" s="12"/>
      <c r="AV132" s="12"/>
      <c r="AW132" s="12"/>
      <c r="AX132" s="12"/>
      <c r="AY132" s="12"/>
      <c r="AZ132" s="12"/>
      <c r="BA132" s="12"/>
      <c r="BB132" s="12" t="b">
        <v>1</v>
      </c>
      <c r="BC132" s="12"/>
      <c r="BD132" s="12" t="b">
        <v>1</v>
      </c>
      <c r="BE132" s="12" t="b">
        <v>0</v>
      </c>
      <c r="BF132" s="12" t="b">
        <v>1</v>
      </c>
      <c r="BG132" s="12"/>
      <c r="BH132" s="12"/>
      <c r="BI132" s="12" t="b">
        <v>1</v>
      </c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 t="b">
        <v>1</v>
      </c>
      <c r="BW132" s="12"/>
      <c r="BX132" s="12"/>
      <c r="BY132" s="12"/>
      <c r="BZ132" s="12" t="b">
        <v>1</v>
      </c>
      <c r="CA132" s="12"/>
      <c r="CB132" s="12" t="b">
        <v>1</v>
      </c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4"/>
      <c r="DR132" s="12" t="b">
        <v>0</v>
      </c>
      <c r="DS132" s="12" t="b">
        <v>0</v>
      </c>
      <c r="DT132" s="14"/>
      <c r="DU132" s="14"/>
      <c r="DV132" s="12" t="s">
        <v>1359</v>
      </c>
      <c r="DW132" s="12" t="b">
        <v>0</v>
      </c>
      <c r="DX132" s="14"/>
      <c r="DY132" s="14"/>
      <c r="DZ132" s="12"/>
      <c r="EA132" s="12"/>
      <c r="EB132" s="12"/>
      <c r="EC132" s="12"/>
      <c r="ED132" s="12"/>
      <c r="EE132" s="12"/>
      <c r="EF132" s="14"/>
      <c r="EG132" s="14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4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4"/>
      <c r="FN132" s="12"/>
      <c r="FO132" s="12"/>
      <c r="FP132" s="12"/>
      <c r="FQ132" s="14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4"/>
      <c r="GD132" s="12"/>
      <c r="GE132" s="12"/>
      <c r="GF132" s="12"/>
      <c r="GG132" s="12"/>
      <c r="GH132" s="12"/>
      <c r="GI132" s="12"/>
      <c r="GJ132" s="19"/>
      <c r="GK132" s="14"/>
      <c r="GL132" s="14"/>
      <c r="GM132" s="14"/>
      <c r="GN132" s="12"/>
      <c r="GO132" s="14"/>
      <c r="GP132" s="14"/>
      <c r="GQ132" s="12"/>
      <c r="GR132" s="14"/>
      <c r="GS132" s="12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2">
        <f>countif(AC132:DP132,"TRUE")</f>
        <v>13</v>
      </c>
      <c r="HR132" s="12">
        <v>0.0</v>
      </c>
      <c r="HS132" s="12">
        <v>0.0</v>
      </c>
      <c r="HT132" s="12">
        <v>0.0</v>
      </c>
      <c r="HU132" s="12">
        <v>0.0</v>
      </c>
      <c r="HV132" s="12">
        <v>0.0</v>
      </c>
      <c r="HW132" s="12">
        <v>0.0</v>
      </c>
      <c r="HX132" s="12">
        <v>0.0</v>
      </c>
      <c r="HY132" s="12" t="s">
        <v>1360</v>
      </c>
      <c r="HZ132" s="12" t="s">
        <v>1361</v>
      </c>
    </row>
    <row r="133">
      <c r="A133" s="12" t="s">
        <v>1362</v>
      </c>
      <c r="B133" s="12" t="s">
        <v>1363</v>
      </c>
      <c r="C133" s="13">
        <v>45237.0</v>
      </c>
      <c r="D133" s="12">
        <v>11.0</v>
      </c>
      <c r="E133" s="12" t="s">
        <v>475</v>
      </c>
      <c r="F133" s="12" t="s">
        <v>476</v>
      </c>
      <c r="G133" s="12" t="s">
        <v>237</v>
      </c>
      <c r="H133" s="12" t="s">
        <v>238</v>
      </c>
      <c r="I133" s="12" t="s">
        <v>239</v>
      </c>
      <c r="J133" s="14"/>
      <c r="K133" s="12" t="s">
        <v>1364</v>
      </c>
      <c r="L133" s="12" t="s">
        <v>1365</v>
      </c>
      <c r="M133" s="15" t="s">
        <v>1366</v>
      </c>
      <c r="N133" s="12" t="s">
        <v>480</v>
      </c>
      <c r="O133" s="12" t="s">
        <v>259</v>
      </c>
      <c r="P133" s="12" t="s">
        <v>245</v>
      </c>
      <c r="Q133" s="12" t="s">
        <v>278</v>
      </c>
      <c r="R133" s="12" t="s">
        <v>279</v>
      </c>
      <c r="S133" s="12" t="s">
        <v>248</v>
      </c>
      <c r="T133" s="16" t="s">
        <v>1367</v>
      </c>
      <c r="U133" s="17" t="s">
        <v>1368</v>
      </c>
      <c r="V133" s="12" t="str">
        <f t="shared" si="1"/>
        <v>3,600773</v>
      </c>
      <c r="W133" s="14" t="str">
        <f t="shared" si="2"/>
        <v>98,702108</v>
      </c>
      <c r="X133" s="14" t="str">
        <f t="shared" si="3"/>
        <v>3,600790</v>
      </c>
      <c r="Y133" s="14" t="str">
        <f t="shared" si="4"/>
        <v>98,701938</v>
      </c>
      <c r="Z133" s="18">
        <f t="shared" si="27"/>
        <v>18.9602705</v>
      </c>
      <c r="AA133" s="14" t="str">
        <f t="shared" si="6"/>
        <v>Dalam Radius</v>
      </c>
      <c r="AB133" s="14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 t="b">
        <v>1</v>
      </c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 t="b">
        <v>1</v>
      </c>
      <c r="CA133" s="12"/>
      <c r="CB133" s="12" t="b">
        <v>1</v>
      </c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4"/>
      <c r="DR133" s="12" t="b">
        <v>0</v>
      </c>
      <c r="DS133" s="12" t="b">
        <v>0</v>
      </c>
      <c r="DT133" s="12"/>
      <c r="DU133" s="12"/>
      <c r="DV133" s="12" t="s">
        <v>1369</v>
      </c>
      <c r="DW133" s="12" t="b">
        <v>1</v>
      </c>
      <c r="DX133" s="12"/>
      <c r="DY133" s="12"/>
      <c r="DZ133" s="12"/>
      <c r="EA133" s="12"/>
      <c r="EB133" s="12"/>
      <c r="EC133" s="12"/>
      <c r="ED133" s="12"/>
      <c r="EE133" s="12"/>
      <c r="EF133" s="14"/>
      <c r="EG133" s="14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4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4"/>
      <c r="FN133" s="12"/>
      <c r="FO133" s="12"/>
      <c r="FP133" s="12"/>
      <c r="FQ133" s="14"/>
      <c r="FR133" s="12"/>
      <c r="FS133" s="12"/>
      <c r="FT133" s="12"/>
      <c r="FU133" s="12"/>
      <c r="FV133" s="12"/>
      <c r="FW133" s="12"/>
      <c r="FX133" s="12"/>
      <c r="FY133" s="12">
        <v>4.0</v>
      </c>
      <c r="FZ133" s="12"/>
      <c r="GA133" s="12"/>
      <c r="GB133" s="12"/>
      <c r="GC133" s="14"/>
      <c r="GD133" s="12"/>
      <c r="GE133" s="12"/>
      <c r="GF133" s="12"/>
      <c r="GG133" s="12"/>
      <c r="GH133" s="12"/>
      <c r="GI133" s="12"/>
      <c r="GJ133" s="12"/>
      <c r="GK133" s="14"/>
      <c r="GL133" s="14"/>
      <c r="GM133" s="14"/>
      <c r="GN133" s="12"/>
      <c r="GO133" s="14"/>
      <c r="GP133" s="14"/>
      <c r="GQ133" s="12"/>
      <c r="GR133" s="14"/>
      <c r="GS133" s="12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2">
        <f>countif(AC133:CV133,"TRUE")</f>
        <v>3</v>
      </c>
      <c r="HR133" s="12">
        <v>48000.0</v>
      </c>
      <c r="HS133" s="12">
        <v>0.0</v>
      </c>
      <c r="HT133" s="12">
        <v>0.0</v>
      </c>
      <c r="HU133" s="12">
        <v>0.0</v>
      </c>
      <c r="HV133" s="12">
        <v>0.0</v>
      </c>
      <c r="HW133" s="12">
        <v>0.0</v>
      </c>
      <c r="HX133" s="12">
        <v>48000.0</v>
      </c>
      <c r="HY133" s="12" t="s">
        <v>1370</v>
      </c>
      <c r="HZ133" s="19">
        <v>36543.0</v>
      </c>
    </row>
    <row r="134">
      <c r="A134" s="12" t="s">
        <v>1371</v>
      </c>
      <c r="B134" s="20">
        <v>46731.0</v>
      </c>
      <c r="C134" s="13">
        <v>45234.0</v>
      </c>
      <c r="D134" s="12">
        <v>11.0</v>
      </c>
      <c r="E134" s="12" t="s">
        <v>596</v>
      </c>
      <c r="F134" s="12" t="s">
        <v>597</v>
      </c>
      <c r="G134" s="12" t="s">
        <v>237</v>
      </c>
      <c r="H134" s="12" t="s">
        <v>238</v>
      </c>
      <c r="I134" s="12" t="s">
        <v>239</v>
      </c>
      <c r="J134" s="14"/>
      <c r="K134" s="12" t="s">
        <v>867</v>
      </c>
      <c r="L134" s="12" t="s">
        <v>868</v>
      </c>
      <c r="M134" s="15" t="s">
        <v>297</v>
      </c>
      <c r="N134" s="12" t="s">
        <v>642</v>
      </c>
      <c r="O134" s="12" t="s">
        <v>259</v>
      </c>
      <c r="P134" s="12" t="s">
        <v>245</v>
      </c>
      <c r="Q134" s="12" t="s">
        <v>299</v>
      </c>
      <c r="R134" s="12" t="s">
        <v>247</v>
      </c>
      <c r="S134" s="12" t="s">
        <v>869</v>
      </c>
      <c r="T134" s="16" t="s">
        <v>870</v>
      </c>
      <c r="U134" s="17" t="s">
        <v>1372</v>
      </c>
      <c r="V134" s="14" t="str">
        <f t="shared" si="1"/>
        <v>3,598997</v>
      </c>
      <c r="W134" s="14" t="str">
        <f t="shared" si="2"/>
        <v>98,652068</v>
      </c>
      <c r="X134" s="14" t="str">
        <f t="shared" si="3"/>
        <v>3,599068</v>
      </c>
      <c r="Y134" s="14" t="str">
        <f t="shared" si="4"/>
        <v>98,651955</v>
      </c>
      <c r="Z134" s="18">
        <f t="shared" si="27"/>
        <v>14.81843078</v>
      </c>
      <c r="AA134" s="14" t="str">
        <f t="shared" si="6"/>
        <v>Dalam Radius</v>
      </c>
      <c r="AB134" s="14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 t="b">
        <v>1</v>
      </c>
      <c r="BC134" s="12"/>
      <c r="BD134" s="12"/>
      <c r="BE134" s="12"/>
      <c r="BF134" s="12" t="b">
        <v>1</v>
      </c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 t="b">
        <v>1</v>
      </c>
      <c r="BW134" s="12"/>
      <c r="BX134" s="12"/>
      <c r="BY134" s="12"/>
      <c r="BZ134" s="12" t="b">
        <v>1</v>
      </c>
      <c r="CA134" s="12"/>
      <c r="CB134" s="12" t="b">
        <v>1</v>
      </c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4"/>
      <c r="DR134" s="12" t="b">
        <v>0</v>
      </c>
      <c r="DS134" s="12" t="b">
        <v>0</v>
      </c>
      <c r="DT134" s="14"/>
      <c r="DU134" s="14"/>
      <c r="DV134" s="12" t="s">
        <v>1373</v>
      </c>
      <c r="DW134" s="12" t="b">
        <v>0</v>
      </c>
      <c r="DX134" s="14"/>
      <c r="DY134" s="14"/>
      <c r="DZ134" s="12"/>
      <c r="EA134" s="12"/>
      <c r="EB134" s="12"/>
      <c r="EC134" s="12"/>
      <c r="ED134" s="12"/>
      <c r="EE134" s="12"/>
      <c r="EF134" s="14"/>
      <c r="EG134" s="14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4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4"/>
      <c r="FN134" s="12"/>
      <c r="FO134" s="12"/>
      <c r="FP134" s="12"/>
      <c r="FQ134" s="14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4"/>
      <c r="GD134" s="12"/>
      <c r="GE134" s="12"/>
      <c r="GF134" s="12"/>
      <c r="GG134" s="12"/>
      <c r="GH134" s="12"/>
      <c r="GI134" s="12"/>
      <c r="GJ134" s="12"/>
      <c r="GK134" s="14"/>
      <c r="GL134" s="14"/>
      <c r="GM134" s="14"/>
      <c r="GN134" s="12"/>
      <c r="GO134" s="14"/>
      <c r="GP134" s="14"/>
      <c r="GQ134" s="12"/>
      <c r="GR134" s="14"/>
      <c r="GS134" s="12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2">
        <f t="shared" ref="HQ134:HQ135" si="31">countif(AC134:DP134,"TRUE")</f>
        <v>5</v>
      </c>
      <c r="HR134" s="12">
        <v>0.0</v>
      </c>
      <c r="HS134" s="12">
        <v>0.0</v>
      </c>
      <c r="HT134" s="12">
        <v>0.0</v>
      </c>
      <c r="HU134" s="12">
        <v>0.0</v>
      </c>
      <c r="HV134" s="12">
        <v>0.0</v>
      </c>
      <c r="HW134" s="12">
        <v>0.0</v>
      </c>
      <c r="HX134" s="12">
        <v>0.0</v>
      </c>
      <c r="HY134" s="12" t="s">
        <v>1374</v>
      </c>
      <c r="HZ134" s="12" t="s">
        <v>1065</v>
      </c>
    </row>
    <row r="135">
      <c r="A135" s="12" t="s">
        <v>1375</v>
      </c>
      <c r="B135" s="20">
        <v>17056.0</v>
      </c>
      <c r="C135" s="13">
        <v>45231.0</v>
      </c>
      <c r="D135" s="12">
        <v>11.0</v>
      </c>
      <c r="E135" s="12" t="s">
        <v>235</v>
      </c>
      <c r="F135" s="12" t="s">
        <v>619</v>
      </c>
      <c r="G135" s="12" t="s">
        <v>237</v>
      </c>
      <c r="H135" s="12" t="s">
        <v>238</v>
      </c>
      <c r="I135" s="12" t="s">
        <v>239</v>
      </c>
      <c r="J135" s="14"/>
      <c r="K135" s="12" t="s">
        <v>1376</v>
      </c>
      <c r="L135" s="12" t="s">
        <v>1377</v>
      </c>
      <c r="M135" s="15" t="s">
        <v>268</v>
      </c>
      <c r="N135" s="12" t="s">
        <v>243</v>
      </c>
      <c r="O135" s="12" t="s">
        <v>244</v>
      </c>
      <c r="P135" s="12" t="s">
        <v>245</v>
      </c>
      <c r="Q135" s="12" t="s">
        <v>299</v>
      </c>
      <c r="R135" s="12" t="s">
        <v>247</v>
      </c>
      <c r="S135" s="12" t="s">
        <v>248</v>
      </c>
      <c r="T135" s="16" t="s">
        <v>1378</v>
      </c>
      <c r="U135" s="17" t="s">
        <v>1379</v>
      </c>
      <c r="V135" s="14" t="str">
        <f t="shared" si="1"/>
        <v>3,605616</v>
      </c>
      <c r="W135" s="14" t="str">
        <f t="shared" si="2"/>
        <v>98,709761</v>
      </c>
      <c r="X135" s="14" t="str">
        <f t="shared" si="3"/>
        <v>3,605783</v>
      </c>
      <c r="Y135" s="14" t="str">
        <f t="shared" si="4"/>
        <v>98,709772</v>
      </c>
      <c r="Z135" s="18">
        <f>2 * 6371000 * ASIN(SQRT((SIN((X135*(3.14159/180)-V135*(3.14159/180))/2))^2+COS(X135*(3.14159/180))*COS(V135*(3.14159/180))*SIN(((Y135*(3.14159/180)-W135*(3.14159/180))/2))^2))</f>
        <v>18.60961764</v>
      </c>
      <c r="AA135" s="14" t="str">
        <f t="shared" si="6"/>
        <v>Dalam Radius</v>
      </c>
      <c r="AB135" s="14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 t="b">
        <v>1</v>
      </c>
      <c r="BA135" s="12"/>
      <c r="BB135" s="12" t="b">
        <v>1</v>
      </c>
      <c r="BC135" s="12"/>
      <c r="BD135" s="12"/>
      <c r="BE135" s="12"/>
      <c r="BF135" s="12" t="b">
        <v>1</v>
      </c>
      <c r="BG135" s="12"/>
      <c r="BH135" s="12"/>
      <c r="BI135" s="12" t="b">
        <v>1</v>
      </c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 t="b">
        <v>1</v>
      </c>
      <c r="BW135" s="12"/>
      <c r="BX135" s="12"/>
      <c r="BY135" s="12"/>
      <c r="BZ135" s="12" t="b">
        <v>1</v>
      </c>
      <c r="CA135" s="12"/>
      <c r="CB135" s="12" t="b">
        <v>1</v>
      </c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2" t="b">
        <v>0</v>
      </c>
      <c r="DS135" s="12" t="b">
        <v>0</v>
      </c>
      <c r="DT135" s="14"/>
      <c r="DU135" s="14"/>
      <c r="DV135" s="12" t="s">
        <v>1380</v>
      </c>
      <c r="DW135" s="12" t="b">
        <v>1</v>
      </c>
      <c r="DX135" s="14"/>
      <c r="DY135" s="14"/>
      <c r="DZ135" s="12"/>
      <c r="EA135" s="12"/>
      <c r="EB135" s="12"/>
      <c r="EC135" s="12"/>
      <c r="ED135" s="12"/>
      <c r="EE135" s="12"/>
      <c r="EF135" s="14"/>
      <c r="EG135" s="14"/>
      <c r="EH135" s="12"/>
      <c r="EI135" s="12"/>
      <c r="EJ135" s="14"/>
      <c r="EK135" s="12"/>
      <c r="EL135" s="12"/>
      <c r="EM135" s="12"/>
      <c r="EN135" s="12"/>
      <c r="EO135" s="12"/>
      <c r="EP135" s="12"/>
      <c r="EQ135" s="12"/>
      <c r="ER135" s="12"/>
      <c r="ES135" s="12"/>
      <c r="ET135" s="14"/>
      <c r="EU135" s="12"/>
      <c r="EV135" s="12"/>
      <c r="EW135" s="12"/>
      <c r="EX135" s="12"/>
      <c r="EY135" s="12">
        <v>1.0</v>
      </c>
      <c r="EZ135" s="12"/>
      <c r="FA135" s="12"/>
      <c r="FB135" s="12"/>
      <c r="FC135" s="12">
        <v>1.0</v>
      </c>
      <c r="FD135" s="12"/>
      <c r="FE135" s="12"/>
      <c r="FF135" s="12"/>
      <c r="FG135" s="12"/>
      <c r="FH135" s="12"/>
      <c r="FI135" s="12"/>
      <c r="FJ135" s="12"/>
      <c r="FK135" s="12"/>
      <c r="FL135" s="12"/>
      <c r="FM135" s="14"/>
      <c r="FN135" s="12"/>
      <c r="FO135" s="12"/>
      <c r="FP135" s="12"/>
      <c r="FQ135" s="14"/>
      <c r="FR135" s="12"/>
      <c r="FS135" s="12">
        <v>1.0</v>
      </c>
      <c r="FT135" s="12"/>
      <c r="FU135" s="12"/>
      <c r="FV135" s="12"/>
      <c r="FW135" s="12">
        <v>1.0</v>
      </c>
      <c r="FX135" s="12"/>
      <c r="FY135" s="12">
        <v>1.0</v>
      </c>
      <c r="FZ135" s="12"/>
      <c r="GA135" s="12"/>
      <c r="GB135" s="12"/>
      <c r="GC135" s="14"/>
      <c r="GD135" s="12"/>
      <c r="GE135" s="12"/>
      <c r="GF135" s="12"/>
      <c r="GG135" s="12"/>
      <c r="GH135" s="12"/>
      <c r="GI135" s="12"/>
      <c r="GJ135" s="12"/>
      <c r="GK135" s="14"/>
      <c r="GL135" s="14"/>
      <c r="GM135" s="14"/>
      <c r="GN135" s="12"/>
      <c r="GO135" s="14"/>
      <c r="GP135" s="14"/>
      <c r="GQ135" s="12"/>
      <c r="GR135" s="14"/>
      <c r="GS135" s="12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2">
        <f t="shared" si="31"/>
        <v>7</v>
      </c>
      <c r="HR135" s="12">
        <v>60000.0</v>
      </c>
      <c r="HS135" s="12">
        <v>0.0</v>
      </c>
      <c r="HT135" s="12">
        <v>0.0</v>
      </c>
      <c r="HU135" s="12">
        <v>0.0</v>
      </c>
      <c r="HV135" s="12">
        <v>0.0</v>
      </c>
      <c r="HW135" s="12"/>
      <c r="HX135" s="12">
        <v>60000.0</v>
      </c>
      <c r="HY135" s="20">
        <v>17451.0</v>
      </c>
      <c r="HZ135" s="19">
        <v>36526.0</v>
      </c>
    </row>
    <row r="136">
      <c r="A136" s="12" t="s">
        <v>1381</v>
      </c>
      <c r="B136" s="12" t="s">
        <v>1382</v>
      </c>
      <c r="C136" s="13">
        <v>45237.0</v>
      </c>
      <c r="D136" s="12">
        <v>11.0</v>
      </c>
      <c r="E136" s="12" t="s">
        <v>235</v>
      </c>
      <c r="F136" s="12" t="s">
        <v>236</v>
      </c>
      <c r="G136" s="12" t="s">
        <v>237</v>
      </c>
      <c r="H136" s="12" t="s">
        <v>238</v>
      </c>
      <c r="I136" s="12" t="s">
        <v>239</v>
      </c>
      <c r="J136" s="14"/>
      <c r="K136" s="12" t="s">
        <v>1383</v>
      </c>
      <c r="L136" s="12" t="s">
        <v>1384</v>
      </c>
      <c r="M136" s="15" t="s">
        <v>268</v>
      </c>
      <c r="N136" s="12" t="s">
        <v>713</v>
      </c>
      <c r="O136" s="12" t="s">
        <v>259</v>
      </c>
      <c r="P136" s="12" t="s">
        <v>245</v>
      </c>
      <c r="Q136" s="12" t="s">
        <v>299</v>
      </c>
      <c r="R136" s="12" t="s">
        <v>247</v>
      </c>
      <c r="S136" s="12" t="s">
        <v>248</v>
      </c>
      <c r="T136" s="16" t="s">
        <v>1385</v>
      </c>
      <c r="U136" s="17" t="s">
        <v>1386</v>
      </c>
      <c r="V136" s="12" t="str">
        <f t="shared" si="1"/>
        <v>3,614485</v>
      </c>
      <c r="W136" s="14" t="str">
        <f t="shared" si="2"/>
        <v>98,706997</v>
      </c>
      <c r="X136" s="14" t="str">
        <f t="shared" si="3"/>
        <v>3,614563</v>
      </c>
      <c r="Y136" s="14" t="str">
        <f t="shared" si="4"/>
        <v>98,707145</v>
      </c>
      <c r="Z136" s="18">
        <f>2 * 6371000 * ASIN(SQRT((SIN((X136*(3.14159/180)-V136*(3.14159/180))/2))^2+COS(X136*(3.14159/180))*COS(V136*(3.14159/180))*SIN(((Y136*(3.14159/180)-W136*(3.14159/180))/2))^2))</f>
        <v>18.5735127</v>
      </c>
      <c r="AA136" s="14" t="str">
        <f t="shared" si="6"/>
        <v>Dalam Radius</v>
      </c>
      <c r="AB136" s="14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 t="b">
        <v>1</v>
      </c>
      <c r="BA136" s="12"/>
      <c r="BB136" s="12" t="b">
        <v>1</v>
      </c>
      <c r="BC136" s="12"/>
      <c r="BD136" s="12"/>
      <c r="BE136" s="12"/>
      <c r="BF136" s="12" t="b">
        <v>1</v>
      </c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 t="b">
        <v>1</v>
      </c>
      <c r="CA136" s="12"/>
      <c r="CB136" s="12" t="b">
        <v>1</v>
      </c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4"/>
      <c r="DR136" s="12" t="b">
        <v>0</v>
      </c>
      <c r="DS136" s="12" t="b">
        <v>0</v>
      </c>
      <c r="DT136" s="12"/>
      <c r="DU136" s="12"/>
      <c r="DV136" s="12" t="s">
        <v>1387</v>
      </c>
      <c r="DW136" s="12" t="b">
        <v>1</v>
      </c>
      <c r="DX136" s="12"/>
      <c r="DY136" s="12"/>
      <c r="DZ136" s="12"/>
      <c r="EA136" s="12"/>
      <c r="EB136" s="12"/>
      <c r="EC136" s="12"/>
      <c r="ED136" s="12"/>
      <c r="EE136" s="12"/>
      <c r="EF136" s="14"/>
      <c r="EG136" s="14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4"/>
      <c r="EU136" s="12"/>
      <c r="EV136" s="12"/>
      <c r="EW136" s="12">
        <v>1.0</v>
      </c>
      <c r="EX136" s="12"/>
      <c r="EY136" s="12">
        <v>1.0</v>
      </c>
      <c r="EZ136" s="12"/>
      <c r="FA136" s="12"/>
      <c r="FB136" s="12"/>
      <c r="FC136" s="12">
        <v>1.0</v>
      </c>
      <c r="FD136" s="12"/>
      <c r="FE136" s="12"/>
      <c r="FF136" s="12"/>
      <c r="FG136" s="12"/>
      <c r="FH136" s="12"/>
      <c r="FI136" s="12"/>
      <c r="FJ136" s="12"/>
      <c r="FK136" s="12"/>
      <c r="FL136" s="12"/>
      <c r="FM136" s="14"/>
      <c r="FN136" s="12"/>
      <c r="FO136" s="12"/>
      <c r="FP136" s="12"/>
      <c r="FQ136" s="14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4"/>
      <c r="GD136" s="12"/>
      <c r="GE136" s="12"/>
      <c r="GF136" s="12"/>
      <c r="GG136" s="12"/>
      <c r="GH136" s="12"/>
      <c r="GI136" s="12"/>
      <c r="GJ136" s="12"/>
      <c r="GK136" s="14"/>
      <c r="GL136" s="14"/>
      <c r="GM136" s="12"/>
      <c r="GN136" s="12"/>
      <c r="GO136" s="14"/>
      <c r="GP136" s="14"/>
      <c r="GQ136" s="12"/>
      <c r="GR136" s="14"/>
      <c r="GS136" s="12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2">
        <f>countif(AC136:CV136,"TRUE")</f>
        <v>5</v>
      </c>
      <c r="HR136" s="12">
        <v>36000.0</v>
      </c>
      <c r="HS136" s="12">
        <v>0.0</v>
      </c>
      <c r="HT136" s="12">
        <v>0.0</v>
      </c>
      <c r="HU136" s="12">
        <v>0.0</v>
      </c>
      <c r="HV136" s="12">
        <v>0.0</v>
      </c>
      <c r="HW136" s="12">
        <v>0.0</v>
      </c>
      <c r="HX136" s="12">
        <v>36000.0</v>
      </c>
      <c r="HY136" s="12" t="s">
        <v>1388</v>
      </c>
      <c r="HZ136" s="19">
        <v>36526.0</v>
      </c>
    </row>
    <row r="137">
      <c r="A137" s="12" t="s">
        <v>1389</v>
      </c>
      <c r="B137" s="12" t="s">
        <v>1390</v>
      </c>
      <c r="C137" s="13">
        <v>45231.0</v>
      </c>
      <c r="D137" s="12">
        <v>11.0</v>
      </c>
      <c r="E137" s="12" t="s">
        <v>475</v>
      </c>
      <c r="F137" s="12" t="s">
        <v>730</v>
      </c>
      <c r="G137" s="12" t="s">
        <v>237</v>
      </c>
      <c r="H137" s="12" t="s">
        <v>238</v>
      </c>
      <c r="I137" s="12" t="s">
        <v>239</v>
      </c>
      <c r="J137" s="14"/>
      <c r="K137" s="12" t="s">
        <v>1391</v>
      </c>
      <c r="L137" s="12" t="s">
        <v>1392</v>
      </c>
      <c r="M137" s="12" t="str">
        <v>#ERROR!</v>
      </c>
      <c r="N137" s="12" t="s">
        <v>480</v>
      </c>
      <c r="O137" s="12" t="s">
        <v>259</v>
      </c>
      <c r="P137" s="12" t="s">
        <v>245</v>
      </c>
      <c r="Q137" s="12" t="s">
        <v>278</v>
      </c>
      <c r="R137" s="12" t="s">
        <v>279</v>
      </c>
      <c r="S137" s="12" t="s">
        <v>248</v>
      </c>
      <c r="T137" s="16" t="s">
        <v>1393</v>
      </c>
      <c r="U137" s="17" t="s">
        <v>1394</v>
      </c>
      <c r="V137" s="14" t="str">
        <f t="shared" si="1"/>
        <v>3,633497</v>
      </c>
      <c r="W137" s="14" t="str">
        <f t="shared" si="2"/>
        <v>98,684479</v>
      </c>
      <c r="X137" s="14" t="str">
        <f t="shared" si="3"/>
        <v>3,633374</v>
      </c>
      <c r="Y137" s="14" t="str">
        <f t="shared" si="4"/>
        <v>98,684592</v>
      </c>
      <c r="Z137" s="18">
        <f>2 * 6371000 * ASIN(SQRT((SIN((X137*(3.14159/180)-V137*(3.14159/180))/2))^2+COS(X137*(3.14159/180))*COS(V137*(3.14159/180))*SIN(((Y137*(3.14159/180)-W137*(3.14159/180))/2))^2))</f>
        <v>18.55545531</v>
      </c>
      <c r="AA137" s="14" t="str">
        <f t="shared" si="6"/>
        <v>Dalam Radius</v>
      </c>
      <c r="AB137" s="14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 t="b">
        <v>1</v>
      </c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2" t="b">
        <v>0</v>
      </c>
      <c r="DS137" s="12" t="b">
        <v>1</v>
      </c>
      <c r="DT137" s="14"/>
      <c r="DU137" s="14"/>
      <c r="DV137" s="12" t="s">
        <v>1395</v>
      </c>
      <c r="DW137" s="12" t="b">
        <v>1</v>
      </c>
      <c r="DX137" s="14"/>
      <c r="DY137" s="14"/>
      <c r="DZ137" s="12"/>
      <c r="EA137" s="12"/>
      <c r="EB137" s="12"/>
      <c r="EC137" s="12"/>
      <c r="ED137" s="12"/>
      <c r="EE137" s="12"/>
      <c r="EF137" s="14"/>
      <c r="EG137" s="14"/>
      <c r="EH137" s="12"/>
      <c r="EI137" s="12"/>
      <c r="EJ137" s="14"/>
      <c r="EK137" s="12"/>
      <c r="EL137" s="12"/>
      <c r="EM137" s="12"/>
      <c r="EN137" s="12"/>
      <c r="EO137" s="12"/>
      <c r="EP137" s="12"/>
      <c r="EQ137" s="12"/>
      <c r="ER137" s="12"/>
      <c r="ES137" s="12"/>
      <c r="ET137" s="14"/>
      <c r="EU137" s="12"/>
      <c r="EV137" s="12"/>
      <c r="EW137" s="12">
        <v>1.0</v>
      </c>
      <c r="EX137" s="12"/>
      <c r="EY137" s="12">
        <v>1.0</v>
      </c>
      <c r="EZ137" s="12"/>
      <c r="FA137" s="12"/>
      <c r="FB137" s="12"/>
      <c r="FC137" s="12"/>
      <c r="FD137" s="12"/>
      <c r="FE137" s="12"/>
      <c r="FF137" s="12">
        <v>1.0</v>
      </c>
      <c r="FG137" s="12"/>
      <c r="FH137" s="12"/>
      <c r="FI137" s="12"/>
      <c r="FJ137" s="12"/>
      <c r="FK137" s="12"/>
      <c r="FL137" s="12"/>
      <c r="FM137" s="14"/>
      <c r="FN137" s="12"/>
      <c r="FO137" s="12"/>
      <c r="FP137" s="14"/>
      <c r="FQ137" s="14"/>
      <c r="FR137" s="12"/>
      <c r="FS137" s="12">
        <v>1.0</v>
      </c>
      <c r="FT137" s="12"/>
      <c r="FU137" s="12"/>
      <c r="FV137" s="12"/>
      <c r="FW137" s="12">
        <v>1.0</v>
      </c>
      <c r="FX137" s="12"/>
      <c r="FY137" s="12"/>
      <c r="FZ137" s="12"/>
      <c r="GA137" s="12"/>
      <c r="GB137" s="12"/>
      <c r="GC137" s="14"/>
      <c r="GD137" s="12">
        <v>2.0</v>
      </c>
      <c r="GE137" s="12"/>
      <c r="GF137" s="12"/>
      <c r="GG137" s="12">
        <v>1.0</v>
      </c>
      <c r="GH137" s="12"/>
      <c r="GI137" s="12"/>
      <c r="GJ137" s="12"/>
      <c r="GK137" s="14"/>
      <c r="GL137" s="14"/>
      <c r="GM137" s="14"/>
      <c r="GN137" s="12"/>
      <c r="GO137" s="14"/>
      <c r="GP137" s="14"/>
      <c r="GQ137" s="12"/>
      <c r="GR137" s="14"/>
      <c r="GS137" s="12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2">
        <f t="shared" ref="HQ137:HQ138" si="32">countif(AC137:DP137,"TRUE")</f>
        <v>1</v>
      </c>
      <c r="HR137" s="12">
        <v>96000.0</v>
      </c>
      <c r="HS137" s="12">
        <v>0.0</v>
      </c>
      <c r="HT137" s="12">
        <v>0.0</v>
      </c>
      <c r="HU137" s="12">
        <v>0.0</v>
      </c>
      <c r="HV137" s="12">
        <v>0.0</v>
      </c>
      <c r="HW137" s="12"/>
      <c r="HX137" s="12">
        <v>96000.0</v>
      </c>
      <c r="HY137" s="12" t="s">
        <v>1396</v>
      </c>
      <c r="HZ137" s="12" t="s">
        <v>355</v>
      </c>
    </row>
    <row r="138">
      <c r="A138" s="12" t="s">
        <v>1397</v>
      </c>
      <c r="B138" s="12" t="s">
        <v>1398</v>
      </c>
      <c r="C138" s="13">
        <v>45231.0</v>
      </c>
      <c r="D138" s="12">
        <v>11.0</v>
      </c>
      <c r="E138" s="12" t="s">
        <v>596</v>
      </c>
      <c r="F138" s="12" t="s">
        <v>658</v>
      </c>
      <c r="G138" s="12" t="s">
        <v>237</v>
      </c>
      <c r="H138" s="12" t="s">
        <v>238</v>
      </c>
      <c r="I138" s="12" t="s">
        <v>239</v>
      </c>
      <c r="J138" s="14"/>
      <c r="K138" s="12" t="s">
        <v>1399</v>
      </c>
      <c r="L138" s="12" t="s">
        <v>1400</v>
      </c>
      <c r="M138" s="15" t="s">
        <v>600</v>
      </c>
      <c r="N138" s="12" t="s">
        <v>661</v>
      </c>
      <c r="O138" s="12" t="s">
        <v>259</v>
      </c>
      <c r="P138" s="12" t="s">
        <v>245</v>
      </c>
      <c r="Q138" s="12" t="s">
        <v>246</v>
      </c>
      <c r="R138" s="12" t="s">
        <v>247</v>
      </c>
      <c r="S138" s="12" t="s">
        <v>1401</v>
      </c>
      <c r="T138" s="16" t="s">
        <v>1402</v>
      </c>
      <c r="U138" s="17" t="s">
        <v>1403</v>
      </c>
      <c r="V138" s="14" t="str">
        <f t="shared" si="1"/>
        <v>3,711553</v>
      </c>
      <c r="W138" s="14" t="str">
        <f t="shared" si="2"/>
        <v>98,661001</v>
      </c>
      <c r="X138" s="14" t="str">
        <f t="shared" si="3"/>
        <v>3,711634</v>
      </c>
      <c r="Y138" s="14" t="str">
        <f t="shared" si="4"/>
        <v>98,660896</v>
      </c>
      <c r="Z138" s="18">
        <f t="shared" ref="Z138:Z167" si="33">2 * 6371000 * ASIN(SQRT((SIN((X138*(3.14159/180)-V138*(3.14159/180))/2))^2+COS(X138*(3.14159/180))*COS(V138*(3.14159/180))*SIN(((Y138*(3.14159/180)-W138*(3.14159/180))/2))^2))</f>
        <v>14.72641107</v>
      </c>
      <c r="AA138" s="14" t="str">
        <f t="shared" si="6"/>
        <v>Dalam Radius</v>
      </c>
      <c r="AB138" s="14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 t="b">
        <v>1</v>
      </c>
      <c r="AY138" s="12"/>
      <c r="AZ138" s="12"/>
      <c r="BA138" s="12" t="b">
        <v>1</v>
      </c>
      <c r="BB138" s="12" t="b">
        <v>1</v>
      </c>
      <c r="BC138" s="12"/>
      <c r="BD138" s="12"/>
      <c r="BE138" s="12"/>
      <c r="BF138" s="12" t="b">
        <v>1</v>
      </c>
      <c r="BG138" s="12"/>
      <c r="BH138" s="12"/>
      <c r="BI138" s="12" t="b">
        <v>1</v>
      </c>
      <c r="BJ138" s="12"/>
      <c r="BK138" s="12"/>
      <c r="BL138" s="12"/>
      <c r="BM138" s="12"/>
      <c r="BN138" s="12"/>
      <c r="BO138" s="12"/>
      <c r="BP138" s="12"/>
      <c r="BQ138" s="12"/>
      <c r="BR138" s="12" t="b">
        <v>1</v>
      </c>
      <c r="BS138" s="12"/>
      <c r="BT138" s="12"/>
      <c r="BU138" s="12"/>
      <c r="BV138" s="12" t="b">
        <v>1</v>
      </c>
      <c r="BW138" s="12" t="b">
        <v>1</v>
      </c>
      <c r="BX138" s="12"/>
      <c r="BY138" s="12"/>
      <c r="BZ138" s="12" t="b">
        <v>1</v>
      </c>
      <c r="CA138" s="12"/>
      <c r="CB138" s="12" t="b">
        <v>1</v>
      </c>
      <c r="CC138" s="12"/>
      <c r="CD138" s="12"/>
      <c r="CE138" s="12"/>
      <c r="CF138" s="12"/>
      <c r="CG138" s="12" t="b">
        <v>1</v>
      </c>
      <c r="CH138" s="12"/>
      <c r="CI138" s="12" t="b">
        <v>1</v>
      </c>
      <c r="CJ138" s="12" t="b">
        <v>1</v>
      </c>
      <c r="CK138" s="12" t="b">
        <v>1</v>
      </c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2" t="b">
        <v>0</v>
      </c>
      <c r="DS138" s="12" t="b">
        <v>0</v>
      </c>
      <c r="DT138" s="14"/>
      <c r="DU138" s="14"/>
      <c r="DV138" s="12" t="s">
        <v>1404</v>
      </c>
      <c r="DW138" s="12" t="b">
        <v>1</v>
      </c>
      <c r="DX138" s="14"/>
      <c r="DY138" s="14"/>
      <c r="DZ138" s="12"/>
      <c r="EA138" s="12"/>
      <c r="EB138" s="12"/>
      <c r="EC138" s="12"/>
      <c r="ED138" s="12"/>
      <c r="EE138" s="12"/>
      <c r="EF138" s="14"/>
      <c r="EG138" s="14"/>
      <c r="EH138" s="12"/>
      <c r="EI138" s="12"/>
      <c r="EJ138" s="14"/>
      <c r="EK138" s="12"/>
      <c r="EL138" s="12"/>
      <c r="EM138" s="12"/>
      <c r="EN138" s="12"/>
      <c r="EO138" s="12"/>
      <c r="EP138" s="12"/>
      <c r="EQ138" s="12"/>
      <c r="ER138" s="12"/>
      <c r="ES138" s="12"/>
      <c r="ET138" s="14"/>
      <c r="EU138" s="12"/>
      <c r="EV138" s="12"/>
      <c r="EW138" s="12"/>
      <c r="EX138" s="12">
        <v>1.0</v>
      </c>
      <c r="EY138" s="12"/>
      <c r="EZ138" s="12"/>
      <c r="FA138" s="12"/>
      <c r="FB138" s="12"/>
      <c r="FC138" s="12">
        <v>2.0</v>
      </c>
      <c r="FD138" s="12"/>
      <c r="FE138" s="12"/>
      <c r="FF138" s="12"/>
      <c r="FG138" s="12"/>
      <c r="FH138" s="12"/>
      <c r="FI138" s="12"/>
      <c r="FJ138" s="12"/>
      <c r="FK138" s="12"/>
      <c r="FL138" s="12"/>
      <c r="FM138" s="14"/>
      <c r="FN138" s="12"/>
      <c r="FO138" s="12"/>
      <c r="FP138" s="12"/>
      <c r="FQ138" s="14"/>
      <c r="FR138" s="12"/>
      <c r="FS138" s="12">
        <v>1.0</v>
      </c>
      <c r="FT138" s="12"/>
      <c r="FU138" s="12"/>
      <c r="FV138" s="12"/>
      <c r="FW138" s="12"/>
      <c r="FX138" s="12"/>
      <c r="FY138" s="12">
        <v>1.0</v>
      </c>
      <c r="FZ138" s="12"/>
      <c r="GA138" s="12"/>
      <c r="GB138" s="12"/>
      <c r="GC138" s="14"/>
      <c r="GD138" s="12"/>
      <c r="GE138" s="12"/>
      <c r="GF138" s="12"/>
      <c r="GG138" s="12"/>
      <c r="GH138" s="12"/>
      <c r="GI138" s="12"/>
      <c r="GJ138" s="12"/>
      <c r="GK138" s="14"/>
      <c r="GL138" s="14"/>
      <c r="GM138" s="14"/>
      <c r="GN138" s="12"/>
      <c r="GO138" s="14"/>
      <c r="GP138" s="14"/>
      <c r="GQ138" s="12"/>
      <c r="GR138" s="14"/>
      <c r="GS138" s="12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2">
        <f t="shared" si="32"/>
        <v>14</v>
      </c>
      <c r="HR138" s="12">
        <v>60000.0</v>
      </c>
      <c r="HS138" s="12">
        <v>0.0</v>
      </c>
      <c r="HT138" s="12">
        <v>0.0</v>
      </c>
      <c r="HU138" s="12">
        <v>0.0</v>
      </c>
      <c r="HV138" s="12">
        <v>0.0</v>
      </c>
      <c r="HW138" s="12"/>
      <c r="HX138" s="12">
        <v>60000.0</v>
      </c>
      <c r="HY138" s="12" t="s">
        <v>1405</v>
      </c>
      <c r="HZ138" s="12" t="s">
        <v>1406</v>
      </c>
    </row>
    <row r="139">
      <c r="A139" s="12" t="s">
        <v>1407</v>
      </c>
      <c r="B139" s="12" t="s">
        <v>1408</v>
      </c>
      <c r="C139" s="13">
        <v>45237.0</v>
      </c>
      <c r="D139" s="12">
        <v>11.0</v>
      </c>
      <c r="E139" s="12" t="s">
        <v>596</v>
      </c>
      <c r="F139" s="12" t="s">
        <v>597</v>
      </c>
      <c r="G139" s="12" t="s">
        <v>237</v>
      </c>
      <c r="H139" s="12" t="s">
        <v>238</v>
      </c>
      <c r="I139" s="12" t="s">
        <v>239</v>
      </c>
      <c r="J139" s="14"/>
      <c r="K139" s="12" t="s">
        <v>1409</v>
      </c>
      <c r="L139" s="12" t="s">
        <v>1410</v>
      </c>
      <c r="M139" s="15" t="s">
        <v>600</v>
      </c>
      <c r="N139" s="12" t="s">
        <v>601</v>
      </c>
      <c r="O139" s="12" t="s">
        <v>259</v>
      </c>
      <c r="P139" s="12" t="s">
        <v>245</v>
      </c>
      <c r="Q139" s="12" t="s">
        <v>299</v>
      </c>
      <c r="R139" s="12" t="s">
        <v>247</v>
      </c>
      <c r="S139" s="12" t="s">
        <v>248</v>
      </c>
      <c r="T139" s="16" t="s">
        <v>1411</v>
      </c>
      <c r="U139" s="17" t="s">
        <v>1412</v>
      </c>
      <c r="V139" s="12" t="str">
        <f t="shared" si="1"/>
        <v>3,597181</v>
      </c>
      <c r="W139" s="14" t="str">
        <f t="shared" si="2"/>
        <v>98,675824</v>
      </c>
      <c r="X139" s="14" t="str">
        <f t="shared" si="3"/>
        <v>3,597224</v>
      </c>
      <c r="Y139" s="14" t="str">
        <f t="shared" si="4"/>
        <v>98,675707</v>
      </c>
      <c r="Z139" s="18">
        <f t="shared" si="33"/>
        <v>13.83654852</v>
      </c>
      <c r="AA139" s="14" t="str">
        <f t="shared" si="6"/>
        <v>Dalam Radius</v>
      </c>
      <c r="AB139" s="14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 t="b">
        <v>1</v>
      </c>
      <c r="AY139" s="12"/>
      <c r="AZ139" s="12" t="b">
        <v>1</v>
      </c>
      <c r="BA139" s="12"/>
      <c r="BB139" s="12" t="b">
        <v>1</v>
      </c>
      <c r="BC139" s="12"/>
      <c r="BD139" s="12"/>
      <c r="BE139" s="12"/>
      <c r="BF139" s="12" t="b">
        <v>1</v>
      </c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 t="b">
        <v>1</v>
      </c>
      <c r="BW139" s="12"/>
      <c r="BX139" s="12"/>
      <c r="BY139" s="12"/>
      <c r="BZ139" s="12" t="b">
        <v>1</v>
      </c>
      <c r="CA139" s="12"/>
      <c r="CB139" s="12" t="b">
        <v>1</v>
      </c>
      <c r="CC139" s="12"/>
      <c r="CD139" s="12"/>
      <c r="CE139" s="12"/>
      <c r="CF139" s="12"/>
      <c r="CG139" s="12"/>
      <c r="CH139" s="12"/>
      <c r="CI139" s="12"/>
      <c r="CJ139" s="12"/>
      <c r="CK139" s="12" t="b">
        <v>1</v>
      </c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4"/>
      <c r="DR139" s="12" t="b">
        <v>0</v>
      </c>
      <c r="DS139" s="12" t="b">
        <v>0</v>
      </c>
      <c r="DT139" s="12"/>
      <c r="DU139" s="12"/>
      <c r="DV139" s="12" t="s">
        <v>1413</v>
      </c>
      <c r="DW139" s="12" t="b">
        <v>0</v>
      </c>
      <c r="DX139" s="12"/>
      <c r="DY139" s="12"/>
      <c r="DZ139" s="12"/>
      <c r="EA139" s="12"/>
      <c r="EB139" s="12"/>
      <c r="EC139" s="12"/>
      <c r="ED139" s="12"/>
      <c r="EE139" s="12"/>
      <c r="EF139" s="14"/>
      <c r="EG139" s="14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4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4"/>
      <c r="FN139" s="12"/>
      <c r="FO139" s="12"/>
      <c r="FP139" s="12"/>
      <c r="FQ139" s="14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4"/>
      <c r="GD139" s="12"/>
      <c r="GE139" s="12"/>
      <c r="GF139" s="12"/>
      <c r="GG139" s="12"/>
      <c r="GH139" s="12"/>
      <c r="GI139" s="12"/>
      <c r="GJ139" s="12"/>
      <c r="GK139" s="14"/>
      <c r="GL139" s="14"/>
      <c r="GM139" s="12"/>
      <c r="GN139" s="12"/>
      <c r="GO139" s="14"/>
      <c r="GP139" s="14"/>
      <c r="GQ139" s="12"/>
      <c r="GR139" s="14"/>
      <c r="GS139" s="12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2">
        <f>countif(AC139:CV139,"TRUE")</f>
        <v>8</v>
      </c>
      <c r="HR139" s="12">
        <v>0.0</v>
      </c>
      <c r="HS139" s="12">
        <v>0.0</v>
      </c>
      <c r="HT139" s="12">
        <v>0.0</v>
      </c>
      <c r="HU139" s="12">
        <v>0.0</v>
      </c>
      <c r="HV139" s="12">
        <v>0.0</v>
      </c>
      <c r="HW139" s="12">
        <v>0.0</v>
      </c>
      <c r="HX139" s="12">
        <v>0.0</v>
      </c>
      <c r="HY139" s="12" t="s">
        <v>1414</v>
      </c>
      <c r="HZ139" s="12" t="s">
        <v>1415</v>
      </c>
    </row>
    <row r="140">
      <c r="A140" s="12" t="s">
        <v>1416</v>
      </c>
      <c r="B140" s="12" t="s">
        <v>1417</v>
      </c>
      <c r="C140" s="13">
        <v>45236.0</v>
      </c>
      <c r="D140" s="12">
        <v>11.0</v>
      </c>
      <c r="E140" s="12" t="s">
        <v>235</v>
      </c>
      <c r="F140" s="12" t="s">
        <v>236</v>
      </c>
      <c r="G140" s="12" t="s">
        <v>237</v>
      </c>
      <c r="H140" s="12" t="s">
        <v>238</v>
      </c>
      <c r="I140" s="12" t="s">
        <v>239</v>
      </c>
      <c r="J140" s="14"/>
      <c r="K140" s="12" t="s">
        <v>951</v>
      </c>
      <c r="L140" s="12" t="s">
        <v>952</v>
      </c>
      <c r="M140" s="15" t="s">
        <v>953</v>
      </c>
      <c r="N140" s="12" t="s">
        <v>744</v>
      </c>
      <c r="O140" s="12" t="s">
        <v>259</v>
      </c>
      <c r="P140" s="12" t="s">
        <v>245</v>
      </c>
      <c r="Q140" s="12" t="s">
        <v>246</v>
      </c>
      <c r="R140" s="12" t="s">
        <v>247</v>
      </c>
      <c r="S140" s="12" t="s">
        <v>248</v>
      </c>
      <c r="T140" s="16" t="s">
        <v>954</v>
      </c>
      <c r="U140" s="17" t="s">
        <v>1418</v>
      </c>
      <c r="V140" s="14" t="str">
        <f t="shared" si="1"/>
        <v>3,609073</v>
      </c>
      <c r="W140" s="14" t="str">
        <f t="shared" si="2"/>
        <v>98,608227</v>
      </c>
      <c r="X140" s="14" t="str">
        <f t="shared" si="3"/>
        <v>3,609132</v>
      </c>
      <c r="Y140" s="14" t="str">
        <f t="shared" si="4"/>
        <v>98,608381</v>
      </c>
      <c r="Z140" s="18">
        <f t="shared" si="33"/>
        <v>18.30600078</v>
      </c>
      <c r="AA140" s="14" t="str">
        <f t="shared" si="6"/>
        <v>Dalam Radius</v>
      </c>
      <c r="AB140" s="14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 t="b">
        <v>1</v>
      </c>
      <c r="AY140" s="12"/>
      <c r="AZ140" s="12" t="b">
        <v>1</v>
      </c>
      <c r="BA140" s="12" t="b">
        <v>1</v>
      </c>
      <c r="BB140" s="12" t="b">
        <v>1</v>
      </c>
      <c r="BC140" s="12"/>
      <c r="BD140" s="12" t="b">
        <v>1</v>
      </c>
      <c r="BE140" s="12"/>
      <c r="BF140" s="12" t="b">
        <v>1</v>
      </c>
      <c r="BG140" s="12"/>
      <c r="BH140" s="12"/>
      <c r="BI140" s="12" t="b">
        <v>1</v>
      </c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 t="b">
        <v>1</v>
      </c>
      <c r="BW140" s="12"/>
      <c r="BX140" s="12"/>
      <c r="BY140" s="12" t="b">
        <v>1</v>
      </c>
      <c r="BZ140" s="12"/>
      <c r="CA140" s="12"/>
      <c r="CB140" s="12" t="b">
        <v>1</v>
      </c>
      <c r="CC140" s="12"/>
      <c r="CD140" s="12"/>
      <c r="CE140" s="12"/>
      <c r="CF140" s="12"/>
      <c r="CG140" s="12"/>
      <c r="CH140" s="12"/>
      <c r="CI140" s="12"/>
      <c r="CJ140" s="12" t="b">
        <v>1</v>
      </c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4"/>
      <c r="DR140" s="12" t="b">
        <v>0</v>
      </c>
      <c r="DS140" s="12" t="b">
        <v>0</v>
      </c>
      <c r="DT140" s="14"/>
      <c r="DU140" s="14"/>
      <c r="DV140" s="12" t="s">
        <v>1419</v>
      </c>
      <c r="DW140" s="12" t="b">
        <v>1</v>
      </c>
      <c r="DX140" s="14"/>
      <c r="DY140" s="14"/>
      <c r="DZ140" s="12"/>
      <c r="EA140" s="12"/>
      <c r="EB140" s="12"/>
      <c r="EC140" s="12"/>
      <c r="ED140" s="12"/>
      <c r="EE140" s="12"/>
      <c r="EF140" s="14"/>
      <c r="EG140" s="14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4"/>
      <c r="EU140" s="12">
        <v>1.0</v>
      </c>
      <c r="EV140" s="12"/>
      <c r="EW140" s="12"/>
      <c r="EX140" s="12">
        <v>1.0</v>
      </c>
      <c r="EY140" s="12"/>
      <c r="EZ140" s="12"/>
      <c r="FA140" s="12">
        <v>1.0</v>
      </c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4"/>
      <c r="FN140" s="12"/>
      <c r="FO140" s="12"/>
      <c r="FP140" s="12"/>
      <c r="FQ140" s="14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4"/>
      <c r="GD140" s="12"/>
      <c r="GE140" s="12"/>
      <c r="GF140" s="12"/>
      <c r="GG140" s="12"/>
      <c r="GH140" s="12"/>
      <c r="GI140" s="12"/>
      <c r="GJ140" s="12"/>
      <c r="GK140" s="14"/>
      <c r="GL140" s="14"/>
      <c r="GM140" s="14"/>
      <c r="GN140" s="12"/>
      <c r="GO140" s="14"/>
      <c r="GP140" s="14"/>
      <c r="GQ140" s="12"/>
      <c r="GR140" s="14"/>
      <c r="GS140" s="12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2">
        <f t="shared" ref="HQ140:HQ141" si="34">countif(AC140:DP140,"TRUE")</f>
        <v>11</v>
      </c>
      <c r="HR140" s="12">
        <v>36000.0</v>
      </c>
      <c r="HS140" s="12">
        <v>0.0</v>
      </c>
      <c r="HT140" s="12">
        <v>0.0</v>
      </c>
      <c r="HU140" s="12">
        <v>0.0</v>
      </c>
      <c r="HV140" s="12">
        <v>0.0</v>
      </c>
      <c r="HW140" s="12">
        <v>0.0</v>
      </c>
      <c r="HX140" s="12">
        <v>36000.0</v>
      </c>
      <c r="HY140" s="12" t="s">
        <v>1420</v>
      </c>
      <c r="HZ140" s="19">
        <v>36526.0</v>
      </c>
    </row>
    <row r="141">
      <c r="A141" s="12" t="s">
        <v>1421</v>
      </c>
      <c r="B141" s="12" t="s">
        <v>1422</v>
      </c>
      <c r="C141" s="13">
        <v>45236.0</v>
      </c>
      <c r="D141" s="12">
        <v>11.0</v>
      </c>
      <c r="E141" s="12" t="s">
        <v>235</v>
      </c>
      <c r="F141" s="12" t="s">
        <v>236</v>
      </c>
      <c r="G141" s="12" t="s">
        <v>237</v>
      </c>
      <c r="H141" s="12" t="s">
        <v>238</v>
      </c>
      <c r="I141" s="12" t="s">
        <v>239</v>
      </c>
      <c r="J141" s="14"/>
      <c r="K141" s="12" t="s">
        <v>1423</v>
      </c>
      <c r="L141" s="12" t="s">
        <v>1424</v>
      </c>
      <c r="M141" s="15" t="s">
        <v>297</v>
      </c>
      <c r="N141" s="12" t="s">
        <v>744</v>
      </c>
      <c r="O141" s="12" t="s">
        <v>259</v>
      </c>
      <c r="P141" s="12" t="s">
        <v>245</v>
      </c>
      <c r="Q141" s="12" t="s">
        <v>278</v>
      </c>
      <c r="R141" s="12" t="s">
        <v>279</v>
      </c>
      <c r="S141" s="12" t="s">
        <v>248</v>
      </c>
      <c r="T141" s="16" t="s">
        <v>1425</v>
      </c>
      <c r="U141" s="17" t="s">
        <v>1426</v>
      </c>
      <c r="V141" s="14" t="str">
        <f t="shared" si="1"/>
        <v>3,609111</v>
      </c>
      <c r="W141" s="14" t="str">
        <f t="shared" si="2"/>
        <v>98,608322</v>
      </c>
      <c r="X141" s="14" t="str">
        <f t="shared" si="3"/>
        <v>3,609031</v>
      </c>
      <c r="Y141" s="14" t="str">
        <f t="shared" si="4"/>
        <v>98,608463</v>
      </c>
      <c r="Z141" s="18">
        <f t="shared" si="33"/>
        <v>17.99921901</v>
      </c>
      <c r="AA141" s="14" t="str">
        <f t="shared" si="6"/>
        <v>Dalam Radius</v>
      </c>
      <c r="AB141" s="14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 t="b">
        <v>1</v>
      </c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 t="b">
        <v>1</v>
      </c>
      <c r="BW141" s="12"/>
      <c r="BX141" s="12"/>
      <c r="BY141" s="12"/>
      <c r="BZ141" s="12"/>
      <c r="CA141" s="12"/>
      <c r="CB141" s="12" t="b">
        <v>1</v>
      </c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4"/>
      <c r="DR141" s="12" t="b">
        <v>0</v>
      </c>
      <c r="DS141" s="12" t="b">
        <v>0</v>
      </c>
      <c r="DT141" s="14"/>
      <c r="DU141" s="14"/>
      <c r="DV141" s="12" t="s">
        <v>1427</v>
      </c>
      <c r="DW141" s="12" t="b">
        <v>0</v>
      </c>
      <c r="DX141" s="14"/>
      <c r="DY141" s="14"/>
      <c r="DZ141" s="12"/>
      <c r="EA141" s="12"/>
      <c r="EB141" s="12"/>
      <c r="EC141" s="12"/>
      <c r="ED141" s="12"/>
      <c r="EE141" s="12"/>
      <c r="EF141" s="14"/>
      <c r="EG141" s="14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4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4"/>
      <c r="FN141" s="12"/>
      <c r="FO141" s="12"/>
      <c r="FP141" s="12"/>
      <c r="FQ141" s="14"/>
      <c r="FR141" s="12"/>
      <c r="FS141" s="12">
        <v>0.0</v>
      </c>
      <c r="FT141" s="12"/>
      <c r="FU141" s="12"/>
      <c r="FV141" s="12"/>
      <c r="FW141" s="12"/>
      <c r="FX141" s="12"/>
      <c r="FY141" s="12"/>
      <c r="FZ141" s="12"/>
      <c r="GA141" s="12"/>
      <c r="GB141" s="12"/>
      <c r="GC141" s="14"/>
      <c r="GD141" s="12"/>
      <c r="GE141" s="12"/>
      <c r="GF141" s="12"/>
      <c r="GG141" s="12"/>
      <c r="GH141" s="12"/>
      <c r="GI141" s="12"/>
      <c r="GJ141" s="12"/>
      <c r="GK141" s="14"/>
      <c r="GL141" s="14"/>
      <c r="GM141" s="14"/>
      <c r="GN141" s="12"/>
      <c r="GO141" s="14"/>
      <c r="GP141" s="14"/>
      <c r="GQ141" s="12"/>
      <c r="GR141" s="14"/>
      <c r="GS141" s="12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2">
        <f t="shared" si="34"/>
        <v>3</v>
      </c>
      <c r="HR141" s="12">
        <v>0.0</v>
      </c>
      <c r="HS141" s="12">
        <v>0.0</v>
      </c>
      <c r="HT141" s="12">
        <v>0.0</v>
      </c>
      <c r="HU141" s="12">
        <v>0.0</v>
      </c>
      <c r="HV141" s="12">
        <v>0.0</v>
      </c>
      <c r="HW141" s="12">
        <v>0.0</v>
      </c>
      <c r="HX141" s="12">
        <v>0.0</v>
      </c>
      <c r="HY141" s="12" t="s">
        <v>1428</v>
      </c>
      <c r="HZ141" s="19">
        <v>36527.0</v>
      </c>
    </row>
    <row r="142">
      <c r="A142" s="12" t="s">
        <v>1429</v>
      </c>
      <c r="B142" s="12" t="s">
        <v>1430</v>
      </c>
      <c r="C142" s="13">
        <v>45237.0</v>
      </c>
      <c r="D142" s="12">
        <v>11.0</v>
      </c>
      <c r="E142" s="12" t="s">
        <v>235</v>
      </c>
      <c r="F142" s="12" t="s">
        <v>236</v>
      </c>
      <c r="G142" s="12" t="s">
        <v>237</v>
      </c>
      <c r="H142" s="12" t="s">
        <v>238</v>
      </c>
      <c r="I142" s="12" t="s">
        <v>239</v>
      </c>
      <c r="J142" s="14"/>
      <c r="K142" s="12" t="s">
        <v>1431</v>
      </c>
      <c r="L142" s="12" t="s">
        <v>1432</v>
      </c>
      <c r="M142" s="15" t="s">
        <v>1433</v>
      </c>
      <c r="N142" s="12" t="s">
        <v>243</v>
      </c>
      <c r="O142" s="12" t="s">
        <v>244</v>
      </c>
      <c r="P142" s="12" t="s">
        <v>245</v>
      </c>
      <c r="Q142" s="12" t="s">
        <v>278</v>
      </c>
      <c r="R142" s="12" t="s">
        <v>279</v>
      </c>
      <c r="S142" s="12" t="s">
        <v>248</v>
      </c>
      <c r="T142" s="16" t="s">
        <v>1434</v>
      </c>
      <c r="U142" s="17" t="s">
        <v>1435</v>
      </c>
      <c r="V142" s="12" t="str">
        <f t="shared" si="1"/>
        <v>3,613959</v>
      </c>
      <c r="W142" s="14" t="str">
        <f t="shared" si="2"/>
        <v>98,715685</v>
      </c>
      <c r="X142" s="14" t="str">
        <f t="shared" si="3"/>
        <v>3,614117</v>
      </c>
      <c r="Y142" s="14" t="str">
        <f t="shared" si="4"/>
        <v>98,715663</v>
      </c>
      <c r="Z142" s="18">
        <f t="shared" si="33"/>
        <v>17.73760679</v>
      </c>
      <c r="AA142" s="14" t="str">
        <f t="shared" si="6"/>
        <v>Dalam Radius</v>
      </c>
      <c r="AB142" s="14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 t="b">
        <v>1</v>
      </c>
      <c r="BC142" s="12"/>
      <c r="BD142" s="12"/>
      <c r="BE142" s="12"/>
      <c r="BF142" s="12" t="b">
        <v>1</v>
      </c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 t="b">
        <v>1</v>
      </c>
      <c r="CA142" s="12"/>
      <c r="CB142" s="12" t="b">
        <v>1</v>
      </c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4"/>
      <c r="DR142" s="12" t="b">
        <v>0</v>
      </c>
      <c r="DS142" s="12" t="b">
        <v>0</v>
      </c>
      <c r="DT142" s="12"/>
      <c r="DU142" s="12"/>
      <c r="DV142" s="12" t="s">
        <v>1436</v>
      </c>
      <c r="DW142" s="12" t="b">
        <v>1</v>
      </c>
      <c r="DX142" s="12"/>
      <c r="DY142" s="12"/>
      <c r="DZ142" s="12"/>
      <c r="EA142" s="12"/>
      <c r="EB142" s="12"/>
      <c r="EC142" s="12"/>
      <c r="ED142" s="12"/>
      <c r="EE142" s="12"/>
      <c r="EF142" s="14"/>
      <c r="EG142" s="14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4"/>
      <c r="EU142" s="12"/>
      <c r="EV142" s="12"/>
      <c r="EW142" s="12"/>
      <c r="EX142" s="12"/>
      <c r="EY142" s="12">
        <v>1.0</v>
      </c>
      <c r="EZ142" s="12"/>
      <c r="FA142" s="12"/>
      <c r="FB142" s="12"/>
      <c r="FC142" s="12">
        <v>1.0</v>
      </c>
      <c r="FD142" s="12"/>
      <c r="FE142" s="12"/>
      <c r="FF142" s="12"/>
      <c r="FG142" s="12"/>
      <c r="FH142" s="12"/>
      <c r="FI142" s="12"/>
      <c r="FJ142" s="12"/>
      <c r="FK142" s="12"/>
      <c r="FL142" s="12"/>
      <c r="FM142" s="14"/>
      <c r="FN142" s="12"/>
      <c r="FO142" s="12"/>
      <c r="FP142" s="12"/>
      <c r="FQ142" s="14"/>
      <c r="FR142" s="12"/>
      <c r="FS142" s="12"/>
      <c r="FT142" s="12"/>
      <c r="FU142" s="12"/>
      <c r="FV142" s="12"/>
      <c r="FW142" s="12">
        <v>1.0</v>
      </c>
      <c r="FX142" s="12"/>
      <c r="FY142" s="12">
        <v>1.0</v>
      </c>
      <c r="FZ142" s="12"/>
      <c r="GA142" s="12"/>
      <c r="GB142" s="12"/>
      <c r="GC142" s="14"/>
      <c r="GD142" s="12"/>
      <c r="GE142" s="12"/>
      <c r="GF142" s="12"/>
      <c r="GG142" s="12"/>
      <c r="GH142" s="12"/>
      <c r="GI142" s="12"/>
      <c r="GJ142" s="12"/>
      <c r="GK142" s="14"/>
      <c r="GL142" s="14"/>
      <c r="GM142" s="14"/>
      <c r="GN142" s="12"/>
      <c r="GO142" s="14"/>
      <c r="GP142" s="14"/>
      <c r="GQ142" s="12"/>
      <c r="GR142" s="14"/>
      <c r="GS142" s="12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2">
        <f>countif(AC142:CV142,"TRUE")</f>
        <v>4</v>
      </c>
      <c r="HR142" s="12">
        <v>48000.0</v>
      </c>
      <c r="HS142" s="12">
        <v>0.0</v>
      </c>
      <c r="HT142" s="12">
        <v>0.0</v>
      </c>
      <c r="HU142" s="12">
        <v>0.0</v>
      </c>
      <c r="HV142" s="12">
        <v>0.0</v>
      </c>
      <c r="HW142" s="12">
        <v>0.0</v>
      </c>
      <c r="HX142" s="12">
        <v>48000.0</v>
      </c>
      <c r="HY142" s="12" t="s">
        <v>1437</v>
      </c>
      <c r="HZ142" s="19">
        <v>36569.0</v>
      </c>
    </row>
    <row r="143">
      <c r="A143" s="12" t="s">
        <v>1438</v>
      </c>
      <c r="B143" s="12" t="s">
        <v>1439</v>
      </c>
      <c r="C143" s="13">
        <v>45231.0</v>
      </c>
      <c r="D143" s="12">
        <v>11.0</v>
      </c>
      <c r="E143" s="12" t="s">
        <v>596</v>
      </c>
      <c r="F143" s="12" t="s">
        <v>658</v>
      </c>
      <c r="G143" s="12" t="s">
        <v>237</v>
      </c>
      <c r="H143" s="12" t="s">
        <v>238</v>
      </c>
      <c r="I143" s="12" t="s">
        <v>239</v>
      </c>
      <c r="J143" s="14"/>
      <c r="K143" s="12" t="s">
        <v>1440</v>
      </c>
      <c r="L143" s="12" t="s">
        <v>1441</v>
      </c>
      <c r="M143" s="15" t="s">
        <v>600</v>
      </c>
      <c r="N143" s="12" t="s">
        <v>661</v>
      </c>
      <c r="O143" s="12" t="s">
        <v>259</v>
      </c>
      <c r="P143" s="12" t="s">
        <v>245</v>
      </c>
      <c r="Q143" s="12" t="s">
        <v>299</v>
      </c>
      <c r="R143" s="12" t="s">
        <v>247</v>
      </c>
      <c r="S143" s="12" t="s">
        <v>248</v>
      </c>
      <c r="T143" s="16" t="s">
        <v>1442</v>
      </c>
      <c r="U143" s="17" t="s">
        <v>1443</v>
      </c>
      <c r="V143" s="14" t="str">
        <f t="shared" si="1"/>
        <v>3,689883</v>
      </c>
      <c r="W143" s="14" t="str">
        <f t="shared" si="2"/>
        <v>98,656036</v>
      </c>
      <c r="X143" s="14" t="str">
        <f t="shared" si="3"/>
        <v>3,689784</v>
      </c>
      <c r="Y143" s="14" t="str">
        <f t="shared" si="4"/>
        <v>98,655967</v>
      </c>
      <c r="Z143" s="18">
        <f t="shared" si="33"/>
        <v>13.40913877</v>
      </c>
      <c r="AA143" s="14" t="str">
        <f t="shared" si="6"/>
        <v>Dalam Radius</v>
      </c>
      <c r="AB143" s="14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 t="b">
        <v>1</v>
      </c>
      <c r="BC143" s="12"/>
      <c r="BD143" s="12"/>
      <c r="BE143" s="12"/>
      <c r="BF143" s="12" t="b">
        <v>1</v>
      </c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 t="b">
        <v>1</v>
      </c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2" t="b">
        <v>0</v>
      </c>
      <c r="DS143" s="12" t="b">
        <v>0</v>
      </c>
      <c r="DT143" s="14"/>
      <c r="DU143" s="14"/>
      <c r="DV143" s="12" t="s">
        <v>1444</v>
      </c>
      <c r="DW143" s="12" t="b">
        <v>1</v>
      </c>
      <c r="DX143" s="14"/>
      <c r="DY143" s="14"/>
      <c r="DZ143" s="12"/>
      <c r="EA143" s="12"/>
      <c r="EB143" s="12"/>
      <c r="EC143" s="12"/>
      <c r="ED143" s="12"/>
      <c r="EE143" s="12"/>
      <c r="EF143" s="14"/>
      <c r="EG143" s="14"/>
      <c r="EH143" s="12"/>
      <c r="EI143" s="12"/>
      <c r="EJ143" s="14"/>
      <c r="EK143" s="12"/>
      <c r="EL143" s="12"/>
      <c r="EM143" s="12"/>
      <c r="EN143" s="12"/>
      <c r="EO143" s="12"/>
      <c r="EP143" s="12"/>
      <c r="EQ143" s="12"/>
      <c r="ER143" s="12"/>
      <c r="ES143" s="12"/>
      <c r="ET143" s="14"/>
      <c r="EU143" s="12"/>
      <c r="EV143" s="12"/>
      <c r="EW143" s="12"/>
      <c r="EX143" s="12"/>
      <c r="EY143" s="12">
        <v>1.0</v>
      </c>
      <c r="EZ143" s="12"/>
      <c r="FA143" s="12"/>
      <c r="FB143" s="12"/>
      <c r="FC143" s="12">
        <v>1.0</v>
      </c>
      <c r="FD143" s="12"/>
      <c r="FE143" s="12"/>
      <c r="FF143" s="12"/>
      <c r="FG143" s="12"/>
      <c r="FH143" s="12"/>
      <c r="FI143" s="12"/>
      <c r="FJ143" s="12"/>
      <c r="FK143" s="12"/>
      <c r="FL143" s="12"/>
      <c r="FM143" s="14"/>
      <c r="FN143" s="12"/>
      <c r="FO143" s="12"/>
      <c r="FP143" s="12"/>
      <c r="FQ143" s="14"/>
      <c r="FR143" s="12"/>
      <c r="FS143" s="12"/>
      <c r="FT143" s="12"/>
      <c r="FU143" s="12"/>
      <c r="FV143" s="12"/>
      <c r="FW143" s="12"/>
      <c r="FX143" s="12"/>
      <c r="FY143" s="12">
        <v>1.0</v>
      </c>
      <c r="FZ143" s="12"/>
      <c r="GA143" s="12"/>
      <c r="GB143" s="12"/>
      <c r="GC143" s="14"/>
      <c r="GD143" s="12"/>
      <c r="GE143" s="12"/>
      <c r="GF143" s="12"/>
      <c r="GG143" s="12"/>
      <c r="GH143" s="12"/>
      <c r="GI143" s="12"/>
      <c r="GJ143" s="12"/>
      <c r="GK143" s="14"/>
      <c r="GL143" s="14"/>
      <c r="GM143" s="14"/>
      <c r="GN143" s="12"/>
      <c r="GO143" s="14"/>
      <c r="GP143" s="14"/>
      <c r="GQ143" s="12"/>
      <c r="GR143" s="14"/>
      <c r="GS143" s="12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2">
        <f t="shared" ref="HQ143:HQ161" si="35">countif(AC143:DP143,"TRUE")</f>
        <v>3</v>
      </c>
      <c r="HR143" s="12">
        <v>36000.0</v>
      </c>
      <c r="HS143" s="12">
        <v>0.0</v>
      </c>
      <c r="HT143" s="12">
        <v>0.0</v>
      </c>
      <c r="HU143" s="12">
        <v>0.0</v>
      </c>
      <c r="HV143" s="12">
        <v>0.0</v>
      </c>
      <c r="HW143" s="12"/>
      <c r="HX143" s="12">
        <v>36000.0</v>
      </c>
      <c r="HY143" s="12" t="s">
        <v>1445</v>
      </c>
      <c r="HZ143" s="19">
        <v>36615.0</v>
      </c>
    </row>
    <row r="144">
      <c r="A144" s="12" t="s">
        <v>1446</v>
      </c>
      <c r="B144" s="12" t="s">
        <v>1447</v>
      </c>
      <c r="C144" s="13">
        <v>45233.0</v>
      </c>
      <c r="D144" s="12">
        <v>11.0</v>
      </c>
      <c r="E144" s="12" t="s">
        <v>235</v>
      </c>
      <c r="F144" s="12" t="s">
        <v>236</v>
      </c>
      <c r="G144" s="12" t="s">
        <v>237</v>
      </c>
      <c r="H144" s="12" t="s">
        <v>238</v>
      </c>
      <c r="I144" s="12" t="s">
        <v>239</v>
      </c>
      <c r="J144" s="14"/>
      <c r="K144" s="12" t="s">
        <v>1448</v>
      </c>
      <c r="L144" s="12" t="s">
        <v>1449</v>
      </c>
      <c r="M144" s="15" t="s">
        <v>268</v>
      </c>
      <c r="N144" s="12" t="s">
        <v>744</v>
      </c>
      <c r="O144" s="12" t="s">
        <v>259</v>
      </c>
      <c r="P144" s="12" t="s">
        <v>245</v>
      </c>
      <c r="Q144" s="12" t="s">
        <v>278</v>
      </c>
      <c r="R144" s="12" t="s">
        <v>279</v>
      </c>
      <c r="S144" s="12" t="s">
        <v>248</v>
      </c>
      <c r="T144" s="16" t="s">
        <v>1450</v>
      </c>
      <c r="U144" s="17" t="s">
        <v>1451</v>
      </c>
      <c r="V144" s="14" t="str">
        <f t="shared" si="1"/>
        <v>3,618627</v>
      </c>
      <c r="W144" s="14" t="str">
        <f t="shared" si="2"/>
        <v>98,605628</v>
      </c>
      <c r="X144" s="14" t="str">
        <f t="shared" si="3"/>
        <v>3,618784</v>
      </c>
      <c r="Y144" s="14" t="str">
        <f t="shared" si="4"/>
        <v>98,605628</v>
      </c>
      <c r="Z144" s="18">
        <f t="shared" si="33"/>
        <v>17.45758874</v>
      </c>
      <c r="AA144" s="14" t="str">
        <f t="shared" si="6"/>
        <v>Dalam Radius</v>
      </c>
      <c r="AB144" s="14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 t="b">
        <v>1</v>
      </c>
      <c r="BA144" s="12"/>
      <c r="BB144" s="12" t="b">
        <v>1</v>
      </c>
      <c r="BC144" s="12"/>
      <c r="BD144" s="12" t="b">
        <v>1</v>
      </c>
      <c r="BE144" s="12"/>
      <c r="BF144" s="12" t="b">
        <v>1</v>
      </c>
      <c r="BG144" s="12"/>
      <c r="BH144" s="12"/>
      <c r="BI144" s="12"/>
      <c r="BJ144" s="12"/>
      <c r="BK144" s="12"/>
      <c r="BL144" s="12" t="b">
        <v>1</v>
      </c>
      <c r="BM144" s="12"/>
      <c r="BN144" s="12"/>
      <c r="BO144" s="12"/>
      <c r="BP144" s="12"/>
      <c r="BQ144" s="12"/>
      <c r="BR144" s="12" t="b">
        <v>1</v>
      </c>
      <c r="BS144" s="12"/>
      <c r="BT144" s="12"/>
      <c r="BU144" s="12"/>
      <c r="BV144" s="12"/>
      <c r="BW144" s="12"/>
      <c r="BX144" s="12"/>
      <c r="BY144" s="12"/>
      <c r="BZ144" s="12" t="b">
        <v>1</v>
      </c>
      <c r="CA144" s="12"/>
      <c r="CB144" s="12" t="b">
        <v>1</v>
      </c>
      <c r="CC144" s="12"/>
      <c r="CD144" s="12"/>
      <c r="CE144" s="12"/>
      <c r="CF144" s="12"/>
      <c r="CG144" s="12"/>
      <c r="CH144" s="12"/>
      <c r="CI144" s="12"/>
      <c r="CJ144" s="12" t="b">
        <v>1</v>
      </c>
      <c r="CK144" s="12" t="b">
        <v>1</v>
      </c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4"/>
      <c r="DR144" s="12" t="b">
        <v>0</v>
      </c>
      <c r="DS144" s="12" t="b">
        <v>0</v>
      </c>
      <c r="DT144" s="14"/>
      <c r="DU144" s="14"/>
      <c r="DV144" s="12" t="s">
        <v>1452</v>
      </c>
      <c r="DW144" s="12" t="b">
        <v>1</v>
      </c>
      <c r="DX144" s="14"/>
      <c r="DY144" s="14"/>
      <c r="DZ144" s="12"/>
      <c r="EA144" s="12"/>
      <c r="EB144" s="12"/>
      <c r="EC144" s="12"/>
      <c r="ED144" s="12"/>
      <c r="EE144" s="12"/>
      <c r="EF144" s="14"/>
      <c r="EG144" s="14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4"/>
      <c r="EU144" s="12"/>
      <c r="EV144" s="12"/>
      <c r="EW144" s="12"/>
      <c r="EX144" s="12"/>
      <c r="EY144" s="12">
        <v>1.0</v>
      </c>
      <c r="EZ144" s="12"/>
      <c r="FA144" s="12"/>
      <c r="FB144" s="12"/>
      <c r="FC144" s="12">
        <v>1.0</v>
      </c>
      <c r="FD144" s="12"/>
      <c r="FE144" s="12"/>
      <c r="FF144" s="12">
        <v>1.0</v>
      </c>
      <c r="FG144" s="12"/>
      <c r="FH144" s="12"/>
      <c r="FI144" s="12"/>
      <c r="FJ144" s="12"/>
      <c r="FK144" s="12"/>
      <c r="FL144" s="12"/>
      <c r="FM144" s="14"/>
      <c r="FN144" s="12"/>
      <c r="FO144" s="12"/>
      <c r="FP144" s="12"/>
      <c r="FQ144" s="14"/>
      <c r="FR144" s="12"/>
      <c r="FS144" s="12"/>
      <c r="FT144" s="12"/>
      <c r="FU144" s="12"/>
      <c r="FV144" s="12"/>
      <c r="FW144" s="12">
        <v>1.0</v>
      </c>
      <c r="FX144" s="12"/>
      <c r="FY144" s="12">
        <v>1.0</v>
      </c>
      <c r="FZ144" s="12"/>
      <c r="GA144" s="12"/>
      <c r="GB144" s="12"/>
      <c r="GC144" s="14"/>
      <c r="GD144" s="12">
        <v>1.0</v>
      </c>
      <c r="GE144" s="12"/>
      <c r="GF144" s="12"/>
      <c r="GG144" s="12">
        <v>1.0</v>
      </c>
      <c r="GH144" s="12">
        <v>1.0</v>
      </c>
      <c r="GI144" s="12"/>
      <c r="GJ144" s="19"/>
      <c r="GK144" s="14"/>
      <c r="GL144" s="14"/>
      <c r="GM144" s="14"/>
      <c r="GN144" s="12"/>
      <c r="GO144" s="14"/>
      <c r="GP144" s="14"/>
      <c r="GQ144" s="12"/>
      <c r="GR144" s="14"/>
      <c r="GS144" s="12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2">
        <f t="shared" si="35"/>
        <v>10</v>
      </c>
      <c r="HR144" s="12">
        <v>96000.0</v>
      </c>
      <c r="HS144" s="12">
        <v>0.0</v>
      </c>
      <c r="HT144" s="12">
        <v>0.0</v>
      </c>
      <c r="HU144" s="12">
        <v>0.0</v>
      </c>
      <c r="HV144" s="12">
        <v>0.0</v>
      </c>
      <c r="HW144" s="12">
        <v>0.0</v>
      </c>
      <c r="HX144" s="12">
        <v>96000.0</v>
      </c>
      <c r="HY144" s="12" t="s">
        <v>1453</v>
      </c>
      <c r="HZ144" s="12" t="s">
        <v>1201</v>
      </c>
    </row>
    <row r="145">
      <c r="A145" s="12" t="s">
        <v>1454</v>
      </c>
      <c r="B145" s="12" t="s">
        <v>1455</v>
      </c>
      <c r="C145" s="13">
        <v>45231.0</v>
      </c>
      <c r="D145" s="12">
        <v>11.0</v>
      </c>
      <c r="E145" s="12" t="s">
        <v>293</v>
      </c>
      <c r="F145" s="12" t="s">
        <v>294</v>
      </c>
      <c r="G145" s="12" t="s">
        <v>237</v>
      </c>
      <c r="H145" s="12" t="s">
        <v>238</v>
      </c>
      <c r="I145" s="12" t="s">
        <v>239</v>
      </c>
      <c r="J145" s="14"/>
      <c r="K145" s="12" t="s">
        <v>1456</v>
      </c>
      <c r="L145" s="12" t="s">
        <v>1457</v>
      </c>
      <c r="M145" s="12" t="str">
        <v>#ERROR!</v>
      </c>
      <c r="N145" s="12" t="s">
        <v>642</v>
      </c>
      <c r="O145" s="12" t="s">
        <v>259</v>
      </c>
      <c r="P145" s="12" t="s">
        <v>245</v>
      </c>
      <c r="Q145" s="12" t="s">
        <v>299</v>
      </c>
      <c r="R145" s="12" t="s">
        <v>247</v>
      </c>
      <c r="S145" s="12" t="s">
        <v>248</v>
      </c>
      <c r="T145" s="16" t="s">
        <v>1458</v>
      </c>
      <c r="U145" s="17" t="s">
        <v>1459</v>
      </c>
      <c r="V145" s="14" t="str">
        <f t="shared" si="1"/>
        <v>3,589609</v>
      </c>
      <c r="W145" s="14" t="str">
        <f t="shared" si="2"/>
        <v>98,660840</v>
      </c>
      <c r="X145" s="14" t="str">
        <f t="shared" si="3"/>
        <v>3,589508</v>
      </c>
      <c r="Y145" s="14" t="str">
        <f t="shared" si="4"/>
        <v>98,660728</v>
      </c>
      <c r="Z145" s="18">
        <f t="shared" si="33"/>
        <v>16.75165178</v>
      </c>
      <c r="AA145" s="14" t="str">
        <f t="shared" si="6"/>
        <v>Dalam Radius</v>
      </c>
      <c r="AB145" s="14"/>
      <c r="AC145" s="12" t="b">
        <v>0</v>
      </c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 t="b">
        <v>1</v>
      </c>
      <c r="BC145" s="12"/>
      <c r="BD145" s="12"/>
      <c r="BE145" s="12"/>
      <c r="BF145" s="12" t="b">
        <v>1</v>
      </c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 t="b">
        <v>1</v>
      </c>
      <c r="BW145" s="12"/>
      <c r="BX145" s="12"/>
      <c r="BY145" s="12"/>
      <c r="BZ145" s="12" t="b">
        <v>1</v>
      </c>
      <c r="CA145" s="12"/>
      <c r="CB145" s="12" t="b">
        <v>1</v>
      </c>
      <c r="CC145" s="12"/>
      <c r="CD145" s="12"/>
      <c r="CE145" s="12"/>
      <c r="CF145" s="12"/>
      <c r="CG145" s="12"/>
      <c r="CH145" s="12"/>
      <c r="CI145" s="12"/>
      <c r="CJ145" s="12" t="b">
        <v>1</v>
      </c>
      <c r="CK145" s="12"/>
      <c r="CL145" s="12" t="b">
        <v>1</v>
      </c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2" t="b">
        <v>0</v>
      </c>
      <c r="DS145" s="12" t="b">
        <v>0</v>
      </c>
      <c r="DT145" s="14"/>
      <c r="DU145" s="14"/>
      <c r="DV145" s="12" t="s">
        <v>1460</v>
      </c>
      <c r="DW145" s="12" t="b">
        <v>1</v>
      </c>
      <c r="DX145" s="14"/>
      <c r="DY145" s="14"/>
      <c r="DZ145" s="12"/>
      <c r="EA145" s="12"/>
      <c r="EB145" s="12"/>
      <c r="EC145" s="12"/>
      <c r="ED145" s="12"/>
      <c r="EE145" s="12"/>
      <c r="EF145" s="14"/>
      <c r="EG145" s="14"/>
      <c r="EH145" s="12"/>
      <c r="EI145" s="12"/>
      <c r="EJ145" s="14"/>
      <c r="EK145" s="12"/>
      <c r="EL145" s="12"/>
      <c r="EM145" s="12"/>
      <c r="EN145" s="12"/>
      <c r="EO145" s="12"/>
      <c r="EP145" s="12"/>
      <c r="EQ145" s="12"/>
      <c r="ER145" s="12"/>
      <c r="ES145" s="12"/>
      <c r="ET145" s="14"/>
      <c r="EU145" s="12"/>
      <c r="EV145" s="12"/>
      <c r="EW145" s="12"/>
      <c r="EX145" s="12"/>
      <c r="EY145" s="12">
        <v>1.0</v>
      </c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4"/>
      <c r="FN145" s="12"/>
      <c r="FO145" s="12"/>
      <c r="FP145" s="12"/>
      <c r="FQ145" s="14"/>
      <c r="FR145" s="12"/>
      <c r="FS145" s="12">
        <v>1.0</v>
      </c>
      <c r="FT145" s="12"/>
      <c r="FU145" s="12"/>
      <c r="FV145" s="12"/>
      <c r="FW145" s="12"/>
      <c r="FX145" s="12"/>
      <c r="FY145" s="12"/>
      <c r="FZ145" s="12"/>
      <c r="GA145" s="12"/>
      <c r="GB145" s="12"/>
      <c r="GC145" s="14"/>
      <c r="GD145" s="12"/>
      <c r="GE145" s="12"/>
      <c r="GF145" s="12"/>
      <c r="GG145" s="12"/>
      <c r="GH145" s="12"/>
      <c r="GI145" s="12"/>
      <c r="GJ145" s="12"/>
      <c r="GK145" s="14"/>
      <c r="GL145" s="14"/>
      <c r="GM145" s="14"/>
      <c r="GN145" s="12"/>
      <c r="GO145" s="14"/>
      <c r="GP145" s="14"/>
      <c r="GQ145" s="12"/>
      <c r="GR145" s="14"/>
      <c r="GS145" s="12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2">
        <f t="shared" si="35"/>
        <v>7</v>
      </c>
      <c r="HR145" s="12">
        <v>24000.0</v>
      </c>
      <c r="HS145" s="12">
        <v>0.0</v>
      </c>
      <c r="HT145" s="12">
        <v>0.0</v>
      </c>
      <c r="HU145" s="12">
        <v>0.0</v>
      </c>
      <c r="HV145" s="12">
        <v>0.0</v>
      </c>
      <c r="HW145" s="12"/>
      <c r="HX145" s="12">
        <v>24000.0</v>
      </c>
      <c r="HY145" s="12" t="s">
        <v>1461</v>
      </c>
      <c r="HZ145" s="19">
        <v>36616.0</v>
      </c>
    </row>
    <row r="146">
      <c r="A146" s="12" t="s">
        <v>1462</v>
      </c>
      <c r="B146" s="12" t="s">
        <v>1463</v>
      </c>
      <c r="C146" s="13">
        <v>45233.0</v>
      </c>
      <c r="D146" s="12">
        <v>11.0</v>
      </c>
      <c r="E146" s="12" t="s">
        <v>475</v>
      </c>
      <c r="F146" s="12" t="s">
        <v>476</v>
      </c>
      <c r="G146" s="12" t="s">
        <v>237</v>
      </c>
      <c r="H146" s="12" t="s">
        <v>238</v>
      </c>
      <c r="I146" s="12" t="s">
        <v>239</v>
      </c>
      <c r="J146" s="14"/>
      <c r="K146" s="15" t="s">
        <v>1464</v>
      </c>
      <c r="L146" s="12" t="s">
        <v>1465</v>
      </c>
      <c r="M146" s="15" t="s">
        <v>1466</v>
      </c>
      <c r="N146" s="12" t="s">
        <v>1144</v>
      </c>
      <c r="O146" s="12" t="s">
        <v>259</v>
      </c>
      <c r="P146" s="12" t="s">
        <v>245</v>
      </c>
      <c r="Q146" s="12" t="s">
        <v>278</v>
      </c>
      <c r="R146" s="12" t="s">
        <v>279</v>
      </c>
      <c r="S146" s="12" t="s">
        <v>248</v>
      </c>
      <c r="T146" s="16" t="s">
        <v>1467</v>
      </c>
      <c r="U146" s="17" t="s">
        <v>1468</v>
      </c>
      <c r="V146" s="14" t="str">
        <f t="shared" si="1"/>
        <v>3,538623</v>
      </c>
      <c r="W146" s="14" t="str">
        <f t="shared" si="2"/>
        <v>98,655621</v>
      </c>
      <c r="X146" s="14" t="str">
        <f t="shared" si="3"/>
        <v>3,538766</v>
      </c>
      <c r="Y146" s="14" t="str">
        <f t="shared" si="4"/>
        <v>98,655667</v>
      </c>
      <c r="Z146" s="18">
        <f t="shared" si="33"/>
        <v>16.70031588</v>
      </c>
      <c r="AA146" s="14" t="str">
        <f t="shared" si="6"/>
        <v>Dalam Radius</v>
      </c>
      <c r="AB146" s="14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 t="b">
        <v>1</v>
      </c>
      <c r="AY146" s="12"/>
      <c r="AZ146" s="12" t="b">
        <v>1</v>
      </c>
      <c r="BA146" s="12" t="b">
        <v>1</v>
      </c>
      <c r="BB146" s="12" t="b">
        <v>1</v>
      </c>
      <c r="BC146" s="12"/>
      <c r="BD146" s="12" t="b">
        <v>1</v>
      </c>
      <c r="BE146" s="12" t="b">
        <v>1</v>
      </c>
      <c r="BF146" s="12" t="b">
        <v>1</v>
      </c>
      <c r="BG146" s="12"/>
      <c r="BH146" s="12"/>
      <c r="BI146" s="12" t="b">
        <v>1</v>
      </c>
      <c r="BJ146" s="12"/>
      <c r="BK146" s="12" t="b">
        <v>1</v>
      </c>
      <c r="BL146" s="12"/>
      <c r="BM146" s="12" t="b">
        <v>1</v>
      </c>
      <c r="BN146" s="12"/>
      <c r="BO146" s="12"/>
      <c r="BP146" s="12"/>
      <c r="BQ146" s="12"/>
      <c r="BR146" s="12" t="b">
        <v>1</v>
      </c>
      <c r="BS146" s="12"/>
      <c r="BT146" s="12"/>
      <c r="BU146" s="12" t="b">
        <v>1</v>
      </c>
      <c r="BV146" s="12" t="b">
        <v>1</v>
      </c>
      <c r="BW146" s="12" t="b">
        <v>1</v>
      </c>
      <c r="BX146" s="12"/>
      <c r="BY146" s="12" t="b">
        <v>1</v>
      </c>
      <c r="BZ146" s="12" t="b">
        <v>1</v>
      </c>
      <c r="CA146" s="12"/>
      <c r="CB146" s="12" t="b">
        <v>1</v>
      </c>
      <c r="CC146" s="12"/>
      <c r="CD146" s="12"/>
      <c r="CE146" s="12" t="b">
        <v>1</v>
      </c>
      <c r="CF146" s="12"/>
      <c r="CG146" s="12" t="b">
        <v>1</v>
      </c>
      <c r="CH146" s="12"/>
      <c r="CI146" s="12" t="b">
        <v>1</v>
      </c>
      <c r="CJ146" s="12" t="b">
        <v>1</v>
      </c>
      <c r="CK146" s="12" t="b">
        <v>1</v>
      </c>
      <c r="CL146" s="12" t="b">
        <v>1</v>
      </c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4"/>
      <c r="CX146" s="12"/>
      <c r="CY146" s="12"/>
      <c r="CZ146" s="14"/>
      <c r="DA146" s="14"/>
      <c r="DB146" s="12"/>
      <c r="DC146" s="12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2" t="b">
        <v>1</v>
      </c>
      <c r="DS146" s="12" t="b">
        <v>1</v>
      </c>
      <c r="DT146" s="14"/>
      <c r="DU146" s="14"/>
      <c r="DV146" s="12" t="s">
        <v>1469</v>
      </c>
      <c r="DW146" s="12" t="b">
        <v>0</v>
      </c>
      <c r="DX146" s="14"/>
      <c r="DY146" s="14"/>
      <c r="DZ146" s="12"/>
      <c r="EA146" s="12"/>
      <c r="EB146" s="12"/>
      <c r="EC146" s="12"/>
      <c r="ED146" s="12"/>
      <c r="EE146" s="12"/>
      <c r="EF146" s="14"/>
      <c r="EG146" s="14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4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4"/>
      <c r="FN146" s="12"/>
      <c r="FO146" s="12"/>
      <c r="FP146" s="12"/>
      <c r="FQ146" s="14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4"/>
      <c r="GD146" s="12"/>
      <c r="GE146" s="12"/>
      <c r="GF146" s="12"/>
      <c r="GG146" s="12"/>
      <c r="GH146" s="12"/>
      <c r="GI146" s="12"/>
      <c r="GJ146" s="19"/>
      <c r="GK146" s="14"/>
      <c r="GL146" s="14"/>
      <c r="GM146" s="14"/>
      <c r="GN146" s="12"/>
      <c r="GO146" s="14"/>
      <c r="GP146" s="14"/>
      <c r="GQ146" s="12"/>
      <c r="GR146" s="14"/>
      <c r="GS146" s="12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2">
        <f t="shared" si="35"/>
        <v>23</v>
      </c>
      <c r="HR146" s="12">
        <v>0.0</v>
      </c>
      <c r="HS146" s="12">
        <v>0.0</v>
      </c>
      <c r="HT146" s="12">
        <v>0.0</v>
      </c>
      <c r="HU146" s="12">
        <v>0.0</v>
      </c>
      <c r="HV146" s="12">
        <v>0.0</v>
      </c>
      <c r="HW146" s="12">
        <v>0.0</v>
      </c>
      <c r="HX146" s="12">
        <v>0.0</v>
      </c>
      <c r="HY146" s="12" t="s">
        <v>1470</v>
      </c>
      <c r="HZ146" s="12" t="s">
        <v>1123</v>
      </c>
    </row>
    <row r="147">
      <c r="A147" s="12" t="s">
        <v>1471</v>
      </c>
      <c r="B147" s="12" t="s">
        <v>1472</v>
      </c>
      <c r="C147" s="13">
        <v>45234.0</v>
      </c>
      <c r="D147" s="12">
        <v>11.0</v>
      </c>
      <c r="E147" s="12" t="s">
        <v>596</v>
      </c>
      <c r="F147" s="12" t="s">
        <v>597</v>
      </c>
      <c r="G147" s="12" t="s">
        <v>237</v>
      </c>
      <c r="H147" s="12" t="s">
        <v>238</v>
      </c>
      <c r="I147" s="12" t="s">
        <v>239</v>
      </c>
      <c r="J147" s="14"/>
      <c r="K147" s="12" t="s">
        <v>1473</v>
      </c>
      <c r="L147" s="12" t="s">
        <v>1474</v>
      </c>
      <c r="M147" s="12" t="str">
        <v>#ERROR!</v>
      </c>
      <c r="N147" s="12" t="s">
        <v>601</v>
      </c>
      <c r="O147" s="12" t="s">
        <v>259</v>
      </c>
      <c r="P147" s="12" t="s">
        <v>245</v>
      </c>
      <c r="Q147" s="12" t="s">
        <v>299</v>
      </c>
      <c r="R147" s="12" t="s">
        <v>247</v>
      </c>
      <c r="S147" s="12" t="s">
        <v>248</v>
      </c>
      <c r="T147" s="16" t="s">
        <v>1475</v>
      </c>
      <c r="U147" s="17" t="s">
        <v>1476</v>
      </c>
      <c r="V147" s="14" t="str">
        <f t="shared" si="1"/>
        <v>3,603268</v>
      </c>
      <c r="W147" s="14" t="str">
        <f t="shared" si="2"/>
        <v>98,670952</v>
      </c>
      <c r="X147" s="14" t="str">
        <f t="shared" si="3"/>
        <v>3,603311</v>
      </c>
      <c r="Y147" s="14" t="str">
        <f t="shared" si="4"/>
        <v>98,670844</v>
      </c>
      <c r="Z147" s="18">
        <f t="shared" si="33"/>
        <v>12.90383769</v>
      </c>
      <c r="AA147" s="14" t="str">
        <f t="shared" si="6"/>
        <v>Dalam Radius</v>
      </c>
      <c r="AB147" s="14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 t="b">
        <v>1</v>
      </c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 t="b">
        <v>1</v>
      </c>
      <c r="BW147" s="12"/>
      <c r="BX147" s="12"/>
      <c r="BY147" s="12"/>
      <c r="BZ147" s="12" t="b">
        <v>1</v>
      </c>
      <c r="CA147" s="12"/>
      <c r="CB147" s="12" t="b">
        <v>1</v>
      </c>
      <c r="CC147" s="12"/>
      <c r="CD147" s="12"/>
      <c r="CE147" s="12"/>
      <c r="CF147" s="12"/>
      <c r="CG147" s="12"/>
      <c r="CH147" s="12"/>
      <c r="CI147" s="12"/>
      <c r="CJ147" s="12" t="b">
        <v>1</v>
      </c>
      <c r="CK147" s="12"/>
      <c r="CL147" s="12" t="b">
        <v>1</v>
      </c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4"/>
      <c r="DR147" s="12" t="b">
        <v>0</v>
      </c>
      <c r="DS147" s="12" t="b">
        <v>0</v>
      </c>
      <c r="DT147" s="14"/>
      <c r="DU147" s="14"/>
      <c r="DV147" s="12" t="s">
        <v>1477</v>
      </c>
      <c r="DW147" s="12" t="b">
        <v>1</v>
      </c>
      <c r="DX147" s="14"/>
      <c r="DY147" s="14"/>
      <c r="DZ147" s="12"/>
      <c r="EA147" s="12"/>
      <c r="EB147" s="12"/>
      <c r="EC147" s="12"/>
      <c r="ED147" s="12"/>
      <c r="EE147" s="12"/>
      <c r="EF147" s="14"/>
      <c r="EG147" s="14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4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4"/>
      <c r="FN147" s="12"/>
      <c r="FO147" s="12"/>
      <c r="FP147" s="12"/>
      <c r="FQ147" s="14"/>
      <c r="FR147" s="12"/>
      <c r="FS147" s="12">
        <v>1.0</v>
      </c>
      <c r="FT147" s="12"/>
      <c r="FU147" s="12"/>
      <c r="FV147" s="12"/>
      <c r="FW147" s="12"/>
      <c r="FX147" s="12"/>
      <c r="FY147" s="12">
        <v>1.0</v>
      </c>
      <c r="FZ147" s="12"/>
      <c r="GA147" s="12">
        <v>1.0</v>
      </c>
      <c r="GB147" s="12"/>
      <c r="GC147" s="14"/>
      <c r="GD147" s="12"/>
      <c r="GE147" s="12"/>
      <c r="GF147" s="12"/>
      <c r="GG147" s="12">
        <v>1.0</v>
      </c>
      <c r="GH147" s="12"/>
      <c r="GI147" s="12"/>
      <c r="GJ147" s="12"/>
      <c r="GK147" s="14"/>
      <c r="GL147" s="14"/>
      <c r="GM147" s="14"/>
      <c r="GN147" s="12"/>
      <c r="GO147" s="14"/>
      <c r="GP147" s="14"/>
      <c r="GQ147" s="12"/>
      <c r="GR147" s="14"/>
      <c r="GS147" s="12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2">
        <f t="shared" si="35"/>
        <v>6</v>
      </c>
      <c r="HR147" s="12">
        <v>48000.0</v>
      </c>
      <c r="HS147" s="12">
        <v>0.0</v>
      </c>
      <c r="HT147" s="12">
        <v>0.0</v>
      </c>
      <c r="HU147" s="12">
        <v>0.0</v>
      </c>
      <c r="HV147" s="12">
        <v>0.0</v>
      </c>
      <c r="HW147" s="12">
        <v>0.0</v>
      </c>
      <c r="HX147" s="12">
        <v>48000.0</v>
      </c>
      <c r="HY147" s="12" t="s">
        <v>1478</v>
      </c>
      <c r="HZ147" s="19">
        <v>36546.0</v>
      </c>
    </row>
    <row r="148">
      <c r="A148" s="12" t="s">
        <v>1479</v>
      </c>
      <c r="B148" s="12" t="s">
        <v>1480</v>
      </c>
      <c r="C148" s="13">
        <v>45233.0</v>
      </c>
      <c r="D148" s="12">
        <v>11.0</v>
      </c>
      <c r="E148" s="12" t="s">
        <v>596</v>
      </c>
      <c r="F148" s="12" t="s">
        <v>597</v>
      </c>
      <c r="G148" s="12" t="s">
        <v>237</v>
      </c>
      <c r="H148" s="12" t="s">
        <v>238</v>
      </c>
      <c r="I148" s="12" t="s">
        <v>239</v>
      </c>
      <c r="J148" s="14"/>
      <c r="K148" s="12" t="s">
        <v>1481</v>
      </c>
      <c r="L148" s="12" t="s">
        <v>1482</v>
      </c>
      <c r="M148" s="15" t="s">
        <v>600</v>
      </c>
      <c r="N148" s="12" t="s">
        <v>723</v>
      </c>
      <c r="O148" s="12" t="s">
        <v>259</v>
      </c>
      <c r="P148" s="12" t="s">
        <v>245</v>
      </c>
      <c r="Q148" s="12" t="s">
        <v>278</v>
      </c>
      <c r="R148" s="12" t="s">
        <v>279</v>
      </c>
      <c r="S148" s="12" t="s">
        <v>1483</v>
      </c>
      <c r="T148" s="16" t="s">
        <v>1484</v>
      </c>
      <c r="U148" s="17" t="s">
        <v>1485</v>
      </c>
      <c r="V148" s="14" t="str">
        <f t="shared" si="1"/>
        <v>3,596955</v>
      </c>
      <c r="W148" s="14" t="str">
        <f t="shared" si="2"/>
        <v>98,681961</v>
      </c>
      <c r="X148" s="14" t="str">
        <f t="shared" si="3"/>
        <v>3,597065</v>
      </c>
      <c r="Y148" s="14" t="str">
        <f t="shared" si="4"/>
        <v>98,681935</v>
      </c>
      <c r="Z148" s="18">
        <f t="shared" si="33"/>
        <v>12.56715085</v>
      </c>
      <c r="AA148" s="14" t="str">
        <f t="shared" si="6"/>
        <v>Dalam Radius</v>
      </c>
      <c r="AB148" s="14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 t="b">
        <v>1</v>
      </c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 t="b">
        <v>1</v>
      </c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4"/>
      <c r="DR148" s="12" t="b">
        <v>0</v>
      </c>
      <c r="DS148" s="12" t="b">
        <v>0</v>
      </c>
      <c r="DT148" s="14"/>
      <c r="DU148" s="14"/>
      <c r="DV148" s="12" t="s">
        <v>1486</v>
      </c>
      <c r="DW148" s="12" t="b">
        <v>1</v>
      </c>
      <c r="DX148" s="14"/>
      <c r="DY148" s="14"/>
      <c r="DZ148" s="12"/>
      <c r="EA148" s="12"/>
      <c r="EB148" s="12"/>
      <c r="EC148" s="12"/>
      <c r="ED148" s="12"/>
      <c r="EE148" s="12"/>
      <c r="EF148" s="14"/>
      <c r="EG148" s="14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4"/>
      <c r="EU148" s="12"/>
      <c r="EV148" s="12"/>
      <c r="EW148" s="12"/>
      <c r="EX148" s="12"/>
      <c r="EY148" s="12"/>
      <c r="EZ148" s="12"/>
      <c r="FA148" s="12"/>
      <c r="FB148" s="12"/>
      <c r="FC148" s="12">
        <v>1.0</v>
      </c>
      <c r="FD148" s="12"/>
      <c r="FE148" s="12"/>
      <c r="FF148" s="12"/>
      <c r="FG148" s="12"/>
      <c r="FH148" s="12"/>
      <c r="FI148" s="12"/>
      <c r="FJ148" s="12"/>
      <c r="FK148" s="12"/>
      <c r="FL148" s="12"/>
      <c r="FM148" s="14"/>
      <c r="FN148" s="12"/>
      <c r="FO148" s="12"/>
      <c r="FP148" s="12"/>
      <c r="FQ148" s="14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4"/>
      <c r="GD148" s="12"/>
      <c r="GE148" s="12"/>
      <c r="GF148" s="12"/>
      <c r="GG148" s="12"/>
      <c r="GH148" s="12"/>
      <c r="GI148" s="12"/>
      <c r="GJ148" s="12"/>
      <c r="GK148" s="14"/>
      <c r="GL148" s="14"/>
      <c r="GM148" s="14"/>
      <c r="GN148" s="12"/>
      <c r="GO148" s="14"/>
      <c r="GP148" s="14"/>
      <c r="GQ148" s="12"/>
      <c r="GR148" s="14"/>
      <c r="GS148" s="12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2">
        <f t="shared" si="35"/>
        <v>2</v>
      </c>
      <c r="HR148" s="12">
        <v>12000.0</v>
      </c>
      <c r="HS148" s="12">
        <v>0.0</v>
      </c>
      <c r="HT148" s="12">
        <v>0.0</v>
      </c>
      <c r="HU148" s="12">
        <v>0.0</v>
      </c>
      <c r="HV148" s="12">
        <v>0.0</v>
      </c>
      <c r="HW148" s="12">
        <v>0.0</v>
      </c>
      <c r="HX148" s="12">
        <v>12000.0</v>
      </c>
      <c r="HY148" s="12" t="s">
        <v>1487</v>
      </c>
      <c r="HZ148" s="19">
        <v>36663.0</v>
      </c>
    </row>
    <row r="149">
      <c r="A149" s="12" t="s">
        <v>1488</v>
      </c>
      <c r="B149" s="20">
        <v>42565.0</v>
      </c>
      <c r="C149" s="13">
        <v>45233.0</v>
      </c>
      <c r="D149" s="12">
        <v>11.0</v>
      </c>
      <c r="E149" s="12" t="s">
        <v>293</v>
      </c>
      <c r="F149" s="12" t="s">
        <v>629</v>
      </c>
      <c r="G149" s="12" t="s">
        <v>237</v>
      </c>
      <c r="H149" s="12" t="s">
        <v>238</v>
      </c>
      <c r="I149" s="12" t="s">
        <v>239</v>
      </c>
      <c r="J149" s="14"/>
      <c r="K149" s="12" t="s">
        <v>1489</v>
      </c>
      <c r="L149" s="12" t="s">
        <v>1490</v>
      </c>
      <c r="M149" s="12" t="str">
        <v>#ERROR!</v>
      </c>
      <c r="N149" s="12" t="s">
        <v>642</v>
      </c>
      <c r="O149" s="12" t="s">
        <v>259</v>
      </c>
      <c r="P149" s="12" t="s">
        <v>245</v>
      </c>
      <c r="Q149" s="12" t="s">
        <v>299</v>
      </c>
      <c r="R149" s="12" t="s">
        <v>247</v>
      </c>
      <c r="S149" s="12" t="s">
        <v>248</v>
      </c>
      <c r="T149" s="16" t="s">
        <v>1491</v>
      </c>
      <c r="U149" s="17" t="s">
        <v>1492</v>
      </c>
      <c r="V149" s="14" t="str">
        <f t="shared" si="1"/>
        <v>3,587506</v>
      </c>
      <c r="W149" s="14" t="str">
        <f t="shared" si="2"/>
        <v>98,672315</v>
      </c>
      <c r="X149" s="14" t="str">
        <f t="shared" si="3"/>
        <v>3,587484</v>
      </c>
      <c r="Y149" s="14" t="str">
        <f t="shared" si="4"/>
        <v>98,672171</v>
      </c>
      <c r="Z149" s="18">
        <f t="shared" si="33"/>
        <v>16.16683068</v>
      </c>
      <c r="AA149" s="14" t="str">
        <f t="shared" si="6"/>
        <v>Dalam Radius</v>
      </c>
      <c r="AB149" s="14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4"/>
      <c r="DR149" s="12" t="b">
        <v>0</v>
      </c>
      <c r="DS149" s="12" t="b">
        <v>0</v>
      </c>
      <c r="DT149" s="14"/>
      <c r="DU149" s="14"/>
      <c r="DV149" s="12" t="s">
        <v>1493</v>
      </c>
      <c r="DW149" s="12" t="b">
        <v>1</v>
      </c>
      <c r="DX149" s="14"/>
      <c r="DY149" s="14"/>
      <c r="DZ149" s="12"/>
      <c r="EA149" s="12"/>
      <c r="EB149" s="12"/>
      <c r="EC149" s="12"/>
      <c r="ED149" s="12"/>
      <c r="EE149" s="12"/>
      <c r="EF149" s="14"/>
      <c r="EG149" s="14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4"/>
      <c r="EU149" s="12">
        <v>1.0</v>
      </c>
      <c r="EV149" s="12"/>
      <c r="EW149" s="12">
        <v>1.0</v>
      </c>
      <c r="EX149" s="12"/>
      <c r="EY149" s="12">
        <v>1.0</v>
      </c>
      <c r="EZ149" s="12"/>
      <c r="FA149" s="12"/>
      <c r="FB149" s="12"/>
      <c r="FC149" s="12">
        <v>0.0</v>
      </c>
      <c r="FD149" s="12"/>
      <c r="FE149" s="12"/>
      <c r="FF149" s="12"/>
      <c r="FG149" s="12"/>
      <c r="FH149" s="12"/>
      <c r="FI149" s="12"/>
      <c r="FJ149" s="12"/>
      <c r="FK149" s="12"/>
      <c r="FL149" s="12"/>
      <c r="FM149" s="14"/>
      <c r="FN149" s="12"/>
      <c r="FO149" s="12">
        <v>1.0</v>
      </c>
      <c r="FP149" s="12"/>
      <c r="FQ149" s="14"/>
      <c r="FR149" s="12"/>
      <c r="FS149" s="12"/>
      <c r="FT149" s="12"/>
      <c r="FU149" s="12"/>
      <c r="FV149" s="12"/>
      <c r="FW149" s="12">
        <v>1.0</v>
      </c>
      <c r="FX149" s="12"/>
      <c r="FY149" s="12">
        <v>1.0</v>
      </c>
      <c r="FZ149" s="12"/>
      <c r="GA149" s="12"/>
      <c r="GB149" s="12"/>
      <c r="GC149" s="14"/>
      <c r="GD149" s="12"/>
      <c r="GE149" s="12"/>
      <c r="GF149" s="12"/>
      <c r="GG149" s="12"/>
      <c r="GH149" s="12"/>
      <c r="GI149" s="12"/>
      <c r="GJ149" s="12"/>
      <c r="GK149" s="14"/>
      <c r="GL149" s="14"/>
      <c r="GM149" s="14"/>
      <c r="GN149" s="12"/>
      <c r="GO149" s="14"/>
      <c r="GP149" s="14"/>
      <c r="GQ149" s="12"/>
      <c r="GR149" s="14"/>
      <c r="GS149" s="12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2">
        <f t="shared" si="35"/>
        <v>0</v>
      </c>
      <c r="HR149" s="12">
        <v>72000.0</v>
      </c>
      <c r="HS149" s="12">
        <v>0.0</v>
      </c>
      <c r="HT149" s="12">
        <v>0.0</v>
      </c>
      <c r="HU149" s="12">
        <v>0.0</v>
      </c>
      <c r="HV149" s="12">
        <v>0.0</v>
      </c>
      <c r="HW149" s="12">
        <v>0.0</v>
      </c>
      <c r="HX149" s="12">
        <v>72000.0</v>
      </c>
      <c r="HY149" s="20">
        <v>11915.0</v>
      </c>
      <c r="HZ149" s="19">
        <v>36541.0</v>
      </c>
    </row>
    <row r="150">
      <c r="A150" s="12" t="s">
        <v>1494</v>
      </c>
      <c r="B150" s="20">
        <v>40249.0</v>
      </c>
      <c r="C150" s="13">
        <v>45232.0</v>
      </c>
      <c r="D150" s="12">
        <v>11.0</v>
      </c>
      <c r="E150" s="12" t="s">
        <v>475</v>
      </c>
      <c r="F150" s="12" t="s">
        <v>730</v>
      </c>
      <c r="G150" s="12" t="s">
        <v>237</v>
      </c>
      <c r="H150" s="12" t="s">
        <v>238</v>
      </c>
      <c r="I150" s="12" t="s">
        <v>239</v>
      </c>
      <c r="J150" s="14"/>
      <c r="K150" s="12" t="s">
        <v>1495</v>
      </c>
      <c r="L150" s="12" t="s">
        <v>1496</v>
      </c>
      <c r="M150" s="12" t="str">
        <v>#ERROR!</v>
      </c>
      <c r="N150" s="12" t="s">
        <v>1144</v>
      </c>
      <c r="O150" s="12" t="s">
        <v>259</v>
      </c>
      <c r="P150" s="12" t="s">
        <v>245</v>
      </c>
      <c r="Q150" s="12" t="s">
        <v>246</v>
      </c>
      <c r="R150" s="12" t="s">
        <v>247</v>
      </c>
      <c r="S150" s="12" t="s">
        <v>1497</v>
      </c>
      <c r="T150" s="16" t="s">
        <v>1498</v>
      </c>
      <c r="U150" s="17" t="s">
        <v>1499</v>
      </c>
      <c r="V150" s="14" t="str">
        <f t="shared" si="1"/>
        <v>3,530215</v>
      </c>
      <c r="W150" s="14" t="str">
        <f t="shared" si="2"/>
        <v>98,680646</v>
      </c>
      <c r="X150" s="14" t="str">
        <f t="shared" si="3"/>
        <v>3,530359</v>
      </c>
      <c r="Y150" s="14" t="str">
        <f t="shared" si="4"/>
        <v>98,680656</v>
      </c>
      <c r="Z150" s="18">
        <f t="shared" si="33"/>
        <v>16.05047275</v>
      </c>
      <c r="AA150" s="14" t="str">
        <f t="shared" si="6"/>
        <v>Dalam Radius</v>
      </c>
      <c r="AB150" s="14"/>
      <c r="AC150" s="12"/>
      <c r="AD150" s="12"/>
      <c r="AE150" s="12"/>
      <c r="AF150" s="12"/>
      <c r="AG150" s="12"/>
      <c r="AH150" s="12" t="b">
        <v>1</v>
      </c>
      <c r="AI150" s="12" t="b">
        <v>1</v>
      </c>
      <c r="AJ150" s="12"/>
      <c r="AK150" s="12"/>
      <c r="AL150" s="12"/>
      <c r="AM150" s="12" t="b">
        <v>1</v>
      </c>
      <c r="AN150" s="12"/>
      <c r="AO150" s="12" t="b">
        <v>1</v>
      </c>
      <c r="AP150" s="12"/>
      <c r="AQ150" s="12"/>
      <c r="AR150" s="12"/>
      <c r="AS150" s="12"/>
      <c r="AT150" s="12"/>
      <c r="AU150" s="12" t="b">
        <v>1</v>
      </c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2" t="b">
        <v>0</v>
      </c>
      <c r="DS150" s="12" t="b">
        <v>0</v>
      </c>
      <c r="DT150" s="14"/>
      <c r="DU150" s="14"/>
      <c r="DV150" s="12" t="s">
        <v>1500</v>
      </c>
      <c r="DW150" s="12" t="b">
        <v>1</v>
      </c>
      <c r="DX150" s="14"/>
      <c r="DY150" s="14"/>
      <c r="DZ150" s="12"/>
      <c r="EA150" s="12"/>
      <c r="EB150" s="12"/>
      <c r="EC150" s="12"/>
      <c r="ED150" s="12">
        <v>1.0</v>
      </c>
      <c r="EE150" s="12">
        <v>1.0</v>
      </c>
      <c r="EF150" s="14"/>
      <c r="EG150" s="14"/>
      <c r="EH150" s="12"/>
      <c r="EI150" s="12"/>
      <c r="EJ150" s="14"/>
      <c r="EK150" s="12">
        <v>1.0</v>
      </c>
      <c r="EL150" s="12"/>
      <c r="EM150" s="12">
        <v>0.0</v>
      </c>
      <c r="EN150" s="12">
        <v>1.0</v>
      </c>
      <c r="EO150" s="12"/>
      <c r="EP150" s="12">
        <v>1.0</v>
      </c>
      <c r="EQ150" s="12">
        <v>1.0</v>
      </c>
      <c r="ER150" s="12"/>
      <c r="ES150" s="12"/>
      <c r="ET150" s="14"/>
      <c r="EU150" s="12"/>
      <c r="EV150" s="12"/>
      <c r="EW150" s="12"/>
      <c r="EX150" s="12"/>
      <c r="EY150" s="12">
        <v>1.0</v>
      </c>
      <c r="EZ150" s="12"/>
      <c r="FA150" s="12"/>
      <c r="FB150" s="12"/>
      <c r="FC150" s="12">
        <v>1.0</v>
      </c>
      <c r="FD150" s="12"/>
      <c r="FE150" s="12"/>
      <c r="FF150" s="12"/>
      <c r="FG150" s="12"/>
      <c r="FH150" s="12"/>
      <c r="FI150" s="12"/>
      <c r="FJ150" s="12"/>
      <c r="FK150" s="12"/>
      <c r="FL150" s="12">
        <v>1.0</v>
      </c>
      <c r="FM150" s="14"/>
      <c r="FN150" s="12"/>
      <c r="FO150" s="12">
        <v>1.0</v>
      </c>
      <c r="FP150" s="12"/>
      <c r="FQ150" s="14"/>
      <c r="FR150" s="12"/>
      <c r="FS150" s="12">
        <v>1.0</v>
      </c>
      <c r="FT150" s="12"/>
      <c r="FU150" s="12"/>
      <c r="FV150" s="12">
        <v>1.0</v>
      </c>
      <c r="FW150" s="12">
        <v>1.0</v>
      </c>
      <c r="FX150" s="12"/>
      <c r="FY150" s="12">
        <v>1.0</v>
      </c>
      <c r="FZ150" s="12"/>
      <c r="GA150" s="12"/>
      <c r="GB150" s="12"/>
      <c r="GC150" s="14"/>
      <c r="GD150" s="12"/>
      <c r="GE150" s="12"/>
      <c r="GF150" s="12"/>
      <c r="GG150" s="12">
        <v>1.0</v>
      </c>
      <c r="GH150" s="12"/>
      <c r="GI150" s="12">
        <v>1.0</v>
      </c>
      <c r="GJ150" s="12"/>
      <c r="GK150" s="14"/>
      <c r="GL150" s="14"/>
      <c r="GM150" s="14"/>
      <c r="GN150" s="12"/>
      <c r="GO150" s="14"/>
      <c r="GP150" s="14"/>
      <c r="GQ150" s="12"/>
      <c r="GR150" s="14"/>
      <c r="GS150" s="12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2">
        <f t="shared" si="35"/>
        <v>5</v>
      </c>
      <c r="HR150" s="12">
        <v>120000.0</v>
      </c>
      <c r="HS150" s="12">
        <v>79000.0</v>
      </c>
      <c r="HT150" s="12">
        <v>0.0</v>
      </c>
      <c r="HU150" s="12">
        <v>0.0</v>
      </c>
      <c r="HV150" s="12">
        <v>0.0</v>
      </c>
      <c r="HW150" s="12"/>
      <c r="HX150" s="12">
        <v>199000.0</v>
      </c>
      <c r="HY150" s="20">
        <v>12977.0</v>
      </c>
      <c r="HZ150" s="19">
        <v>36641.0</v>
      </c>
    </row>
    <row r="151">
      <c r="A151" s="15" t="s">
        <v>1501</v>
      </c>
      <c r="B151" s="12" t="s">
        <v>1502</v>
      </c>
      <c r="C151" s="13">
        <v>45233.0</v>
      </c>
      <c r="D151" s="12">
        <v>11.0</v>
      </c>
      <c r="E151" s="12" t="s">
        <v>596</v>
      </c>
      <c r="F151" s="12" t="s">
        <v>597</v>
      </c>
      <c r="G151" s="12" t="s">
        <v>237</v>
      </c>
      <c r="H151" s="12" t="s">
        <v>238</v>
      </c>
      <c r="I151" s="12" t="s">
        <v>239</v>
      </c>
      <c r="J151" s="14"/>
      <c r="K151" s="12" t="s">
        <v>1503</v>
      </c>
      <c r="L151" s="12" t="s">
        <v>1504</v>
      </c>
      <c r="M151" s="15" t="s">
        <v>600</v>
      </c>
      <c r="N151" s="12" t="s">
        <v>723</v>
      </c>
      <c r="O151" s="12" t="s">
        <v>259</v>
      </c>
      <c r="P151" s="12" t="s">
        <v>245</v>
      </c>
      <c r="Q151" s="12" t="s">
        <v>278</v>
      </c>
      <c r="R151" s="12" t="s">
        <v>279</v>
      </c>
      <c r="S151" s="12" t="s">
        <v>1505</v>
      </c>
      <c r="T151" s="16" t="s">
        <v>1506</v>
      </c>
      <c r="U151" s="17" t="s">
        <v>1507</v>
      </c>
      <c r="V151" s="14" t="str">
        <f t="shared" si="1"/>
        <v>3,596769</v>
      </c>
      <c r="W151" s="14" t="str">
        <f t="shared" si="2"/>
        <v>98,682124</v>
      </c>
      <c r="X151" s="14" t="str">
        <f t="shared" si="3"/>
        <v>3,596881</v>
      </c>
      <c r="Y151" s="14" t="str">
        <f t="shared" si="4"/>
        <v>98,682132</v>
      </c>
      <c r="Z151" s="18">
        <f t="shared" si="33"/>
        <v>12.48542608</v>
      </c>
      <c r="AA151" s="14" t="str">
        <f t="shared" si="6"/>
        <v>Dalam Radius</v>
      </c>
      <c r="AB151" s="14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 t="b">
        <v>1</v>
      </c>
      <c r="CA151" s="12"/>
      <c r="CB151" s="12" t="b">
        <v>1</v>
      </c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4"/>
      <c r="DR151" s="12" t="b">
        <v>0</v>
      </c>
      <c r="DS151" s="12" t="b">
        <v>0</v>
      </c>
      <c r="DT151" s="14"/>
      <c r="DU151" s="14"/>
      <c r="DV151" s="12" t="s">
        <v>1508</v>
      </c>
      <c r="DW151" s="12" t="b">
        <v>1</v>
      </c>
      <c r="DX151" s="14"/>
      <c r="DY151" s="14"/>
      <c r="DZ151" s="12"/>
      <c r="EA151" s="12"/>
      <c r="EB151" s="12"/>
      <c r="EC151" s="12"/>
      <c r="ED151" s="12"/>
      <c r="EE151" s="12"/>
      <c r="EF151" s="14"/>
      <c r="EG151" s="14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4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4"/>
      <c r="FN151" s="12"/>
      <c r="FO151" s="12"/>
      <c r="FP151" s="12"/>
      <c r="FQ151" s="14"/>
      <c r="FR151" s="12"/>
      <c r="FS151" s="12"/>
      <c r="FT151" s="12"/>
      <c r="FU151" s="12"/>
      <c r="FV151" s="12"/>
      <c r="FW151" s="12"/>
      <c r="FX151" s="12"/>
      <c r="FY151" s="12">
        <v>1.0</v>
      </c>
      <c r="FZ151" s="12"/>
      <c r="GA151" s="12"/>
      <c r="GB151" s="12"/>
      <c r="GC151" s="14"/>
      <c r="GD151" s="12"/>
      <c r="GE151" s="12"/>
      <c r="GF151" s="12"/>
      <c r="GG151" s="12"/>
      <c r="GH151" s="12"/>
      <c r="GI151" s="12"/>
      <c r="GJ151" s="12"/>
      <c r="GK151" s="14"/>
      <c r="GL151" s="14"/>
      <c r="GM151" s="14"/>
      <c r="GN151" s="12"/>
      <c r="GO151" s="14"/>
      <c r="GP151" s="14"/>
      <c r="GQ151" s="12"/>
      <c r="GR151" s="14"/>
      <c r="GS151" s="12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2">
        <f t="shared" si="35"/>
        <v>2</v>
      </c>
      <c r="HR151" s="12">
        <v>12000.0</v>
      </c>
      <c r="HS151" s="12">
        <v>0.0</v>
      </c>
      <c r="HT151" s="12">
        <v>0.0</v>
      </c>
      <c r="HU151" s="12">
        <v>0.0</v>
      </c>
      <c r="HV151" s="12">
        <v>0.0</v>
      </c>
      <c r="HW151" s="12">
        <v>0.0</v>
      </c>
      <c r="HX151" s="12">
        <v>12000.0</v>
      </c>
      <c r="HY151" s="12" t="s">
        <v>1509</v>
      </c>
      <c r="HZ151" s="19">
        <v>36589.0</v>
      </c>
    </row>
    <row r="152">
      <c r="A152" s="12" t="s">
        <v>1510</v>
      </c>
      <c r="B152" s="12" t="s">
        <v>1511</v>
      </c>
      <c r="C152" s="13">
        <v>45234.0</v>
      </c>
      <c r="D152" s="12">
        <v>11.0</v>
      </c>
      <c r="E152" s="12" t="s">
        <v>293</v>
      </c>
      <c r="F152" s="12" t="s">
        <v>629</v>
      </c>
      <c r="G152" s="12" t="s">
        <v>237</v>
      </c>
      <c r="H152" s="12" t="s">
        <v>238</v>
      </c>
      <c r="I152" s="12" t="s">
        <v>239</v>
      </c>
      <c r="J152" s="14"/>
      <c r="K152" s="12" t="s">
        <v>1512</v>
      </c>
      <c r="L152" s="12" t="s">
        <v>1513</v>
      </c>
      <c r="M152" s="15" t="s">
        <v>600</v>
      </c>
      <c r="N152" s="12" t="s">
        <v>642</v>
      </c>
      <c r="O152" s="12" t="s">
        <v>259</v>
      </c>
      <c r="P152" s="12" t="s">
        <v>245</v>
      </c>
      <c r="Q152" s="12" t="s">
        <v>278</v>
      </c>
      <c r="R152" s="12" t="s">
        <v>279</v>
      </c>
      <c r="S152" s="12" t="s">
        <v>869</v>
      </c>
      <c r="T152" s="16" t="s">
        <v>1514</v>
      </c>
      <c r="U152" s="17" t="s">
        <v>1515</v>
      </c>
      <c r="V152" s="14" t="str">
        <f t="shared" si="1"/>
        <v>3,598957</v>
      </c>
      <c r="W152" s="14" t="str">
        <f t="shared" si="2"/>
        <v>98,651541</v>
      </c>
      <c r="X152" s="14" t="str">
        <f t="shared" si="3"/>
        <v>3,598966</v>
      </c>
      <c r="Y152" s="14" t="str">
        <f t="shared" si="4"/>
        <v>98,651681</v>
      </c>
      <c r="Z152" s="18">
        <f t="shared" si="33"/>
        <v>15.56877316</v>
      </c>
      <c r="AA152" s="14" t="str">
        <f t="shared" si="6"/>
        <v>Dalam Radius</v>
      </c>
      <c r="AB152" s="14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4"/>
      <c r="DR152" s="12" t="b">
        <v>0</v>
      </c>
      <c r="DS152" s="12" t="b">
        <v>0</v>
      </c>
      <c r="DT152" s="14"/>
      <c r="DU152" s="14"/>
      <c r="DV152" s="12" t="s">
        <v>1516</v>
      </c>
      <c r="DW152" s="12" t="b">
        <v>1</v>
      </c>
      <c r="DX152" s="14"/>
      <c r="DY152" s="14"/>
      <c r="DZ152" s="12"/>
      <c r="EA152" s="12"/>
      <c r="EB152" s="12"/>
      <c r="EC152" s="12"/>
      <c r="ED152" s="12"/>
      <c r="EE152" s="12"/>
      <c r="EF152" s="14"/>
      <c r="EG152" s="14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4"/>
      <c r="EU152" s="12"/>
      <c r="EV152" s="12"/>
      <c r="EW152" s="12"/>
      <c r="EX152" s="12"/>
      <c r="EY152" s="12"/>
      <c r="EZ152" s="12"/>
      <c r="FA152" s="12"/>
      <c r="FB152" s="12"/>
      <c r="FC152" s="12">
        <v>1.0</v>
      </c>
      <c r="FD152" s="12"/>
      <c r="FE152" s="12"/>
      <c r="FF152" s="12"/>
      <c r="FG152" s="12"/>
      <c r="FH152" s="12"/>
      <c r="FI152" s="12"/>
      <c r="FJ152" s="12"/>
      <c r="FK152" s="12"/>
      <c r="FL152" s="12"/>
      <c r="FM152" s="14"/>
      <c r="FN152" s="12"/>
      <c r="FO152" s="12"/>
      <c r="FP152" s="12"/>
      <c r="FQ152" s="14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4"/>
      <c r="GD152" s="12"/>
      <c r="GE152" s="12"/>
      <c r="GF152" s="12"/>
      <c r="GG152" s="12"/>
      <c r="GH152" s="12"/>
      <c r="GI152" s="12"/>
      <c r="GJ152" s="12"/>
      <c r="GK152" s="14"/>
      <c r="GL152" s="14"/>
      <c r="GM152" s="14"/>
      <c r="GN152" s="12"/>
      <c r="GO152" s="14"/>
      <c r="GP152" s="14"/>
      <c r="GQ152" s="12"/>
      <c r="GR152" s="14"/>
      <c r="GS152" s="12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2">
        <f t="shared" si="35"/>
        <v>0</v>
      </c>
      <c r="HR152" s="12">
        <v>12000.0</v>
      </c>
      <c r="HS152" s="12">
        <v>0.0</v>
      </c>
      <c r="HT152" s="12">
        <v>0.0</v>
      </c>
      <c r="HU152" s="12">
        <v>0.0</v>
      </c>
      <c r="HV152" s="12">
        <v>0.0</v>
      </c>
      <c r="HW152" s="12">
        <v>0.0</v>
      </c>
      <c r="HX152" s="12">
        <v>12000.0</v>
      </c>
      <c r="HY152" s="12" t="s">
        <v>1517</v>
      </c>
      <c r="HZ152" s="12" t="s">
        <v>1518</v>
      </c>
    </row>
    <row r="153">
      <c r="A153" s="12" t="s">
        <v>1519</v>
      </c>
      <c r="B153" s="12" t="s">
        <v>1520</v>
      </c>
      <c r="C153" s="13">
        <v>45236.0</v>
      </c>
      <c r="D153" s="12">
        <v>11.0</v>
      </c>
      <c r="E153" s="12" t="s">
        <v>596</v>
      </c>
      <c r="F153" s="12" t="s">
        <v>597</v>
      </c>
      <c r="G153" s="12" t="s">
        <v>237</v>
      </c>
      <c r="H153" s="12" t="s">
        <v>238</v>
      </c>
      <c r="I153" s="12" t="s">
        <v>239</v>
      </c>
      <c r="J153" s="14"/>
      <c r="K153" s="12" t="s">
        <v>1521</v>
      </c>
      <c r="L153" s="12" t="s">
        <v>1522</v>
      </c>
      <c r="M153" s="15" t="s">
        <v>600</v>
      </c>
      <c r="N153" s="12" t="s">
        <v>789</v>
      </c>
      <c r="O153" s="12" t="s">
        <v>259</v>
      </c>
      <c r="P153" s="12" t="s">
        <v>245</v>
      </c>
      <c r="Q153" s="12" t="s">
        <v>299</v>
      </c>
      <c r="R153" s="12" t="s">
        <v>247</v>
      </c>
      <c r="S153" s="12" t="s">
        <v>790</v>
      </c>
      <c r="T153" s="16" t="s">
        <v>1523</v>
      </c>
      <c r="U153" s="17" t="s">
        <v>1524</v>
      </c>
      <c r="V153" s="14" t="str">
        <f t="shared" si="1"/>
        <v>3,637625</v>
      </c>
      <c r="W153" s="14" t="str">
        <f t="shared" si="2"/>
        <v>98,666983</v>
      </c>
      <c r="X153" s="14" t="str">
        <f t="shared" si="3"/>
        <v>3,637733</v>
      </c>
      <c r="Y153" s="14" t="str">
        <f t="shared" si="4"/>
        <v>98,666953</v>
      </c>
      <c r="Z153" s="18">
        <f t="shared" si="33"/>
        <v>12.46194827</v>
      </c>
      <c r="AA153" s="14" t="str">
        <f t="shared" si="6"/>
        <v>Dalam Radius</v>
      </c>
      <c r="AB153" s="14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 t="b">
        <v>1</v>
      </c>
      <c r="AY153" s="12"/>
      <c r="AZ153" s="12" t="b">
        <v>1</v>
      </c>
      <c r="BA153" s="12" t="b">
        <v>1</v>
      </c>
      <c r="BB153" s="12" t="b">
        <v>1</v>
      </c>
      <c r="BC153" s="12"/>
      <c r="BD153" s="12" t="b">
        <v>1</v>
      </c>
      <c r="BE153" s="12" t="b">
        <v>1</v>
      </c>
      <c r="BF153" s="12" t="b">
        <v>1</v>
      </c>
      <c r="BG153" s="12" t="b">
        <v>1</v>
      </c>
      <c r="BH153" s="12" t="b">
        <v>1</v>
      </c>
      <c r="BI153" s="12" t="b">
        <v>1</v>
      </c>
      <c r="BJ153" s="12"/>
      <c r="BK153" s="12" t="b">
        <v>1</v>
      </c>
      <c r="BL153" s="12" t="b">
        <v>1</v>
      </c>
      <c r="BM153" s="12" t="b">
        <v>1</v>
      </c>
      <c r="BN153" s="12"/>
      <c r="BO153" s="12" t="b">
        <v>1</v>
      </c>
      <c r="BP153" s="12"/>
      <c r="BQ153" s="12"/>
      <c r="BR153" s="12" t="b">
        <v>1</v>
      </c>
      <c r="BS153" s="12"/>
      <c r="BT153" s="12"/>
      <c r="BU153" s="12" t="b">
        <v>1</v>
      </c>
      <c r="BV153" s="12" t="b">
        <v>1</v>
      </c>
      <c r="BW153" s="12" t="b">
        <v>1</v>
      </c>
      <c r="BX153" s="12" t="b">
        <v>1</v>
      </c>
      <c r="BY153" s="12" t="b">
        <v>1</v>
      </c>
      <c r="BZ153" s="12" t="b">
        <v>1</v>
      </c>
      <c r="CA153" s="12" t="b">
        <v>1</v>
      </c>
      <c r="CB153" s="12" t="b">
        <v>1</v>
      </c>
      <c r="CC153" s="12" t="b">
        <v>1</v>
      </c>
      <c r="CD153" s="12" t="b">
        <v>1</v>
      </c>
      <c r="CE153" s="12" t="b">
        <v>1</v>
      </c>
      <c r="CF153" s="12"/>
      <c r="CG153" s="12" t="b">
        <v>1</v>
      </c>
      <c r="CH153" s="12"/>
      <c r="CI153" s="12"/>
      <c r="CJ153" s="12" t="b">
        <v>1</v>
      </c>
      <c r="CK153" s="12" t="b">
        <v>1</v>
      </c>
      <c r="CL153" s="12" t="b">
        <v>1</v>
      </c>
      <c r="CM153" s="12" t="b">
        <v>1</v>
      </c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4"/>
      <c r="DR153" s="12" t="b">
        <v>0</v>
      </c>
      <c r="DS153" s="12" t="b">
        <v>0</v>
      </c>
      <c r="DT153" s="14"/>
      <c r="DU153" s="14"/>
      <c r="DV153" s="12" t="s">
        <v>1525</v>
      </c>
      <c r="DW153" s="12" t="b">
        <v>1</v>
      </c>
      <c r="DX153" s="14"/>
      <c r="DY153" s="14"/>
      <c r="DZ153" s="12"/>
      <c r="EA153" s="12"/>
      <c r="EB153" s="12"/>
      <c r="EC153" s="12"/>
      <c r="ED153" s="12"/>
      <c r="EE153" s="12"/>
      <c r="EF153" s="14"/>
      <c r="EG153" s="14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4"/>
      <c r="EU153" s="12">
        <v>1.0</v>
      </c>
      <c r="EV153" s="12"/>
      <c r="EW153" s="12"/>
      <c r="EX153" s="12"/>
      <c r="EY153" s="12"/>
      <c r="EZ153" s="12"/>
      <c r="FA153" s="12"/>
      <c r="FB153" s="12"/>
      <c r="FC153" s="12">
        <v>2.0</v>
      </c>
      <c r="FD153" s="12"/>
      <c r="FE153" s="12"/>
      <c r="FF153" s="12"/>
      <c r="FG153" s="12"/>
      <c r="FH153" s="12"/>
      <c r="FI153" s="12"/>
      <c r="FJ153" s="12"/>
      <c r="FK153" s="12"/>
      <c r="FL153" s="12"/>
      <c r="FM153" s="14"/>
      <c r="FN153" s="12"/>
      <c r="FO153" s="12"/>
      <c r="FP153" s="12"/>
      <c r="FQ153" s="14"/>
      <c r="FR153" s="12"/>
      <c r="FS153" s="12">
        <v>1.0</v>
      </c>
      <c r="FT153" s="12"/>
      <c r="FU153" s="12"/>
      <c r="FV153" s="12"/>
      <c r="FW153" s="12"/>
      <c r="FX153" s="12"/>
      <c r="FY153" s="12"/>
      <c r="FZ153" s="12"/>
      <c r="GA153" s="12"/>
      <c r="GB153" s="12"/>
      <c r="GC153" s="14"/>
      <c r="GD153" s="12">
        <v>2.0</v>
      </c>
      <c r="GE153" s="12"/>
      <c r="GF153" s="12"/>
      <c r="GG153" s="12"/>
      <c r="GH153" s="12"/>
      <c r="GI153" s="12"/>
      <c r="GJ153" s="12"/>
      <c r="GK153" s="14"/>
      <c r="GL153" s="14"/>
      <c r="GM153" s="14"/>
      <c r="GN153" s="12"/>
      <c r="GO153" s="14"/>
      <c r="GP153" s="14"/>
      <c r="GQ153" s="12"/>
      <c r="GR153" s="14"/>
      <c r="GS153" s="12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2">
        <f t="shared" si="35"/>
        <v>31</v>
      </c>
      <c r="HR153" s="12">
        <v>72000.0</v>
      </c>
      <c r="HS153" s="12">
        <v>0.0</v>
      </c>
      <c r="HT153" s="12">
        <v>0.0</v>
      </c>
      <c r="HU153" s="12">
        <v>0.0</v>
      </c>
      <c r="HV153" s="12">
        <v>0.0</v>
      </c>
      <c r="HW153" s="12">
        <v>0.0</v>
      </c>
      <c r="HX153" s="12">
        <v>72000.0</v>
      </c>
      <c r="HY153" s="12" t="s">
        <v>1526</v>
      </c>
      <c r="HZ153" s="12" t="s">
        <v>1527</v>
      </c>
    </row>
    <row r="154">
      <c r="A154" s="12" t="s">
        <v>1528</v>
      </c>
      <c r="B154" s="12" t="s">
        <v>1529</v>
      </c>
      <c r="C154" s="13">
        <v>45232.0</v>
      </c>
      <c r="D154" s="12">
        <v>11.0</v>
      </c>
      <c r="E154" s="12" t="s">
        <v>596</v>
      </c>
      <c r="F154" s="12" t="s">
        <v>597</v>
      </c>
      <c r="G154" s="12" t="s">
        <v>237</v>
      </c>
      <c r="H154" s="12" t="s">
        <v>238</v>
      </c>
      <c r="I154" s="12" t="s">
        <v>239</v>
      </c>
      <c r="J154" s="14"/>
      <c r="K154" s="12" t="s">
        <v>1530</v>
      </c>
      <c r="L154" s="12" t="s">
        <v>1531</v>
      </c>
      <c r="M154" s="15" t="s">
        <v>1532</v>
      </c>
      <c r="N154" s="12" t="s">
        <v>661</v>
      </c>
      <c r="O154" s="12" t="s">
        <v>259</v>
      </c>
      <c r="P154" s="12" t="s">
        <v>245</v>
      </c>
      <c r="Q154" s="12" t="s">
        <v>278</v>
      </c>
      <c r="R154" s="12" t="s">
        <v>279</v>
      </c>
      <c r="S154" s="12" t="s">
        <v>1006</v>
      </c>
      <c r="T154" s="16" t="s">
        <v>1533</v>
      </c>
      <c r="U154" s="17" t="s">
        <v>1534</v>
      </c>
      <c r="V154" s="14" t="str">
        <f t="shared" si="1"/>
        <v>3,697145</v>
      </c>
      <c r="W154" s="14" t="str">
        <f t="shared" si="2"/>
        <v>98,655596</v>
      </c>
      <c r="X154" s="14" t="str">
        <f t="shared" si="3"/>
        <v>3,697106</v>
      </c>
      <c r="Y154" s="14" t="str">
        <f t="shared" si="4"/>
        <v>98,655495</v>
      </c>
      <c r="Z154" s="18">
        <f t="shared" si="33"/>
        <v>12.01706213</v>
      </c>
      <c r="AA154" s="14" t="str">
        <f t="shared" si="6"/>
        <v>Dalam Radius</v>
      </c>
      <c r="AB154" s="14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 t="b">
        <v>1</v>
      </c>
      <c r="BC154" s="12"/>
      <c r="BD154" s="12"/>
      <c r="BE154" s="12"/>
      <c r="BF154" s="12" t="b">
        <v>1</v>
      </c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 t="b">
        <v>1</v>
      </c>
      <c r="CA154" s="12"/>
      <c r="CB154" s="12" t="b">
        <v>1</v>
      </c>
      <c r="CC154" s="12"/>
      <c r="CD154" s="12"/>
      <c r="CE154" s="12"/>
      <c r="CF154" s="12"/>
      <c r="CG154" s="12"/>
      <c r="CH154" s="12"/>
      <c r="CI154" s="12"/>
      <c r="CJ154" s="12"/>
      <c r="CK154" s="12" t="b">
        <v>1</v>
      </c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4"/>
      <c r="CX154" s="12"/>
      <c r="CY154" s="12"/>
      <c r="CZ154" s="14"/>
      <c r="DA154" s="14"/>
      <c r="DB154" s="12"/>
      <c r="DC154" s="12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2" t="b">
        <v>0</v>
      </c>
      <c r="DS154" s="12" t="b">
        <v>0</v>
      </c>
      <c r="DT154" s="14"/>
      <c r="DU154" s="14"/>
      <c r="DV154" s="12" t="s">
        <v>1535</v>
      </c>
      <c r="DW154" s="12" t="b">
        <v>1</v>
      </c>
      <c r="DX154" s="14"/>
      <c r="DY154" s="14"/>
      <c r="DZ154" s="12"/>
      <c r="EA154" s="12"/>
      <c r="EB154" s="12"/>
      <c r="EC154" s="12"/>
      <c r="ED154" s="12"/>
      <c r="EE154" s="12"/>
      <c r="EF154" s="14"/>
      <c r="EG154" s="14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4"/>
      <c r="EU154" s="12"/>
      <c r="EV154" s="12"/>
      <c r="EW154" s="12"/>
      <c r="EX154" s="12"/>
      <c r="EY154" s="12">
        <v>1.0</v>
      </c>
      <c r="EZ154" s="12"/>
      <c r="FA154" s="12"/>
      <c r="FB154" s="12"/>
      <c r="FC154" s="12">
        <v>1.0</v>
      </c>
      <c r="FD154" s="12"/>
      <c r="FE154" s="12"/>
      <c r="FF154" s="12"/>
      <c r="FG154" s="12"/>
      <c r="FH154" s="12"/>
      <c r="FI154" s="12"/>
      <c r="FJ154" s="12"/>
      <c r="FK154" s="12"/>
      <c r="FL154" s="12"/>
      <c r="FM154" s="14"/>
      <c r="FN154" s="12"/>
      <c r="FO154" s="12"/>
      <c r="FP154" s="12"/>
      <c r="FQ154" s="14"/>
      <c r="FR154" s="12"/>
      <c r="FS154" s="12"/>
      <c r="FT154" s="12"/>
      <c r="FU154" s="12"/>
      <c r="FV154" s="12">
        <v>1.0</v>
      </c>
      <c r="FW154" s="12"/>
      <c r="FX154" s="12"/>
      <c r="FY154" s="12">
        <v>1.0</v>
      </c>
      <c r="FZ154" s="12"/>
      <c r="GA154" s="12"/>
      <c r="GB154" s="12"/>
      <c r="GC154" s="14"/>
      <c r="GD154" s="12"/>
      <c r="GE154" s="12"/>
      <c r="GF154" s="12"/>
      <c r="GG154" s="12"/>
      <c r="GH154" s="12"/>
      <c r="GI154" s="12"/>
      <c r="GJ154" s="19"/>
      <c r="GK154" s="14"/>
      <c r="GL154" s="14"/>
      <c r="GM154" s="14"/>
      <c r="GN154" s="12"/>
      <c r="GO154" s="14"/>
      <c r="GP154" s="14"/>
      <c r="GQ154" s="12"/>
      <c r="GR154" s="14"/>
      <c r="GS154" s="12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2">
        <f t="shared" si="35"/>
        <v>5</v>
      </c>
      <c r="HR154" s="12">
        <v>48000.0</v>
      </c>
      <c r="HS154" s="12">
        <v>0.0</v>
      </c>
      <c r="HT154" s="12">
        <v>0.0</v>
      </c>
      <c r="HU154" s="12">
        <v>0.0</v>
      </c>
      <c r="HV154" s="12">
        <v>0.0</v>
      </c>
      <c r="HW154" s="12">
        <v>0.0</v>
      </c>
      <c r="HX154" s="12">
        <v>48000.0</v>
      </c>
      <c r="HY154" s="12" t="s">
        <v>1536</v>
      </c>
      <c r="HZ154" s="19">
        <v>36599.0</v>
      </c>
    </row>
    <row r="155">
      <c r="A155" s="12" t="s">
        <v>1537</v>
      </c>
      <c r="B155" s="20">
        <v>14314.0</v>
      </c>
      <c r="C155" s="13">
        <v>45234.0</v>
      </c>
      <c r="D155" s="12">
        <v>11.0</v>
      </c>
      <c r="E155" s="12" t="s">
        <v>596</v>
      </c>
      <c r="F155" s="12" t="s">
        <v>597</v>
      </c>
      <c r="G155" s="12" t="s">
        <v>237</v>
      </c>
      <c r="H155" s="12" t="s">
        <v>238</v>
      </c>
      <c r="I155" s="12" t="s">
        <v>239</v>
      </c>
      <c r="J155" s="14"/>
      <c r="K155" s="12" t="s">
        <v>1538</v>
      </c>
      <c r="L155" s="12" t="s">
        <v>1539</v>
      </c>
      <c r="M155" s="15" t="s">
        <v>297</v>
      </c>
      <c r="N155" s="12" t="s">
        <v>642</v>
      </c>
      <c r="O155" s="12" t="s">
        <v>259</v>
      </c>
      <c r="P155" s="12" t="s">
        <v>245</v>
      </c>
      <c r="Q155" s="12" t="s">
        <v>299</v>
      </c>
      <c r="R155" s="12" t="s">
        <v>247</v>
      </c>
      <c r="S155" s="12" t="s">
        <v>248</v>
      </c>
      <c r="T155" s="16" t="s">
        <v>1540</v>
      </c>
      <c r="U155" s="17" t="s">
        <v>1541</v>
      </c>
      <c r="V155" s="14" t="str">
        <f t="shared" si="1"/>
        <v>3,598816</v>
      </c>
      <c r="W155" s="14" t="str">
        <f t="shared" si="2"/>
        <v>98,653106</v>
      </c>
      <c r="X155" s="14" t="str">
        <f t="shared" si="3"/>
        <v>3,598874</v>
      </c>
      <c r="Y155" s="14" t="str">
        <f t="shared" si="4"/>
        <v>98,653026</v>
      </c>
      <c r="Z155" s="18">
        <f t="shared" si="33"/>
        <v>10.97329251</v>
      </c>
      <c r="AA155" s="14" t="str">
        <f t="shared" si="6"/>
        <v>Dalam Radius</v>
      </c>
      <c r="AB155" s="14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 t="b">
        <v>1</v>
      </c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 t="b">
        <v>1</v>
      </c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4"/>
      <c r="DR155" s="12" t="b">
        <v>0</v>
      </c>
      <c r="DS155" s="12" t="b">
        <v>0</v>
      </c>
      <c r="DT155" s="14"/>
      <c r="DU155" s="14"/>
      <c r="DV155" s="12" t="s">
        <v>1542</v>
      </c>
      <c r="DW155" s="12" t="b">
        <v>0</v>
      </c>
      <c r="DX155" s="14"/>
      <c r="DY155" s="14"/>
      <c r="DZ155" s="12"/>
      <c r="EA155" s="12"/>
      <c r="EB155" s="12"/>
      <c r="EC155" s="12"/>
      <c r="ED155" s="12"/>
      <c r="EE155" s="12"/>
      <c r="EF155" s="14"/>
      <c r="EG155" s="14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4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4"/>
      <c r="FN155" s="12"/>
      <c r="FO155" s="12"/>
      <c r="FP155" s="12"/>
      <c r="FQ155" s="14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4"/>
      <c r="GD155" s="12"/>
      <c r="GE155" s="12"/>
      <c r="GF155" s="12"/>
      <c r="GG155" s="12"/>
      <c r="GH155" s="12"/>
      <c r="GI155" s="12"/>
      <c r="GJ155" s="12"/>
      <c r="GK155" s="14"/>
      <c r="GL155" s="14"/>
      <c r="GM155" s="14"/>
      <c r="GN155" s="12"/>
      <c r="GO155" s="14"/>
      <c r="GP155" s="14"/>
      <c r="GQ155" s="12"/>
      <c r="GR155" s="14"/>
      <c r="GS155" s="12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2">
        <f t="shared" si="35"/>
        <v>2</v>
      </c>
      <c r="HR155" s="12">
        <v>0.0</v>
      </c>
      <c r="HS155" s="12">
        <v>0.0</v>
      </c>
      <c r="HT155" s="12">
        <v>0.0</v>
      </c>
      <c r="HU155" s="12">
        <v>0.0</v>
      </c>
      <c r="HV155" s="12">
        <v>0.0</v>
      </c>
      <c r="HW155" s="12">
        <v>0.0</v>
      </c>
      <c r="HX155" s="12">
        <v>0.0</v>
      </c>
      <c r="HY155" s="20">
        <v>19124.0</v>
      </c>
      <c r="HZ155" s="19">
        <v>36569.0</v>
      </c>
    </row>
    <row r="156">
      <c r="A156" s="12" t="s">
        <v>1543</v>
      </c>
      <c r="B156" s="12" t="s">
        <v>1544</v>
      </c>
      <c r="C156" s="13">
        <v>45233.0</v>
      </c>
      <c r="D156" s="12">
        <v>11.0</v>
      </c>
      <c r="E156" s="12" t="s">
        <v>596</v>
      </c>
      <c r="F156" s="12" t="s">
        <v>597</v>
      </c>
      <c r="G156" s="12" t="s">
        <v>237</v>
      </c>
      <c r="H156" s="12" t="s">
        <v>238</v>
      </c>
      <c r="I156" s="12" t="s">
        <v>239</v>
      </c>
      <c r="J156" s="14"/>
      <c r="K156" s="12" t="s">
        <v>1545</v>
      </c>
      <c r="L156" s="12" t="s">
        <v>1546</v>
      </c>
      <c r="M156" s="15" t="s">
        <v>600</v>
      </c>
      <c r="N156" s="12" t="s">
        <v>601</v>
      </c>
      <c r="O156" s="12" t="s">
        <v>259</v>
      </c>
      <c r="P156" s="12" t="s">
        <v>245</v>
      </c>
      <c r="Q156" s="12" t="s">
        <v>278</v>
      </c>
      <c r="R156" s="12" t="s">
        <v>279</v>
      </c>
      <c r="S156" s="12" t="s">
        <v>1169</v>
      </c>
      <c r="T156" s="16" t="s">
        <v>1547</v>
      </c>
      <c r="U156" s="17" t="s">
        <v>1548</v>
      </c>
      <c r="V156" s="14" t="str">
        <f t="shared" si="1"/>
        <v>3,621435</v>
      </c>
      <c r="W156" s="14" t="str">
        <f t="shared" si="2"/>
        <v>98,671975</v>
      </c>
      <c r="X156" s="14" t="str">
        <f t="shared" si="3"/>
        <v>3,621350</v>
      </c>
      <c r="Y156" s="14" t="str">
        <f t="shared" si="4"/>
        <v>98,671927</v>
      </c>
      <c r="Z156" s="18">
        <f t="shared" si="33"/>
        <v>10.84922462</v>
      </c>
      <c r="AA156" s="14" t="str">
        <f t="shared" si="6"/>
        <v>Dalam Radius</v>
      </c>
      <c r="AB156" s="14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 t="b">
        <v>1</v>
      </c>
      <c r="AY156" s="12"/>
      <c r="AZ156" s="12" t="b">
        <v>1</v>
      </c>
      <c r="BA156" s="12"/>
      <c r="BB156" s="12" t="b">
        <v>1</v>
      </c>
      <c r="BC156" s="12"/>
      <c r="BD156" s="12" t="b">
        <v>1</v>
      </c>
      <c r="BE156" s="12"/>
      <c r="BF156" s="12" t="b">
        <v>1</v>
      </c>
      <c r="BG156" s="12"/>
      <c r="BH156" s="12"/>
      <c r="BI156" s="12" t="b">
        <v>1</v>
      </c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 t="b">
        <v>1</v>
      </c>
      <c r="BW156" s="12"/>
      <c r="BX156" s="12"/>
      <c r="BY156" s="12"/>
      <c r="BZ156" s="12" t="b">
        <v>1</v>
      </c>
      <c r="CA156" s="12"/>
      <c r="CB156" s="12" t="b">
        <v>1</v>
      </c>
      <c r="CC156" s="12"/>
      <c r="CD156" s="12"/>
      <c r="CE156" s="12"/>
      <c r="CF156" s="12"/>
      <c r="CG156" s="12" t="b">
        <v>1</v>
      </c>
      <c r="CH156" s="12"/>
      <c r="CI156" s="12"/>
      <c r="CJ156" s="12"/>
      <c r="CK156" s="12"/>
      <c r="CL156" s="12" t="b">
        <v>1</v>
      </c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4"/>
      <c r="CX156" s="12"/>
      <c r="CY156" s="12"/>
      <c r="CZ156" s="14"/>
      <c r="DA156" s="14"/>
      <c r="DB156" s="12"/>
      <c r="DC156" s="12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2" t="b">
        <v>0</v>
      </c>
      <c r="DS156" s="12" t="b">
        <v>0</v>
      </c>
      <c r="DT156" s="14"/>
      <c r="DU156" s="14"/>
      <c r="DV156" s="12" t="s">
        <v>1549</v>
      </c>
      <c r="DW156" s="12" t="b">
        <v>0</v>
      </c>
      <c r="DX156" s="14"/>
      <c r="DY156" s="14"/>
      <c r="DZ156" s="12"/>
      <c r="EA156" s="12"/>
      <c r="EB156" s="12"/>
      <c r="EC156" s="12"/>
      <c r="ED156" s="12"/>
      <c r="EE156" s="12"/>
      <c r="EF156" s="14"/>
      <c r="EG156" s="14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4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4"/>
      <c r="FN156" s="12"/>
      <c r="FO156" s="12"/>
      <c r="FP156" s="12"/>
      <c r="FQ156" s="14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4"/>
      <c r="GD156" s="12"/>
      <c r="GE156" s="12"/>
      <c r="GF156" s="12"/>
      <c r="GG156" s="12"/>
      <c r="GH156" s="12"/>
      <c r="GI156" s="12"/>
      <c r="GJ156" s="19"/>
      <c r="GK156" s="14"/>
      <c r="GL156" s="14"/>
      <c r="GM156" s="14"/>
      <c r="GN156" s="12"/>
      <c r="GO156" s="14"/>
      <c r="GP156" s="14"/>
      <c r="GQ156" s="12"/>
      <c r="GR156" s="14"/>
      <c r="GS156" s="12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2">
        <f t="shared" si="35"/>
        <v>11</v>
      </c>
      <c r="HR156" s="12">
        <v>0.0</v>
      </c>
      <c r="HS156" s="12">
        <v>0.0</v>
      </c>
      <c r="HT156" s="12">
        <v>0.0</v>
      </c>
      <c r="HU156" s="12">
        <v>0.0</v>
      </c>
      <c r="HV156" s="12">
        <v>0.0</v>
      </c>
      <c r="HW156" s="12">
        <v>0.0</v>
      </c>
      <c r="HX156" s="12">
        <v>0.0</v>
      </c>
      <c r="HY156" s="12" t="s">
        <v>1550</v>
      </c>
      <c r="HZ156" s="19">
        <v>36624.0</v>
      </c>
    </row>
    <row r="157">
      <c r="A157" s="15" t="s">
        <v>1551</v>
      </c>
      <c r="B157" s="12" t="s">
        <v>1552</v>
      </c>
      <c r="C157" s="13">
        <v>45232.0</v>
      </c>
      <c r="D157" s="12">
        <v>11.0</v>
      </c>
      <c r="E157" s="12" t="s">
        <v>293</v>
      </c>
      <c r="F157" s="12" t="s">
        <v>629</v>
      </c>
      <c r="G157" s="12" t="s">
        <v>237</v>
      </c>
      <c r="H157" s="12" t="s">
        <v>238</v>
      </c>
      <c r="I157" s="12" t="s">
        <v>239</v>
      </c>
      <c r="J157" s="14"/>
      <c r="K157" s="12" t="s">
        <v>960</v>
      </c>
      <c r="L157" s="12" t="s">
        <v>961</v>
      </c>
      <c r="M157" s="15" t="s">
        <v>962</v>
      </c>
      <c r="N157" s="12" t="s">
        <v>642</v>
      </c>
      <c r="O157" s="12" t="s">
        <v>259</v>
      </c>
      <c r="P157" s="12" t="s">
        <v>245</v>
      </c>
      <c r="Q157" s="12" t="s">
        <v>299</v>
      </c>
      <c r="R157" s="12" t="s">
        <v>247</v>
      </c>
      <c r="S157" s="12" t="s">
        <v>248</v>
      </c>
      <c r="T157" s="16" t="s">
        <v>963</v>
      </c>
      <c r="U157" s="17" t="s">
        <v>1553</v>
      </c>
      <c r="V157" s="14" t="str">
        <f t="shared" si="1"/>
        <v>3,585580</v>
      </c>
      <c r="W157" s="14" t="str">
        <f t="shared" si="2"/>
        <v>98,676850</v>
      </c>
      <c r="X157" s="14" t="str">
        <f t="shared" si="3"/>
        <v>3,585447</v>
      </c>
      <c r="Y157" s="14" t="str">
        <f t="shared" si="4"/>
        <v>98,676841</v>
      </c>
      <c r="Z157" s="18">
        <f t="shared" si="33"/>
        <v>14.82260203</v>
      </c>
      <c r="AA157" s="14" t="str">
        <f t="shared" si="6"/>
        <v>Dalam Radius</v>
      </c>
      <c r="AB157" s="14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2" t="b">
        <v>0</v>
      </c>
      <c r="DS157" s="12" t="b">
        <v>0</v>
      </c>
      <c r="DT157" s="14"/>
      <c r="DU157" s="14"/>
      <c r="DV157" s="12" t="s">
        <v>1554</v>
      </c>
      <c r="DW157" s="12" t="b">
        <v>1</v>
      </c>
      <c r="DX157" s="14"/>
      <c r="DY157" s="14"/>
      <c r="DZ157" s="12"/>
      <c r="EA157" s="12"/>
      <c r="EB157" s="12"/>
      <c r="EC157" s="12"/>
      <c r="ED157" s="12"/>
      <c r="EE157" s="12"/>
      <c r="EF157" s="14"/>
      <c r="EG157" s="14"/>
      <c r="EH157" s="12"/>
      <c r="EI157" s="12"/>
      <c r="EJ157" s="12">
        <v>2.0</v>
      </c>
      <c r="EK157" s="12"/>
      <c r="EL157" s="12"/>
      <c r="EM157" s="12"/>
      <c r="EN157" s="12"/>
      <c r="EO157" s="12"/>
      <c r="EP157" s="12"/>
      <c r="EQ157" s="12"/>
      <c r="ER157" s="12"/>
      <c r="ES157" s="12"/>
      <c r="ET157" s="14"/>
      <c r="EU157" s="12"/>
      <c r="EV157" s="12"/>
      <c r="EW157" s="12"/>
      <c r="EX157" s="12"/>
      <c r="EY157" s="12"/>
      <c r="EZ157" s="12"/>
      <c r="FA157" s="12"/>
      <c r="FB157" s="12"/>
      <c r="FC157" s="12">
        <v>2.0</v>
      </c>
      <c r="FD157" s="12"/>
      <c r="FE157" s="12">
        <v>1.0</v>
      </c>
      <c r="FF157" s="12"/>
      <c r="FG157" s="12"/>
      <c r="FH157" s="12"/>
      <c r="FI157" s="12"/>
      <c r="FJ157" s="12"/>
      <c r="FK157" s="12"/>
      <c r="FL157" s="12"/>
      <c r="FM157" s="14"/>
      <c r="FN157" s="12"/>
      <c r="FO157" s="12">
        <v>1.0</v>
      </c>
      <c r="FP157" s="12"/>
      <c r="FQ157" s="14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K157" s="14"/>
      <c r="GL157" s="14"/>
      <c r="GM157" s="14"/>
      <c r="GN157" s="12"/>
      <c r="GO157" s="14"/>
      <c r="GP157" s="14"/>
      <c r="GQ157" s="12"/>
      <c r="GR157" s="14"/>
      <c r="GS157" s="12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2">
        <f t="shared" si="35"/>
        <v>0</v>
      </c>
      <c r="HR157" s="12">
        <v>72000.0</v>
      </c>
      <c r="HS157" s="12">
        <v>0.0</v>
      </c>
      <c r="HT157" s="12">
        <v>0.0</v>
      </c>
      <c r="HU157" s="12">
        <v>0.0</v>
      </c>
      <c r="HX157" s="12">
        <v>72000.0</v>
      </c>
      <c r="HY157" s="12" t="s">
        <v>1555</v>
      </c>
      <c r="HZ157" s="19">
        <v>36599.0</v>
      </c>
    </row>
    <row r="158">
      <c r="A158" s="12" t="s">
        <v>1556</v>
      </c>
      <c r="B158" s="12" t="s">
        <v>1557</v>
      </c>
      <c r="C158" s="13">
        <v>45234.0</v>
      </c>
      <c r="D158" s="12">
        <v>11.0</v>
      </c>
      <c r="E158" s="12" t="s">
        <v>596</v>
      </c>
      <c r="F158" s="12" t="s">
        <v>597</v>
      </c>
      <c r="G158" s="12" t="s">
        <v>237</v>
      </c>
      <c r="H158" s="12" t="s">
        <v>238</v>
      </c>
      <c r="I158" s="12" t="s">
        <v>239</v>
      </c>
      <c r="J158" s="14"/>
      <c r="K158" s="12" t="s">
        <v>1558</v>
      </c>
      <c r="L158" s="12" t="s">
        <v>1559</v>
      </c>
      <c r="M158" s="15" t="s">
        <v>600</v>
      </c>
      <c r="N158" s="12" t="s">
        <v>642</v>
      </c>
      <c r="O158" s="12" t="s">
        <v>259</v>
      </c>
      <c r="P158" s="12" t="s">
        <v>245</v>
      </c>
      <c r="Q158" s="12" t="s">
        <v>246</v>
      </c>
      <c r="R158" s="12" t="s">
        <v>247</v>
      </c>
      <c r="S158" s="12" t="s">
        <v>869</v>
      </c>
      <c r="T158" s="16" t="s">
        <v>1560</v>
      </c>
      <c r="U158" s="17" t="s">
        <v>1561</v>
      </c>
      <c r="V158" s="14" t="str">
        <f t="shared" si="1"/>
        <v>3,599083</v>
      </c>
      <c r="W158" s="14" t="str">
        <f t="shared" si="2"/>
        <v>98,651109</v>
      </c>
      <c r="X158" s="14" t="str">
        <f t="shared" si="3"/>
        <v>3,599120</v>
      </c>
      <c r="Y158" s="14" t="str">
        <f t="shared" si="4"/>
        <v>98,651037</v>
      </c>
      <c r="Z158" s="18">
        <f t="shared" si="33"/>
        <v>8.98724731</v>
      </c>
      <c r="AA158" s="14" t="str">
        <f t="shared" si="6"/>
        <v>Dalam Radius</v>
      </c>
      <c r="AB158" s="14"/>
      <c r="AC158" s="12"/>
      <c r="AD158" s="12"/>
      <c r="AE158" s="12"/>
      <c r="AF158" s="12"/>
      <c r="AG158" s="12"/>
      <c r="AH158" s="12" t="b">
        <v>1</v>
      </c>
      <c r="AI158" s="12" t="b">
        <v>1</v>
      </c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 t="b">
        <v>1</v>
      </c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 t="b">
        <v>1</v>
      </c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 t="b">
        <v>1</v>
      </c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4"/>
      <c r="DR158" s="12" t="b">
        <v>0</v>
      </c>
      <c r="DS158" s="12" t="b">
        <v>0</v>
      </c>
      <c r="DT158" s="14"/>
      <c r="DU158" s="14"/>
      <c r="DV158" s="12" t="s">
        <v>1562</v>
      </c>
      <c r="DW158" s="12" t="b">
        <v>0</v>
      </c>
      <c r="DX158" s="14"/>
      <c r="DY158" s="14"/>
      <c r="DZ158" s="12"/>
      <c r="EA158" s="12"/>
      <c r="EB158" s="12"/>
      <c r="EC158" s="12"/>
      <c r="ED158" s="12"/>
      <c r="EE158" s="12"/>
      <c r="EF158" s="14"/>
      <c r="EG158" s="14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4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4"/>
      <c r="FN158" s="12"/>
      <c r="FO158" s="12"/>
      <c r="FP158" s="12"/>
      <c r="FQ158" s="14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4"/>
      <c r="GD158" s="12"/>
      <c r="GE158" s="12"/>
      <c r="GF158" s="12"/>
      <c r="GG158" s="12"/>
      <c r="GH158" s="12"/>
      <c r="GI158" s="12"/>
      <c r="GJ158" s="12"/>
      <c r="GK158" s="14"/>
      <c r="GL158" s="14"/>
      <c r="GM158" s="14"/>
      <c r="GN158" s="12"/>
      <c r="GO158" s="14"/>
      <c r="GP158" s="14"/>
      <c r="GQ158" s="12"/>
      <c r="GR158" s="14"/>
      <c r="GS158" s="12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2">
        <f t="shared" si="35"/>
        <v>5</v>
      </c>
      <c r="HR158" s="12">
        <v>0.0</v>
      </c>
      <c r="HS158" s="12">
        <v>0.0</v>
      </c>
      <c r="HT158" s="12">
        <v>0.0</v>
      </c>
      <c r="HU158" s="12">
        <v>0.0</v>
      </c>
      <c r="HV158" s="12">
        <v>0.0</v>
      </c>
      <c r="HW158" s="12">
        <v>0.0</v>
      </c>
      <c r="HX158" s="12">
        <v>0.0</v>
      </c>
      <c r="HY158" s="12" t="s">
        <v>1563</v>
      </c>
      <c r="HZ158" s="12" t="s">
        <v>616</v>
      </c>
    </row>
    <row r="159">
      <c r="A159" s="12" t="s">
        <v>1564</v>
      </c>
      <c r="B159" s="12" t="s">
        <v>1565</v>
      </c>
      <c r="C159" s="13">
        <v>45234.0</v>
      </c>
      <c r="D159" s="12">
        <v>11.0</v>
      </c>
      <c r="E159" s="12" t="s">
        <v>596</v>
      </c>
      <c r="F159" s="12" t="s">
        <v>597</v>
      </c>
      <c r="G159" s="12" t="s">
        <v>237</v>
      </c>
      <c r="H159" s="12" t="s">
        <v>238</v>
      </c>
      <c r="I159" s="12" t="s">
        <v>239</v>
      </c>
      <c r="J159" s="14"/>
      <c r="K159" s="12" t="s">
        <v>1512</v>
      </c>
      <c r="L159" s="12" t="s">
        <v>1513</v>
      </c>
      <c r="M159" s="15" t="s">
        <v>600</v>
      </c>
      <c r="N159" s="12" t="s">
        <v>642</v>
      </c>
      <c r="O159" s="12" t="s">
        <v>259</v>
      </c>
      <c r="P159" s="12" t="s">
        <v>245</v>
      </c>
      <c r="Q159" s="12" t="s">
        <v>278</v>
      </c>
      <c r="R159" s="12" t="s">
        <v>279</v>
      </c>
      <c r="S159" s="12" t="s">
        <v>869</v>
      </c>
      <c r="T159" s="16" t="s">
        <v>1514</v>
      </c>
      <c r="U159" s="17" t="s">
        <v>1566</v>
      </c>
      <c r="V159" s="14" t="str">
        <f t="shared" si="1"/>
        <v>3,598957</v>
      </c>
      <c r="W159" s="14" t="str">
        <f t="shared" si="2"/>
        <v>98,651541</v>
      </c>
      <c r="X159" s="14" t="str">
        <f t="shared" si="3"/>
        <v>3,599030</v>
      </c>
      <c r="Y159" s="14" t="str">
        <f t="shared" si="4"/>
        <v>98,651567</v>
      </c>
      <c r="Z159" s="18">
        <f t="shared" si="33"/>
        <v>8.614791417</v>
      </c>
      <c r="AA159" s="14" t="str">
        <f t="shared" si="6"/>
        <v>Dalam Radius</v>
      </c>
      <c r="AB159" s="14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 t="b">
        <v>1</v>
      </c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 t="b">
        <v>1</v>
      </c>
      <c r="CA159" s="12"/>
      <c r="CB159" s="12" t="b">
        <v>1</v>
      </c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4"/>
      <c r="DR159" s="12" t="b">
        <v>0</v>
      </c>
      <c r="DS159" s="12" t="b">
        <v>0</v>
      </c>
      <c r="DT159" s="14"/>
      <c r="DU159" s="14"/>
      <c r="DV159" s="12" t="s">
        <v>1567</v>
      </c>
      <c r="DW159" s="12" t="b">
        <v>1</v>
      </c>
      <c r="DX159" s="14"/>
      <c r="DY159" s="14"/>
      <c r="DZ159" s="12"/>
      <c r="EA159" s="12"/>
      <c r="EB159" s="12"/>
      <c r="EC159" s="12"/>
      <c r="ED159" s="12"/>
      <c r="EE159" s="12"/>
      <c r="EF159" s="14"/>
      <c r="EG159" s="14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4"/>
      <c r="EU159" s="12"/>
      <c r="EV159" s="12"/>
      <c r="EW159" s="12"/>
      <c r="EX159" s="12"/>
      <c r="EY159" s="12"/>
      <c r="EZ159" s="12"/>
      <c r="FA159" s="12"/>
      <c r="FB159" s="12"/>
      <c r="FC159" s="12">
        <v>1.0</v>
      </c>
      <c r="FD159" s="12"/>
      <c r="FE159" s="12"/>
      <c r="FF159" s="12"/>
      <c r="FG159" s="12"/>
      <c r="FH159" s="12"/>
      <c r="FI159" s="12"/>
      <c r="FJ159" s="12"/>
      <c r="FK159" s="12"/>
      <c r="FL159" s="12"/>
      <c r="FM159" s="14"/>
      <c r="FN159" s="12"/>
      <c r="FO159" s="12"/>
      <c r="FP159" s="12"/>
      <c r="FQ159" s="14"/>
      <c r="FR159" s="12"/>
      <c r="FS159" s="12"/>
      <c r="FT159" s="12"/>
      <c r="FU159" s="12"/>
      <c r="FV159" s="12"/>
      <c r="FW159" s="12">
        <v>1.0</v>
      </c>
      <c r="FX159" s="12"/>
      <c r="FY159" s="12"/>
      <c r="FZ159" s="12"/>
      <c r="GA159" s="12"/>
      <c r="GB159" s="12"/>
      <c r="GC159" s="14"/>
      <c r="GD159" s="12"/>
      <c r="GE159" s="12"/>
      <c r="GF159" s="12"/>
      <c r="GG159" s="12"/>
      <c r="GH159" s="12"/>
      <c r="GI159" s="12"/>
      <c r="GJ159" s="12"/>
      <c r="GK159" s="14"/>
      <c r="GL159" s="14"/>
      <c r="GM159" s="14"/>
      <c r="GN159" s="12"/>
      <c r="GO159" s="14"/>
      <c r="GP159" s="14"/>
      <c r="GQ159" s="12"/>
      <c r="GR159" s="14"/>
      <c r="GS159" s="12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2">
        <f t="shared" si="35"/>
        <v>3</v>
      </c>
      <c r="HR159" s="12">
        <v>24000.0</v>
      </c>
      <c r="HS159" s="12">
        <v>0.0</v>
      </c>
      <c r="HT159" s="12">
        <v>0.0</v>
      </c>
      <c r="HU159" s="12">
        <v>0.0</v>
      </c>
      <c r="HV159" s="12">
        <v>0.0</v>
      </c>
      <c r="HW159" s="12">
        <v>0.0</v>
      </c>
      <c r="HX159" s="12">
        <v>24000.0</v>
      </c>
      <c r="HY159" s="12" t="s">
        <v>1568</v>
      </c>
      <c r="HZ159" s="12" t="s">
        <v>1569</v>
      </c>
    </row>
    <row r="160">
      <c r="A160" s="12" t="s">
        <v>1570</v>
      </c>
      <c r="B160" s="20">
        <v>42261.0</v>
      </c>
      <c r="C160" s="13">
        <v>45233.0</v>
      </c>
      <c r="D160" s="12">
        <v>11.0</v>
      </c>
      <c r="E160" s="12" t="s">
        <v>293</v>
      </c>
      <c r="F160" s="12" t="s">
        <v>629</v>
      </c>
      <c r="G160" s="12" t="s">
        <v>237</v>
      </c>
      <c r="H160" s="12" t="s">
        <v>238</v>
      </c>
      <c r="I160" s="12" t="s">
        <v>239</v>
      </c>
      <c r="J160" s="14"/>
      <c r="K160" s="15" t="s">
        <v>1571</v>
      </c>
      <c r="L160" s="12" t="s">
        <v>1572</v>
      </c>
      <c r="M160" s="15" t="s">
        <v>297</v>
      </c>
      <c r="N160" s="12" t="s">
        <v>642</v>
      </c>
      <c r="O160" s="12" t="s">
        <v>259</v>
      </c>
      <c r="P160" s="12" t="s">
        <v>245</v>
      </c>
      <c r="Q160" s="12" t="s">
        <v>299</v>
      </c>
      <c r="R160" s="12" t="s">
        <v>247</v>
      </c>
      <c r="S160" s="12" t="s">
        <v>248</v>
      </c>
      <c r="T160" s="16" t="s">
        <v>1573</v>
      </c>
      <c r="U160" s="17" t="s">
        <v>1574</v>
      </c>
      <c r="V160" s="14" t="str">
        <f t="shared" si="1"/>
        <v>3,587355</v>
      </c>
      <c r="W160" s="14" t="str">
        <f t="shared" si="2"/>
        <v>98,672097</v>
      </c>
      <c r="X160" s="14" t="str">
        <f t="shared" si="3"/>
        <v>3,587444</v>
      </c>
      <c r="Y160" s="14" t="str">
        <f t="shared" si="4"/>
        <v>98,672192</v>
      </c>
      <c r="Z160" s="18">
        <f t="shared" si="33"/>
        <v>14.45988908</v>
      </c>
      <c r="AA160" s="14" t="str">
        <f t="shared" si="6"/>
        <v>Dalam Radius</v>
      </c>
      <c r="AB160" s="14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4"/>
      <c r="DR160" s="12" t="b">
        <v>0</v>
      </c>
      <c r="DS160" s="12" t="b">
        <v>0</v>
      </c>
      <c r="DT160" s="14"/>
      <c r="DU160" s="14"/>
      <c r="DV160" s="12" t="s">
        <v>1575</v>
      </c>
      <c r="DW160" s="12" t="b">
        <v>0</v>
      </c>
      <c r="DX160" s="14"/>
      <c r="DY160" s="14"/>
      <c r="DZ160" s="12"/>
      <c r="EA160" s="12"/>
      <c r="EB160" s="12"/>
      <c r="EC160" s="12"/>
      <c r="ED160" s="12"/>
      <c r="EE160" s="12"/>
      <c r="EF160" s="14"/>
      <c r="EG160" s="14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4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4"/>
      <c r="FN160" s="12"/>
      <c r="FO160" s="12"/>
      <c r="FP160" s="12"/>
      <c r="FQ160" s="14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4"/>
      <c r="GD160" s="12"/>
      <c r="GE160" s="12"/>
      <c r="GF160" s="12"/>
      <c r="GG160" s="12"/>
      <c r="GH160" s="12"/>
      <c r="GI160" s="12"/>
      <c r="GJ160" s="12"/>
      <c r="GK160" s="14"/>
      <c r="GL160" s="14"/>
      <c r="GM160" s="14"/>
      <c r="GN160" s="12"/>
      <c r="GO160" s="14"/>
      <c r="GP160" s="14"/>
      <c r="GQ160" s="12"/>
      <c r="GR160" s="14"/>
      <c r="GS160" s="12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2">
        <f t="shared" si="35"/>
        <v>0</v>
      </c>
      <c r="HR160" s="12">
        <v>0.0</v>
      </c>
      <c r="HS160" s="12">
        <v>0.0</v>
      </c>
      <c r="HT160" s="12">
        <v>0.0</v>
      </c>
      <c r="HU160" s="12">
        <v>0.0</v>
      </c>
      <c r="HV160" s="12">
        <v>0.0</v>
      </c>
      <c r="HW160" s="12">
        <v>0.0</v>
      </c>
      <c r="HX160" s="12">
        <v>0.0</v>
      </c>
      <c r="HY160" s="20">
        <v>42352.0</v>
      </c>
      <c r="HZ160" s="12" t="s">
        <v>1576</v>
      </c>
    </row>
    <row r="161">
      <c r="A161" s="12" t="s">
        <v>1577</v>
      </c>
      <c r="B161" s="12" t="s">
        <v>1578</v>
      </c>
      <c r="C161" s="13">
        <v>45236.0</v>
      </c>
      <c r="D161" s="12">
        <v>11.0</v>
      </c>
      <c r="E161" s="12" t="s">
        <v>596</v>
      </c>
      <c r="F161" s="12" t="s">
        <v>597</v>
      </c>
      <c r="G161" s="12" t="s">
        <v>237</v>
      </c>
      <c r="H161" s="12" t="s">
        <v>238</v>
      </c>
      <c r="I161" s="12" t="s">
        <v>239</v>
      </c>
      <c r="J161" s="14"/>
      <c r="K161" s="12" t="s">
        <v>1579</v>
      </c>
      <c r="L161" s="12" t="s">
        <v>1580</v>
      </c>
      <c r="M161" s="15" t="s">
        <v>600</v>
      </c>
      <c r="N161" s="12" t="s">
        <v>789</v>
      </c>
      <c r="O161" s="12" t="s">
        <v>259</v>
      </c>
      <c r="P161" s="12" t="s">
        <v>245</v>
      </c>
      <c r="Q161" s="12" t="s">
        <v>278</v>
      </c>
      <c r="R161" s="12" t="s">
        <v>279</v>
      </c>
      <c r="S161" s="12" t="s">
        <v>790</v>
      </c>
      <c r="T161" s="16" t="s">
        <v>1581</v>
      </c>
      <c r="U161" s="17" t="s">
        <v>1582</v>
      </c>
      <c r="V161" s="14" t="str">
        <f t="shared" si="1"/>
        <v>3,637718</v>
      </c>
      <c r="W161" s="14" t="str">
        <f t="shared" si="2"/>
        <v>98,667019</v>
      </c>
      <c r="X161" s="14" t="str">
        <f t="shared" si="3"/>
        <v>3,637761</v>
      </c>
      <c r="Y161" s="14" t="str">
        <f t="shared" si="4"/>
        <v>98,667082</v>
      </c>
      <c r="Z161" s="18">
        <f t="shared" si="33"/>
        <v>8.469822366</v>
      </c>
      <c r="AA161" s="14" t="str">
        <f t="shared" si="6"/>
        <v>Dalam Radius</v>
      </c>
      <c r="AB161" s="14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 t="b">
        <v>1</v>
      </c>
      <c r="AY161" s="12"/>
      <c r="AZ161" s="12" t="b">
        <v>1</v>
      </c>
      <c r="BA161" s="12" t="b">
        <v>1</v>
      </c>
      <c r="BB161" s="12" t="b">
        <v>1</v>
      </c>
      <c r="BC161" s="12"/>
      <c r="BD161" s="12" t="b">
        <v>1</v>
      </c>
      <c r="BE161" s="12"/>
      <c r="BF161" s="12" t="b">
        <v>1</v>
      </c>
      <c r="BG161" s="12"/>
      <c r="BH161" s="12"/>
      <c r="BI161" s="12"/>
      <c r="BJ161" s="12"/>
      <c r="BK161" s="12"/>
      <c r="BL161" s="12" t="b">
        <v>1</v>
      </c>
      <c r="BM161" s="12"/>
      <c r="BN161" s="12"/>
      <c r="BO161" s="12" t="b">
        <v>1</v>
      </c>
      <c r="BP161" s="12"/>
      <c r="BQ161" s="12"/>
      <c r="BR161" s="12"/>
      <c r="BS161" s="12"/>
      <c r="BT161" s="12"/>
      <c r="BU161" s="12"/>
      <c r="BV161" s="12" t="b">
        <v>1</v>
      </c>
      <c r="BW161" s="12" t="b">
        <v>1</v>
      </c>
      <c r="BX161" s="12"/>
      <c r="BY161" s="12" t="b">
        <v>1</v>
      </c>
      <c r="BZ161" s="12" t="b">
        <v>1</v>
      </c>
      <c r="CA161" s="12"/>
      <c r="CB161" s="12" t="b">
        <v>1</v>
      </c>
      <c r="CC161" s="12"/>
      <c r="CD161" s="12"/>
      <c r="CE161" s="12"/>
      <c r="CF161" s="12"/>
      <c r="CG161" s="12" t="b">
        <v>1</v>
      </c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4"/>
      <c r="DR161" s="12" t="b">
        <v>0</v>
      </c>
      <c r="DS161" s="12" t="b">
        <v>0</v>
      </c>
      <c r="DT161" s="14"/>
      <c r="DU161" s="14"/>
      <c r="DV161" s="12" t="s">
        <v>1583</v>
      </c>
      <c r="DW161" s="12" t="b">
        <v>1</v>
      </c>
      <c r="DX161" s="14"/>
      <c r="DY161" s="14"/>
      <c r="DZ161" s="12"/>
      <c r="EA161" s="12"/>
      <c r="EB161" s="12"/>
      <c r="EC161" s="12"/>
      <c r="ED161" s="12"/>
      <c r="EE161" s="12"/>
      <c r="EF161" s="14"/>
      <c r="EG161" s="14"/>
      <c r="EH161" s="12"/>
      <c r="EI161" s="12"/>
      <c r="EJ161" s="12"/>
      <c r="EK161" s="12">
        <v>1.0</v>
      </c>
      <c r="EL161" s="12"/>
      <c r="EM161" s="12"/>
      <c r="EN161" s="12"/>
      <c r="EO161" s="12"/>
      <c r="EP161" s="12"/>
      <c r="EQ161" s="12"/>
      <c r="ER161" s="12"/>
      <c r="ES161" s="12"/>
      <c r="ET161" s="14"/>
      <c r="EU161" s="12">
        <v>1.0</v>
      </c>
      <c r="EV161" s="12"/>
      <c r="EW161" s="12"/>
      <c r="EX161" s="12"/>
      <c r="EY161" s="12">
        <v>1.0</v>
      </c>
      <c r="EZ161" s="12"/>
      <c r="FA161" s="12"/>
      <c r="FB161" s="12"/>
      <c r="FC161" s="12"/>
      <c r="FD161" s="12"/>
      <c r="FE161" s="12"/>
      <c r="FF161" s="12">
        <v>1.0</v>
      </c>
      <c r="FG161" s="12"/>
      <c r="FH161" s="12"/>
      <c r="FI161" s="12"/>
      <c r="FJ161" s="12"/>
      <c r="FK161" s="12"/>
      <c r="FL161" s="12"/>
      <c r="FM161" s="14"/>
      <c r="FN161" s="12"/>
      <c r="FO161" s="12"/>
      <c r="FP161" s="12"/>
      <c r="FQ161" s="14"/>
      <c r="FR161" s="12"/>
      <c r="FS161" s="12"/>
      <c r="FT161" s="12"/>
      <c r="FU161" s="12"/>
      <c r="FV161" s="12">
        <v>1.0</v>
      </c>
      <c r="FW161" s="12"/>
      <c r="FX161" s="12"/>
      <c r="FY161" s="12"/>
      <c r="FZ161" s="12"/>
      <c r="GA161" s="12"/>
      <c r="GB161" s="12"/>
      <c r="GC161" s="14"/>
      <c r="GD161" s="12"/>
      <c r="GE161" s="12">
        <v>1.0</v>
      </c>
      <c r="GF161" s="12"/>
      <c r="GG161" s="12"/>
      <c r="GH161" s="12">
        <v>1.0</v>
      </c>
      <c r="GI161" s="12"/>
      <c r="GJ161" s="12"/>
      <c r="GK161" s="14"/>
      <c r="GL161" s="14"/>
      <c r="GM161" s="14"/>
      <c r="GN161" s="12"/>
      <c r="GO161" s="14"/>
      <c r="GP161" s="14"/>
      <c r="GQ161" s="12"/>
      <c r="GR161" s="14"/>
      <c r="GS161" s="12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2">
        <f t="shared" si="35"/>
        <v>14</v>
      </c>
      <c r="HR161" s="12">
        <v>72000.0</v>
      </c>
      <c r="HS161" s="12">
        <v>12500.0</v>
      </c>
      <c r="HT161" s="12">
        <v>0.0</v>
      </c>
      <c r="HU161" s="12">
        <v>0.0</v>
      </c>
      <c r="HV161" s="12">
        <v>0.0</v>
      </c>
      <c r="HW161" s="12">
        <v>0.0</v>
      </c>
      <c r="HX161" s="12">
        <v>84500.0</v>
      </c>
      <c r="HY161" s="12" t="s">
        <v>1584</v>
      </c>
      <c r="HZ161" s="12" t="s">
        <v>1585</v>
      </c>
    </row>
    <row r="162">
      <c r="A162" s="12" t="s">
        <v>1586</v>
      </c>
      <c r="B162" s="12" t="s">
        <v>1587</v>
      </c>
      <c r="C162" s="13">
        <v>45237.0</v>
      </c>
      <c r="D162" s="12">
        <v>11.0</v>
      </c>
      <c r="E162" s="12" t="s">
        <v>293</v>
      </c>
      <c r="F162" s="12" t="s">
        <v>629</v>
      </c>
      <c r="G162" s="12" t="s">
        <v>237</v>
      </c>
      <c r="H162" s="12" t="s">
        <v>238</v>
      </c>
      <c r="I162" s="12" t="s">
        <v>239</v>
      </c>
      <c r="J162" s="14"/>
      <c r="K162" s="12" t="s">
        <v>1588</v>
      </c>
      <c r="L162" s="12" t="s">
        <v>1589</v>
      </c>
      <c r="M162" s="15" t="s">
        <v>297</v>
      </c>
      <c r="N162" s="12" t="s">
        <v>642</v>
      </c>
      <c r="O162" s="12" t="s">
        <v>259</v>
      </c>
      <c r="P162" s="12" t="s">
        <v>245</v>
      </c>
      <c r="Q162" s="12" t="s">
        <v>278</v>
      </c>
      <c r="R162" s="12" t="s">
        <v>279</v>
      </c>
      <c r="S162" s="12" t="s">
        <v>248</v>
      </c>
      <c r="T162" s="16" t="s">
        <v>1590</v>
      </c>
      <c r="U162" s="17" t="s">
        <v>1591</v>
      </c>
      <c r="V162" s="12" t="str">
        <f t="shared" si="1"/>
        <v>3,593618</v>
      </c>
      <c r="W162" s="14" t="str">
        <f t="shared" si="2"/>
        <v>98,664782</v>
      </c>
      <c r="X162" s="14" t="str">
        <f t="shared" si="3"/>
        <v>3,593493</v>
      </c>
      <c r="Y162" s="14" t="str">
        <f t="shared" si="4"/>
        <v>98,664760</v>
      </c>
      <c r="Z162" s="18">
        <f t="shared" si="33"/>
        <v>14.11215261</v>
      </c>
      <c r="AA162" s="14" t="str">
        <f t="shared" si="6"/>
        <v>Dalam Radius</v>
      </c>
      <c r="AB162" s="14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4"/>
      <c r="DR162" s="12" t="b">
        <v>0</v>
      </c>
      <c r="DS162" s="12" t="b">
        <v>0</v>
      </c>
      <c r="DT162" s="12"/>
      <c r="DU162" s="12"/>
      <c r="DV162" s="12" t="s">
        <v>1592</v>
      </c>
      <c r="DW162" s="12" t="b">
        <v>1</v>
      </c>
      <c r="DX162" s="12"/>
      <c r="DY162" s="12"/>
      <c r="DZ162" s="12"/>
      <c r="EA162" s="12"/>
      <c r="EB162" s="12"/>
      <c r="EC162" s="12">
        <v>1.0</v>
      </c>
      <c r="ED162" s="12"/>
      <c r="EE162" s="12"/>
      <c r="EF162" s="14"/>
      <c r="EG162" s="14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4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4"/>
      <c r="FN162" s="12"/>
      <c r="FO162" s="12"/>
      <c r="FP162" s="12"/>
      <c r="FQ162" s="14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4"/>
      <c r="GD162" s="12"/>
      <c r="GE162" s="12"/>
      <c r="GF162" s="12"/>
      <c r="GG162" s="12"/>
      <c r="GH162" s="12"/>
      <c r="GI162" s="12"/>
      <c r="GJ162" s="12"/>
      <c r="GK162" s="14"/>
      <c r="GL162" s="14"/>
      <c r="GM162" s="14"/>
      <c r="GN162" s="12"/>
      <c r="GO162" s="14"/>
      <c r="GP162" s="14"/>
      <c r="GQ162" s="12"/>
      <c r="GR162" s="14"/>
      <c r="GS162" s="12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2">
        <f>countif(AC162:CV162,"TRUE")</f>
        <v>0</v>
      </c>
      <c r="HR162" s="12">
        <v>0.0</v>
      </c>
      <c r="HS162" s="12">
        <v>16500.0</v>
      </c>
      <c r="HT162" s="12">
        <v>0.0</v>
      </c>
      <c r="HU162" s="12">
        <v>0.0</v>
      </c>
      <c r="HV162" s="12">
        <v>0.0</v>
      </c>
      <c r="HW162" s="12">
        <v>0.0</v>
      </c>
      <c r="HX162" s="12">
        <v>16500.0</v>
      </c>
      <c r="HY162" s="12" t="s">
        <v>1593</v>
      </c>
      <c r="HZ162" s="12" t="s">
        <v>1074</v>
      </c>
    </row>
    <row r="163">
      <c r="A163" s="12" t="s">
        <v>1594</v>
      </c>
      <c r="B163" s="12" t="s">
        <v>1595</v>
      </c>
      <c r="C163" s="13">
        <v>45231.0</v>
      </c>
      <c r="D163" s="12">
        <v>11.0</v>
      </c>
      <c r="E163" s="12" t="s">
        <v>235</v>
      </c>
      <c r="F163" s="12" t="s">
        <v>619</v>
      </c>
      <c r="G163" s="12" t="s">
        <v>237</v>
      </c>
      <c r="H163" s="12" t="s">
        <v>238</v>
      </c>
      <c r="I163" s="12" t="s">
        <v>239</v>
      </c>
      <c r="J163" s="14"/>
      <c r="K163" s="12" t="s">
        <v>1596</v>
      </c>
      <c r="L163" s="12" t="s">
        <v>1597</v>
      </c>
      <c r="M163" s="15" t="s">
        <v>268</v>
      </c>
      <c r="N163" s="12" t="s">
        <v>243</v>
      </c>
      <c r="O163" s="12" t="s">
        <v>244</v>
      </c>
      <c r="P163" s="12" t="s">
        <v>245</v>
      </c>
      <c r="Q163" s="12" t="s">
        <v>246</v>
      </c>
      <c r="R163" s="12" t="s">
        <v>247</v>
      </c>
      <c r="S163" s="12" t="s">
        <v>248</v>
      </c>
      <c r="T163" s="16" t="s">
        <v>1598</v>
      </c>
      <c r="U163" s="17" t="s">
        <v>1599</v>
      </c>
      <c r="V163" s="14" t="str">
        <f t="shared" si="1"/>
        <v>3,603584</v>
      </c>
      <c r="W163" s="14" t="str">
        <f t="shared" si="2"/>
        <v>98,709711</v>
      </c>
      <c r="X163" s="14" t="str">
        <f t="shared" si="3"/>
        <v>3,603640</v>
      </c>
      <c r="Y163" s="14" t="str">
        <f t="shared" si="4"/>
        <v>98,709597</v>
      </c>
      <c r="Z163" s="18">
        <f t="shared" si="33"/>
        <v>14.10056526</v>
      </c>
      <c r="AA163" s="14" t="str">
        <f t="shared" si="6"/>
        <v>Dalam Radius</v>
      </c>
      <c r="AB163" s="14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 t="b">
        <v>1</v>
      </c>
      <c r="BC163" s="12"/>
      <c r="BD163" s="12"/>
      <c r="BE163" s="12"/>
      <c r="BF163" s="12" t="b">
        <v>1</v>
      </c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 t="b">
        <v>1</v>
      </c>
      <c r="BW163" s="12"/>
      <c r="BX163" s="12"/>
      <c r="BY163" s="12"/>
      <c r="BZ163" s="12" t="b">
        <v>1</v>
      </c>
      <c r="CA163" s="12"/>
      <c r="CB163" s="12" t="b">
        <v>1</v>
      </c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2" t="b">
        <v>0</v>
      </c>
      <c r="DS163" s="12" t="b">
        <v>0</v>
      </c>
      <c r="DT163" s="14"/>
      <c r="DU163" s="14"/>
      <c r="DV163" s="12" t="s">
        <v>1600</v>
      </c>
      <c r="DW163" s="12" t="b">
        <v>1</v>
      </c>
      <c r="DX163" s="14"/>
      <c r="DY163" s="14"/>
      <c r="DZ163" s="12"/>
      <c r="EA163" s="12"/>
      <c r="EB163" s="12"/>
      <c r="EC163" s="12"/>
      <c r="ED163" s="12"/>
      <c r="EE163" s="12"/>
      <c r="EF163" s="14"/>
      <c r="EG163" s="14"/>
      <c r="EH163" s="12"/>
      <c r="EI163" s="12"/>
      <c r="EJ163" s="14"/>
      <c r="EK163" s="12"/>
      <c r="EL163" s="12"/>
      <c r="EM163" s="12"/>
      <c r="EN163" s="12"/>
      <c r="EO163" s="12"/>
      <c r="EP163" s="12"/>
      <c r="EQ163" s="12"/>
      <c r="ER163" s="12"/>
      <c r="ES163" s="12"/>
      <c r="ET163" s="14"/>
      <c r="EU163" s="12"/>
      <c r="EV163" s="12"/>
      <c r="EW163" s="12"/>
      <c r="EX163" s="12"/>
      <c r="EY163" s="12">
        <v>1.0</v>
      </c>
      <c r="EZ163" s="12"/>
      <c r="FA163" s="12"/>
      <c r="FB163" s="12"/>
      <c r="FC163" s="12">
        <v>2.0</v>
      </c>
      <c r="FD163" s="12"/>
      <c r="FE163" s="12"/>
      <c r="FF163" s="12"/>
      <c r="FG163" s="12"/>
      <c r="FH163" s="12"/>
      <c r="FI163" s="12"/>
      <c r="FJ163" s="12"/>
      <c r="FK163" s="12"/>
      <c r="FL163" s="12"/>
      <c r="FM163" s="14"/>
      <c r="FN163" s="12"/>
      <c r="FO163" s="12"/>
      <c r="FP163" s="12"/>
      <c r="FQ163" s="14"/>
      <c r="FR163" s="12"/>
      <c r="FS163" s="12"/>
      <c r="FT163" s="12"/>
      <c r="FU163" s="12"/>
      <c r="FV163" s="12"/>
      <c r="FW163" s="12">
        <v>1.0</v>
      </c>
      <c r="FX163" s="12"/>
      <c r="FY163" s="12">
        <v>2.0</v>
      </c>
      <c r="FZ163" s="12"/>
      <c r="GA163" s="12"/>
      <c r="GB163" s="12"/>
      <c r="GC163" s="14"/>
      <c r="GD163" s="12"/>
      <c r="GE163" s="12"/>
      <c r="GF163" s="12"/>
      <c r="GG163" s="12"/>
      <c r="GH163" s="12"/>
      <c r="GI163" s="12"/>
      <c r="GJ163" s="12"/>
      <c r="GK163" s="14"/>
      <c r="GL163" s="14"/>
      <c r="GM163" s="14"/>
      <c r="GN163" s="12"/>
      <c r="GO163" s="14"/>
      <c r="GP163" s="14"/>
      <c r="GQ163" s="12"/>
      <c r="GR163" s="14"/>
      <c r="GS163" s="12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2">
        <f t="shared" ref="HQ163:HQ172" si="36">countif(AC163:DP163,"TRUE")</f>
        <v>5</v>
      </c>
      <c r="HR163" s="12">
        <v>72000.0</v>
      </c>
      <c r="HS163" s="12">
        <v>0.0</v>
      </c>
      <c r="HT163" s="12">
        <v>0.0</v>
      </c>
      <c r="HU163" s="12">
        <v>0.0</v>
      </c>
      <c r="HV163" s="12">
        <v>0.0</v>
      </c>
      <c r="HW163" s="12"/>
      <c r="HX163" s="12">
        <v>72000.0</v>
      </c>
      <c r="HY163" s="12" t="s">
        <v>1601</v>
      </c>
      <c r="HZ163" s="12" t="s">
        <v>1602</v>
      </c>
    </row>
    <row r="164">
      <c r="A164" s="12" t="s">
        <v>1603</v>
      </c>
      <c r="B164" s="12" t="s">
        <v>1604</v>
      </c>
      <c r="C164" s="13">
        <v>45236.0</v>
      </c>
      <c r="D164" s="12">
        <v>11.0</v>
      </c>
      <c r="E164" s="12" t="s">
        <v>235</v>
      </c>
      <c r="F164" s="12" t="s">
        <v>236</v>
      </c>
      <c r="G164" s="12" t="s">
        <v>237</v>
      </c>
      <c r="H164" s="12" t="s">
        <v>238</v>
      </c>
      <c r="I164" s="12" t="s">
        <v>239</v>
      </c>
      <c r="J164" s="14"/>
      <c r="K164" s="12" t="s">
        <v>1605</v>
      </c>
      <c r="L164" s="12" t="s">
        <v>1606</v>
      </c>
      <c r="M164" s="15" t="s">
        <v>1607</v>
      </c>
      <c r="N164" s="12" t="s">
        <v>243</v>
      </c>
      <c r="O164" s="12" t="s">
        <v>244</v>
      </c>
      <c r="P164" s="12" t="s">
        <v>245</v>
      </c>
      <c r="Q164" s="12" t="s">
        <v>246</v>
      </c>
      <c r="R164" s="12" t="s">
        <v>247</v>
      </c>
      <c r="S164" s="12" t="s">
        <v>248</v>
      </c>
      <c r="T164" s="16" t="s">
        <v>1608</v>
      </c>
      <c r="U164" s="17" t="s">
        <v>1609</v>
      </c>
      <c r="V164" s="14" t="str">
        <f t="shared" si="1"/>
        <v>3,608158</v>
      </c>
      <c r="W164" s="14" t="str">
        <f t="shared" si="2"/>
        <v>98,711935</v>
      </c>
      <c r="X164" s="14" t="str">
        <f t="shared" si="3"/>
        <v>3,608044</v>
      </c>
      <c r="Y164" s="14" t="str">
        <f t="shared" si="4"/>
        <v>98,711986</v>
      </c>
      <c r="Z164" s="18">
        <f t="shared" si="33"/>
        <v>13.88230816</v>
      </c>
      <c r="AA164" s="14" t="str">
        <f t="shared" si="6"/>
        <v>Dalam Radius</v>
      </c>
      <c r="AB164" s="14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 t="b">
        <v>1</v>
      </c>
      <c r="BC164" s="12"/>
      <c r="BD164" s="12"/>
      <c r="BE164" s="12"/>
      <c r="BF164" s="12" t="b">
        <v>1</v>
      </c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 t="b">
        <v>1</v>
      </c>
      <c r="BW164" s="12"/>
      <c r="BX164" s="12"/>
      <c r="BY164" s="12"/>
      <c r="BZ164" s="12" t="b">
        <v>1</v>
      </c>
      <c r="CA164" s="12"/>
      <c r="CB164" s="12" t="b">
        <v>1</v>
      </c>
      <c r="CC164" s="12"/>
      <c r="CD164" s="12"/>
      <c r="CE164" s="12"/>
      <c r="CF164" s="12"/>
      <c r="CG164" s="12"/>
      <c r="CH164" s="12"/>
      <c r="CI164" s="12"/>
      <c r="CJ164" s="12"/>
      <c r="CK164" s="12" t="b">
        <v>1</v>
      </c>
      <c r="CL164" s="12" t="b">
        <v>1</v>
      </c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4"/>
      <c r="DR164" s="12" t="b">
        <v>0</v>
      </c>
      <c r="DS164" s="12" t="b">
        <v>0</v>
      </c>
      <c r="DT164" s="14"/>
      <c r="DU164" s="14"/>
      <c r="DV164" s="12" t="s">
        <v>1610</v>
      </c>
      <c r="DW164" s="12" t="b">
        <v>1</v>
      </c>
      <c r="DX164" s="14"/>
      <c r="DY164" s="14"/>
      <c r="DZ164" s="12"/>
      <c r="EA164" s="12"/>
      <c r="EB164" s="12"/>
      <c r="EC164" s="12"/>
      <c r="ED164" s="12"/>
      <c r="EE164" s="12"/>
      <c r="EF164" s="14"/>
      <c r="EG164" s="14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4"/>
      <c r="EU164" s="12"/>
      <c r="EV164" s="12"/>
      <c r="EW164" s="12"/>
      <c r="EX164" s="12"/>
      <c r="EY164" s="12"/>
      <c r="EZ164" s="12"/>
      <c r="FA164" s="12"/>
      <c r="FB164" s="12"/>
      <c r="FC164" s="12">
        <v>1.0</v>
      </c>
      <c r="FD164" s="12"/>
      <c r="FE164" s="12"/>
      <c r="FF164" s="12"/>
      <c r="FG164" s="12"/>
      <c r="FH164" s="12"/>
      <c r="FI164" s="12"/>
      <c r="FJ164" s="12"/>
      <c r="FK164" s="12"/>
      <c r="FL164" s="12"/>
      <c r="FM164" s="14"/>
      <c r="FN164" s="12"/>
      <c r="FO164" s="12"/>
      <c r="FP164" s="12"/>
      <c r="FQ164" s="14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4"/>
      <c r="GD164" s="12"/>
      <c r="GE164" s="12"/>
      <c r="GF164" s="12"/>
      <c r="GG164" s="12"/>
      <c r="GH164" s="12">
        <v>1.0</v>
      </c>
      <c r="GI164" s="12"/>
      <c r="GJ164" s="12"/>
      <c r="GK164" s="14"/>
      <c r="GL164" s="14"/>
      <c r="GM164" s="14"/>
      <c r="GN164" s="12"/>
      <c r="GO164" s="14"/>
      <c r="GP164" s="14"/>
      <c r="GQ164" s="12"/>
      <c r="GR164" s="14"/>
      <c r="GS164" s="12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2">
        <f t="shared" si="36"/>
        <v>7</v>
      </c>
      <c r="HR164" s="12">
        <v>24000.0</v>
      </c>
      <c r="HS164" s="12">
        <v>0.0</v>
      </c>
      <c r="HT164" s="12">
        <v>0.0</v>
      </c>
      <c r="HU164" s="12">
        <v>0.0</v>
      </c>
      <c r="HV164" s="12">
        <v>0.0</v>
      </c>
      <c r="HW164" s="12">
        <v>0.0</v>
      </c>
      <c r="HX164" s="12">
        <v>24000.0</v>
      </c>
      <c r="HY164" s="12" t="s">
        <v>1611</v>
      </c>
      <c r="HZ164" s="19">
        <v>36559.0</v>
      </c>
    </row>
    <row r="165">
      <c r="A165" s="12" t="s">
        <v>1612</v>
      </c>
      <c r="B165" s="12" t="s">
        <v>1613</v>
      </c>
      <c r="C165" s="13">
        <v>45236.0</v>
      </c>
      <c r="D165" s="12">
        <v>11.0</v>
      </c>
      <c r="E165" s="12" t="s">
        <v>596</v>
      </c>
      <c r="F165" s="12" t="s">
        <v>597</v>
      </c>
      <c r="G165" s="12" t="s">
        <v>237</v>
      </c>
      <c r="H165" s="12" t="s">
        <v>238</v>
      </c>
      <c r="I165" s="12" t="s">
        <v>239</v>
      </c>
      <c r="J165" s="14"/>
      <c r="K165" s="12" t="s">
        <v>1614</v>
      </c>
      <c r="L165" s="12" t="s">
        <v>1615</v>
      </c>
      <c r="M165" s="15" t="s">
        <v>600</v>
      </c>
      <c r="N165" s="12" t="s">
        <v>601</v>
      </c>
      <c r="O165" s="12" t="s">
        <v>259</v>
      </c>
      <c r="P165" s="12" t="s">
        <v>245</v>
      </c>
      <c r="Q165" s="12" t="s">
        <v>278</v>
      </c>
      <c r="R165" s="12" t="s">
        <v>279</v>
      </c>
      <c r="S165" s="12" t="s">
        <v>248</v>
      </c>
      <c r="T165" s="16" t="s">
        <v>1616</v>
      </c>
      <c r="U165" s="17" t="s">
        <v>1617</v>
      </c>
      <c r="V165" s="14" t="str">
        <f t="shared" si="1"/>
        <v>3,623746</v>
      </c>
      <c r="W165" s="14" t="str">
        <f t="shared" si="2"/>
        <v>98,661344</v>
      </c>
      <c r="X165" s="14" t="str">
        <f t="shared" si="3"/>
        <v>3,623691</v>
      </c>
      <c r="Y165" s="14" t="str">
        <f t="shared" si="4"/>
        <v>98,661393</v>
      </c>
      <c r="Z165" s="18">
        <f t="shared" si="33"/>
        <v>8.183523252</v>
      </c>
      <c r="AA165" s="14" t="str">
        <f t="shared" si="6"/>
        <v>Dalam Radius</v>
      </c>
      <c r="AB165" s="14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 t="b">
        <v>1</v>
      </c>
      <c r="AY165" s="12"/>
      <c r="AZ165" s="12"/>
      <c r="BA165" s="12"/>
      <c r="BB165" s="12" t="b">
        <v>1</v>
      </c>
      <c r="BC165" s="12"/>
      <c r="BD165" s="12" t="b">
        <v>1</v>
      </c>
      <c r="BE165" s="12"/>
      <c r="BF165" s="12" t="b">
        <v>1</v>
      </c>
      <c r="BG165" s="12"/>
      <c r="BH165" s="12"/>
      <c r="BI165" s="12" t="b">
        <v>1</v>
      </c>
      <c r="BJ165" s="12"/>
      <c r="BK165" s="12"/>
      <c r="BL165" s="12"/>
      <c r="BM165" s="12"/>
      <c r="BN165" s="12"/>
      <c r="BO165" s="12" t="b">
        <v>1</v>
      </c>
      <c r="BP165" s="12"/>
      <c r="BQ165" s="12"/>
      <c r="BR165" s="12"/>
      <c r="BS165" s="12"/>
      <c r="BT165" s="12"/>
      <c r="BU165" s="12"/>
      <c r="BV165" s="12" t="b">
        <v>1</v>
      </c>
      <c r="BW165" s="12"/>
      <c r="BX165" s="12"/>
      <c r="BY165" s="12"/>
      <c r="BZ165" s="12" t="b">
        <v>1</v>
      </c>
      <c r="CA165" s="12"/>
      <c r="CB165" s="12" t="b">
        <v>1</v>
      </c>
      <c r="CC165" s="12"/>
      <c r="CD165" s="12"/>
      <c r="CE165" s="12"/>
      <c r="CF165" s="12"/>
      <c r="CG165" s="12" t="b">
        <v>1</v>
      </c>
      <c r="CH165" s="12"/>
      <c r="CI165" s="12"/>
      <c r="CJ165" s="12" t="b">
        <v>1</v>
      </c>
      <c r="CK165" s="12" t="b">
        <v>1</v>
      </c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4"/>
      <c r="DR165" s="12" t="b">
        <v>0</v>
      </c>
      <c r="DS165" s="12" t="b">
        <v>0</v>
      </c>
      <c r="DT165" s="14"/>
      <c r="DU165" s="14"/>
      <c r="DV165" s="12" t="s">
        <v>1618</v>
      </c>
      <c r="DW165" s="12" t="b">
        <v>1</v>
      </c>
      <c r="DX165" s="14"/>
      <c r="DY165" s="14"/>
      <c r="DZ165" s="12"/>
      <c r="EA165" s="12"/>
      <c r="EB165" s="12"/>
      <c r="EC165" s="12"/>
      <c r="ED165" s="12"/>
      <c r="EE165" s="12"/>
      <c r="EF165" s="14"/>
      <c r="EG165" s="14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4"/>
      <c r="EU165" s="12"/>
      <c r="EV165" s="12"/>
      <c r="EW165" s="12"/>
      <c r="EX165" s="12"/>
      <c r="EY165" s="12">
        <v>2.0</v>
      </c>
      <c r="EZ165" s="12"/>
      <c r="FA165" s="12">
        <v>2.0</v>
      </c>
      <c r="FB165" s="12"/>
      <c r="FC165" s="12">
        <v>4.0</v>
      </c>
      <c r="FD165" s="12"/>
      <c r="FE165" s="12"/>
      <c r="FF165" s="12"/>
      <c r="FG165" s="12"/>
      <c r="FH165" s="12"/>
      <c r="FI165" s="12"/>
      <c r="FJ165" s="12"/>
      <c r="FK165" s="12"/>
      <c r="FL165" s="12"/>
      <c r="FM165" s="14"/>
      <c r="FN165" s="12"/>
      <c r="FO165" s="12"/>
      <c r="FP165" s="12"/>
      <c r="FQ165" s="14"/>
      <c r="FR165" s="12"/>
      <c r="FS165" s="12">
        <v>1.0</v>
      </c>
      <c r="FT165" s="12">
        <v>1.0</v>
      </c>
      <c r="FU165" s="12"/>
      <c r="FV165" s="12"/>
      <c r="FW165" s="12">
        <v>2.0</v>
      </c>
      <c r="FX165" s="12"/>
      <c r="FY165" s="12"/>
      <c r="FZ165" s="12"/>
      <c r="GA165" s="12"/>
      <c r="GB165" s="12"/>
      <c r="GC165" s="14"/>
      <c r="GD165" s="12">
        <v>2.0</v>
      </c>
      <c r="GE165" s="12"/>
      <c r="GF165" s="12"/>
      <c r="GG165" s="12">
        <v>1.0</v>
      </c>
      <c r="GH165" s="12">
        <v>1.0</v>
      </c>
      <c r="GI165" s="12"/>
      <c r="GJ165" s="12"/>
      <c r="GK165" s="14"/>
      <c r="GL165" s="14"/>
      <c r="GM165" s="14"/>
      <c r="GN165" s="12"/>
      <c r="GO165" s="14"/>
      <c r="GP165" s="14"/>
      <c r="GQ165" s="12"/>
      <c r="GR165" s="14"/>
      <c r="GS165" s="12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2">
        <f t="shared" si="36"/>
        <v>12</v>
      </c>
      <c r="HR165" s="12">
        <v>192000.0</v>
      </c>
      <c r="HS165" s="12">
        <v>0.0</v>
      </c>
      <c r="HT165" s="12">
        <v>0.0</v>
      </c>
      <c r="HU165" s="12">
        <v>0.0</v>
      </c>
      <c r="HV165" s="12">
        <v>0.0</v>
      </c>
      <c r="HW165" s="12">
        <v>0.0</v>
      </c>
      <c r="HX165" s="12">
        <v>192000.0</v>
      </c>
      <c r="HY165" s="12" t="s">
        <v>1619</v>
      </c>
      <c r="HZ165" s="12" t="s">
        <v>1620</v>
      </c>
    </row>
    <row r="166">
      <c r="A166" s="12" t="s">
        <v>1621</v>
      </c>
      <c r="B166" s="12" t="s">
        <v>1622</v>
      </c>
      <c r="C166" s="13">
        <v>45236.0</v>
      </c>
      <c r="D166" s="12">
        <v>11.0</v>
      </c>
      <c r="E166" s="12" t="s">
        <v>293</v>
      </c>
      <c r="F166" s="12" t="s">
        <v>629</v>
      </c>
      <c r="G166" s="12" t="s">
        <v>237</v>
      </c>
      <c r="H166" s="12" t="s">
        <v>238</v>
      </c>
      <c r="I166" s="12" t="s">
        <v>239</v>
      </c>
      <c r="J166" s="14"/>
      <c r="K166" s="12" t="s">
        <v>1456</v>
      </c>
      <c r="L166" s="12" t="s">
        <v>1457</v>
      </c>
      <c r="M166" s="12" t="str">
        <v>#ERROR!</v>
      </c>
      <c r="N166" s="12" t="s">
        <v>642</v>
      </c>
      <c r="O166" s="12" t="s">
        <v>259</v>
      </c>
      <c r="P166" s="12" t="s">
        <v>245</v>
      </c>
      <c r="Q166" s="12" t="s">
        <v>299</v>
      </c>
      <c r="R166" s="12" t="s">
        <v>247</v>
      </c>
      <c r="S166" s="12" t="s">
        <v>248</v>
      </c>
      <c r="T166" s="16" t="s">
        <v>1458</v>
      </c>
      <c r="U166" s="17" t="s">
        <v>1623</v>
      </c>
      <c r="V166" s="14" t="str">
        <f t="shared" si="1"/>
        <v>3,589609</v>
      </c>
      <c r="W166" s="14" t="str">
        <f t="shared" si="2"/>
        <v>98,660840</v>
      </c>
      <c r="X166" s="14" t="str">
        <f t="shared" si="3"/>
        <v>3,589498</v>
      </c>
      <c r="Y166" s="14" t="str">
        <f t="shared" si="4"/>
        <v>98,660895</v>
      </c>
      <c r="Z166" s="18">
        <f t="shared" si="33"/>
        <v>13.76937899</v>
      </c>
      <c r="AA166" s="14" t="str">
        <f t="shared" si="6"/>
        <v>Dalam Radius</v>
      </c>
      <c r="AB166" s="14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4"/>
      <c r="DR166" s="12" t="b">
        <v>0</v>
      </c>
      <c r="DS166" s="12" t="b">
        <v>0</v>
      </c>
      <c r="DT166" s="14"/>
      <c r="DU166" s="14"/>
      <c r="DV166" s="12" t="s">
        <v>1624</v>
      </c>
      <c r="DW166" s="12" t="b">
        <v>1</v>
      </c>
      <c r="DX166" s="14"/>
      <c r="DY166" s="14"/>
      <c r="DZ166" s="12"/>
      <c r="EA166" s="12"/>
      <c r="EB166" s="12"/>
      <c r="EC166" s="12"/>
      <c r="ED166" s="12"/>
      <c r="EE166" s="12"/>
      <c r="EF166" s="14"/>
      <c r="EG166" s="14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4"/>
      <c r="EU166" s="12"/>
      <c r="EV166" s="12"/>
      <c r="EW166" s="12"/>
      <c r="EX166" s="12"/>
      <c r="EY166" s="12"/>
      <c r="EZ166" s="12"/>
      <c r="FA166" s="12"/>
      <c r="FB166" s="12"/>
      <c r="FC166" s="12">
        <v>1.0</v>
      </c>
      <c r="FD166" s="12"/>
      <c r="FE166" s="12"/>
      <c r="FF166" s="12"/>
      <c r="FG166" s="12"/>
      <c r="FH166" s="12"/>
      <c r="FI166" s="12"/>
      <c r="FJ166" s="12"/>
      <c r="FK166" s="12"/>
      <c r="FL166" s="12"/>
      <c r="FM166" s="14"/>
      <c r="FN166" s="12"/>
      <c r="FO166" s="12"/>
      <c r="FP166" s="12"/>
      <c r="FQ166" s="14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4"/>
      <c r="GD166" s="12"/>
      <c r="GE166" s="12"/>
      <c r="GF166" s="12"/>
      <c r="GG166" s="12">
        <v>1.0</v>
      </c>
      <c r="GH166" s="12"/>
      <c r="GI166" s="12"/>
      <c r="GJ166" s="12"/>
      <c r="GK166" s="14"/>
      <c r="GL166" s="14"/>
      <c r="GM166" s="14"/>
      <c r="GN166" s="12"/>
      <c r="GO166" s="14"/>
      <c r="GP166" s="14"/>
      <c r="GQ166" s="12"/>
      <c r="GR166" s="14"/>
      <c r="GS166" s="12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2">
        <f t="shared" si="36"/>
        <v>0</v>
      </c>
      <c r="HR166" s="12">
        <v>24000.0</v>
      </c>
      <c r="HS166" s="12">
        <v>0.0</v>
      </c>
      <c r="HT166" s="12">
        <v>0.0</v>
      </c>
      <c r="HU166" s="12">
        <v>0.0</v>
      </c>
      <c r="HV166" s="12">
        <v>0.0</v>
      </c>
      <c r="HW166" s="12">
        <v>0.0</v>
      </c>
      <c r="HX166" s="12">
        <v>24000.0</v>
      </c>
      <c r="HY166" s="12" t="s">
        <v>1625</v>
      </c>
      <c r="HZ166" s="12" t="s">
        <v>1626</v>
      </c>
    </row>
    <row r="167">
      <c r="A167" s="12" t="s">
        <v>1627</v>
      </c>
      <c r="B167" s="12" t="s">
        <v>1628</v>
      </c>
      <c r="C167" s="13">
        <v>45236.0</v>
      </c>
      <c r="D167" s="12">
        <v>11.0</v>
      </c>
      <c r="E167" s="12" t="s">
        <v>475</v>
      </c>
      <c r="F167" s="12" t="s">
        <v>476</v>
      </c>
      <c r="G167" s="12" t="s">
        <v>237</v>
      </c>
      <c r="H167" s="12" t="s">
        <v>238</v>
      </c>
      <c r="I167" s="12" t="s">
        <v>239</v>
      </c>
      <c r="J167" s="14"/>
      <c r="K167" s="15" t="s">
        <v>1464</v>
      </c>
      <c r="L167" s="12" t="s">
        <v>1465</v>
      </c>
      <c r="M167" s="15" t="s">
        <v>1466</v>
      </c>
      <c r="N167" s="12" t="s">
        <v>1144</v>
      </c>
      <c r="O167" s="12" t="s">
        <v>259</v>
      </c>
      <c r="P167" s="12" t="s">
        <v>245</v>
      </c>
      <c r="Q167" s="12" t="s">
        <v>278</v>
      </c>
      <c r="R167" s="12" t="s">
        <v>279</v>
      </c>
      <c r="S167" s="12" t="s">
        <v>248</v>
      </c>
      <c r="T167" s="16" t="s">
        <v>1467</v>
      </c>
      <c r="U167" s="17" t="s">
        <v>1629</v>
      </c>
      <c r="V167" s="14" t="str">
        <f t="shared" si="1"/>
        <v>3,538623</v>
      </c>
      <c r="W167" s="14" t="str">
        <f t="shared" si="2"/>
        <v>98,655621</v>
      </c>
      <c r="X167" s="14" t="str">
        <f t="shared" si="3"/>
        <v>3,538727</v>
      </c>
      <c r="Y167" s="14" t="str">
        <f t="shared" si="4"/>
        <v>98,655687</v>
      </c>
      <c r="Z167" s="18">
        <f t="shared" si="33"/>
        <v>13.68889469</v>
      </c>
      <c r="AA167" s="14" t="str">
        <f t="shared" si="6"/>
        <v>Dalam Radius</v>
      </c>
      <c r="AB167" s="14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 t="b">
        <v>1</v>
      </c>
      <c r="AY167" s="12"/>
      <c r="AZ167" s="12" t="b">
        <v>1</v>
      </c>
      <c r="BA167" s="12" t="b">
        <v>1</v>
      </c>
      <c r="BB167" s="12" t="b">
        <v>1</v>
      </c>
      <c r="BC167" s="12"/>
      <c r="BD167" s="12"/>
      <c r="BE167" s="12"/>
      <c r="BF167" s="12" t="b">
        <v>1</v>
      </c>
      <c r="BG167" s="12"/>
      <c r="BH167" s="12"/>
      <c r="BI167" s="12"/>
      <c r="BJ167" s="12"/>
      <c r="BK167" s="12"/>
      <c r="BL167" s="12" t="b">
        <v>1</v>
      </c>
      <c r="BM167" s="12"/>
      <c r="BN167" s="12"/>
      <c r="BO167" s="12"/>
      <c r="BP167" s="12"/>
      <c r="BQ167" s="12"/>
      <c r="BR167" s="12"/>
      <c r="BS167" s="12"/>
      <c r="BT167" s="12"/>
      <c r="BU167" s="12"/>
      <c r="BV167" s="12" t="b">
        <v>1</v>
      </c>
      <c r="BW167" s="12" t="b">
        <v>1</v>
      </c>
      <c r="BX167" s="12"/>
      <c r="BY167" s="12" t="b">
        <v>1</v>
      </c>
      <c r="BZ167" s="12" t="b">
        <v>1</v>
      </c>
      <c r="CA167" s="12"/>
      <c r="CB167" s="12" t="b">
        <v>1</v>
      </c>
      <c r="CC167" s="12"/>
      <c r="CD167" s="12" t="b">
        <v>1</v>
      </c>
      <c r="CE167" s="12"/>
      <c r="CF167" s="12"/>
      <c r="CG167" s="12" t="b">
        <v>1</v>
      </c>
      <c r="CH167" s="12"/>
      <c r="CI167" s="12" t="b">
        <v>1</v>
      </c>
      <c r="CJ167" s="12" t="b">
        <v>1</v>
      </c>
      <c r="CK167" s="12" t="b">
        <v>1</v>
      </c>
      <c r="CL167" s="12" t="b">
        <v>1</v>
      </c>
      <c r="CM167" s="12" t="b">
        <v>1</v>
      </c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4"/>
      <c r="DR167" s="12" t="b">
        <v>1</v>
      </c>
      <c r="DS167" s="12" t="b">
        <v>1</v>
      </c>
      <c r="DT167" s="14"/>
      <c r="DU167" s="14"/>
      <c r="DV167" s="12" t="s">
        <v>1630</v>
      </c>
      <c r="DW167" s="12" t="b">
        <v>1</v>
      </c>
      <c r="DX167" s="14"/>
      <c r="DY167" s="14"/>
      <c r="DZ167" s="12"/>
      <c r="EA167" s="12"/>
      <c r="EB167" s="12"/>
      <c r="EC167" s="12"/>
      <c r="ED167" s="12"/>
      <c r="EE167" s="12"/>
      <c r="EF167" s="14"/>
      <c r="EG167" s="14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4"/>
      <c r="EU167" s="12"/>
      <c r="EV167" s="12"/>
      <c r="EW167" s="12">
        <v>1.0</v>
      </c>
      <c r="EX167" s="12"/>
      <c r="EY167" s="12">
        <v>4.0</v>
      </c>
      <c r="EZ167" s="12"/>
      <c r="FA167" s="12"/>
      <c r="FB167" s="12"/>
      <c r="FC167" s="12">
        <v>3.0</v>
      </c>
      <c r="FD167" s="12"/>
      <c r="FE167" s="12"/>
      <c r="FF167" s="12">
        <v>2.0</v>
      </c>
      <c r="FG167" s="12"/>
      <c r="FH167" s="12"/>
      <c r="FI167" s="12">
        <v>2.0</v>
      </c>
      <c r="FJ167" s="12"/>
      <c r="FK167" s="12"/>
      <c r="FL167" s="12"/>
      <c r="FM167" s="14"/>
      <c r="FN167" s="12"/>
      <c r="FO167" s="12"/>
      <c r="FP167" s="12"/>
      <c r="FQ167" s="14"/>
      <c r="FR167" s="12"/>
      <c r="FS167" s="12">
        <v>2.0</v>
      </c>
      <c r="FT167" s="12"/>
      <c r="FU167" s="12"/>
      <c r="FV167" s="12"/>
      <c r="FW167" s="12">
        <v>4.0</v>
      </c>
      <c r="FX167" s="12">
        <v>0.0</v>
      </c>
      <c r="FY167" s="12">
        <v>2.0</v>
      </c>
      <c r="FZ167" s="12"/>
      <c r="GA167" s="12"/>
      <c r="GB167" s="12"/>
      <c r="GC167" s="14"/>
      <c r="GD167" s="12">
        <v>2.0</v>
      </c>
      <c r="GE167" s="12"/>
      <c r="GF167" s="12">
        <v>4.0</v>
      </c>
      <c r="GG167" s="12">
        <v>2.0</v>
      </c>
      <c r="GH167" s="12">
        <v>2.0</v>
      </c>
      <c r="GI167" s="12"/>
      <c r="GJ167" s="12">
        <v>1.0</v>
      </c>
      <c r="GK167" s="14"/>
      <c r="GL167" s="14"/>
      <c r="GM167" s="14"/>
      <c r="GN167" s="12"/>
      <c r="GO167" s="14"/>
      <c r="GP167" s="14"/>
      <c r="GQ167" s="12"/>
      <c r="GR167" s="14"/>
      <c r="GS167" s="12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2">
        <f t="shared" si="36"/>
        <v>18</v>
      </c>
      <c r="HR167" s="12">
        <v>372000.0</v>
      </c>
      <c r="HS167" s="12">
        <v>0.0</v>
      </c>
      <c r="HT167" s="12">
        <v>0.0</v>
      </c>
      <c r="HU167" s="12">
        <v>0.0</v>
      </c>
      <c r="HV167" s="12">
        <v>0.0</v>
      </c>
      <c r="HW167" s="12">
        <v>0.0</v>
      </c>
      <c r="HX167" s="12">
        <v>372000.0</v>
      </c>
      <c r="HY167" s="12" t="s">
        <v>1631</v>
      </c>
      <c r="HZ167" s="12" t="s">
        <v>1632</v>
      </c>
    </row>
    <row r="168">
      <c r="A168" s="12" t="s">
        <v>1633</v>
      </c>
      <c r="B168" s="12" t="s">
        <v>1634</v>
      </c>
      <c r="C168" s="13">
        <v>45231.0</v>
      </c>
      <c r="D168" s="12">
        <v>11.0</v>
      </c>
      <c r="E168" s="12" t="s">
        <v>596</v>
      </c>
      <c r="F168" s="12" t="s">
        <v>658</v>
      </c>
      <c r="G168" s="12" t="s">
        <v>237</v>
      </c>
      <c r="H168" s="12" t="s">
        <v>238</v>
      </c>
      <c r="I168" s="12" t="s">
        <v>239</v>
      </c>
      <c r="J168" s="14"/>
      <c r="K168" s="12" t="s">
        <v>1635</v>
      </c>
      <c r="L168" s="12" t="s">
        <v>1636</v>
      </c>
      <c r="M168" s="15" t="s">
        <v>600</v>
      </c>
      <c r="N168" s="12" t="s">
        <v>723</v>
      </c>
      <c r="O168" s="12" t="s">
        <v>259</v>
      </c>
      <c r="P168" s="12" t="s">
        <v>245</v>
      </c>
      <c r="Q168" s="12" t="s">
        <v>299</v>
      </c>
      <c r="R168" s="12" t="s">
        <v>247</v>
      </c>
      <c r="S168" s="12" t="s">
        <v>1637</v>
      </c>
      <c r="T168" s="16" t="s">
        <v>1638</v>
      </c>
      <c r="U168" s="17" t="s">
        <v>1639</v>
      </c>
      <c r="V168" s="14" t="str">
        <f t="shared" si="1"/>
        <v>3,623039</v>
      </c>
      <c r="W168" s="14" t="str">
        <f t="shared" si="2"/>
        <v>98,676498</v>
      </c>
      <c r="X168" s="14" t="str">
        <f t="shared" si="3"/>
        <v>3,623111</v>
      </c>
      <c r="Y168" s="14" t="str">
        <f t="shared" si="4"/>
        <v>98,676488</v>
      </c>
      <c r="Z168" s="18">
        <f>2 * 6371000 * ASIN(SQRT((SIN((X168*(3.14159/180)-V168*(3.14159/180))/2))^2+COS(X168*(3.14159/180))*COS(V168*(3.14159/180))*SIN(((Y168*(3.14159/180)-W168*(3.14159/180))/2))^2))</f>
        <v>8.08257232</v>
      </c>
      <c r="AA168" s="14" t="str">
        <f t="shared" si="6"/>
        <v>Dalam Radius</v>
      </c>
      <c r="AB168" s="14"/>
      <c r="AC168" s="12"/>
      <c r="AD168" s="12"/>
      <c r="AE168" s="12"/>
      <c r="AF168" s="12"/>
      <c r="AG168" s="12"/>
      <c r="AH168" s="12" t="b">
        <v>1</v>
      </c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 t="b">
        <v>1</v>
      </c>
      <c r="BC168" s="12"/>
      <c r="BD168" s="12"/>
      <c r="BE168" s="12"/>
      <c r="BF168" s="12" t="b">
        <v>1</v>
      </c>
      <c r="BG168" s="12"/>
      <c r="BH168" s="12"/>
      <c r="BI168" s="12" t="b">
        <v>1</v>
      </c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2" t="b">
        <v>0</v>
      </c>
      <c r="DS168" s="12" t="b">
        <v>0</v>
      </c>
      <c r="DT168" s="14"/>
      <c r="DU168" s="14"/>
      <c r="DV168" s="12" t="s">
        <v>1640</v>
      </c>
      <c r="DW168" s="12" t="b">
        <v>1</v>
      </c>
      <c r="DX168" s="14"/>
      <c r="DY168" s="14"/>
      <c r="DZ168" s="12"/>
      <c r="EA168" s="12"/>
      <c r="EB168" s="12"/>
      <c r="EC168" s="12"/>
      <c r="ED168" s="12"/>
      <c r="EE168" s="12"/>
      <c r="EF168" s="14"/>
      <c r="EG168" s="14"/>
      <c r="EH168" s="12"/>
      <c r="EI168" s="12"/>
      <c r="EJ168" s="14"/>
      <c r="EK168" s="12"/>
      <c r="EL168" s="12"/>
      <c r="EM168" s="12"/>
      <c r="EN168" s="12"/>
      <c r="EO168" s="12"/>
      <c r="EP168" s="12"/>
      <c r="EQ168" s="12"/>
      <c r="ER168" s="12"/>
      <c r="ES168" s="12"/>
      <c r="ET168" s="14"/>
      <c r="EU168" s="12"/>
      <c r="EV168" s="12"/>
      <c r="EW168" s="12"/>
      <c r="EX168" s="12"/>
      <c r="EY168" s="12">
        <v>4.0</v>
      </c>
      <c r="EZ168" s="12"/>
      <c r="FA168" s="12"/>
      <c r="FB168" s="12"/>
      <c r="FC168" s="12"/>
      <c r="FD168" s="12"/>
      <c r="FE168" s="12"/>
      <c r="FF168" s="12">
        <v>4.0</v>
      </c>
      <c r="FG168" s="12"/>
      <c r="FH168" s="12"/>
      <c r="FI168" s="12"/>
      <c r="FJ168" s="12"/>
      <c r="FK168" s="12"/>
      <c r="FL168" s="12"/>
      <c r="FM168" s="14"/>
      <c r="FN168" s="12"/>
      <c r="FO168" s="12"/>
      <c r="FP168" s="14"/>
      <c r="FQ168" s="14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4"/>
      <c r="GD168" s="12"/>
      <c r="GE168" s="12"/>
      <c r="GF168" s="12"/>
      <c r="GG168" s="12"/>
      <c r="GH168" s="12"/>
      <c r="GI168" s="12"/>
      <c r="GJ168" s="12"/>
      <c r="GK168" s="14"/>
      <c r="GL168" s="14"/>
      <c r="GM168" s="14"/>
      <c r="GN168" s="12"/>
      <c r="GO168" s="14"/>
      <c r="GP168" s="14"/>
      <c r="GQ168" s="12"/>
      <c r="GR168" s="14"/>
      <c r="GS168" s="12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2">
        <f t="shared" si="36"/>
        <v>4</v>
      </c>
      <c r="HR168" s="12">
        <v>96000.0</v>
      </c>
      <c r="HS168" s="12">
        <v>0.0</v>
      </c>
      <c r="HT168" s="12">
        <v>0.0</v>
      </c>
      <c r="HU168" s="12">
        <v>0.0</v>
      </c>
      <c r="HV168" s="12">
        <v>0.0</v>
      </c>
      <c r="HW168" s="12"/>
      <c r="HX168" s="12">
        <v>96000.0</v>
      </c>
      <c r="HY168" s="12" t="s">
        <v>1641</v>
      </c>
      <c r="HZ168" s="19">
        <v>36593.0</v>
      </c>
    </row>
    <row r="169">
      <c r="A169" s="12" t="s">
        <v>1642</v>
      </c>
      <c r="B169" s="12" t="s">
        <v>1643</v>
      </c>
      <c r="C169" s="13">
        <v>45231.0</v>
      </c>
      <c r="D169" s="12">
        <v>11.0</v>
      </c>
      <c r="E169" s="12" t="s">
        <v>475</v>
      </c>
      <c r="F169" s="12" t="s">
        <v>730</v>
      </c>
      <c r="G169" s="12" t="s">
        <v>237</v>
      </c>
      <c r="H169" s="12" t="s">
        <v>238</v>
      </c>
      <c r="I169" s="12" t="s">
        <v>239</v>
      </c>
      <c r="J169" s="14"/>
      <c r="K169" s="12" t="s">
        <v>1644</v>
      </c>
      <c r="L169" s="12" t="s">
        <v>1645</v>
      </c>
      <c r="M169" s="12" t="str">
        <v>#ERROR!</v>
      </c>
      <c r="N169" s="12" t="s">
        <v>652</v>
      </c>
      <c r="O169" s="12" t="s">
        <v>259</v>
      </c>
      <c r="P169" s="12" t="s">
        <v>245</v>
      </c>
      <c r="Q169" s="12" t="s">
        <v>278</v>
      </c>
      <c r="R169" s="12" t="s">
        <v>279</v>
      </c>
      <c r="S169" s="12" t="s">
        <v>1646</v>
      </c>
      <c r="T169" s="16" t="s">
        <v>1647</v>
      </c>
      <c r="U169" s="17" t="s">
        <v>1648</v>
      </c>
      <c r="V169" s="14" t="str">
        <f t="shared" si="1"/>
        <v>3,593063</v>
      </c>
      <c r="W169" s="14" t="str">
        <f t="shared" si="2"/>
        <v>98,688578</v>
      </c>
      <c r="X169" s="14" t="str">
        <f t="shared" si="3"/>
        <v>3,592990</v>
      </c>
      <c r="Y169" s="14" t="str">
        <f t="shared" si="4"/>
        <v>98,688481</v>
      </c>
      <c r="Z169" s="18">
        <f t="shared" ref="Z169:Z179" si="37">2 * 6371000 * ASIN(SQRT((SIN((X169*(3.14159/180)-V169*(3.14159/180))/2))^2+COS(X169*(3.14159/180))*COS(V169*(3.14159/180))*SIN(((Y169*(3.14159/180)-W169*(3.14159/180))/2))^2))</f>
        <v>13.48213712</v>
      </c>
      <c r="AA169" s="14" t="str">
        <f t="shared" si="6"/>
        <v>Dalam Radius</v>
      </c>
      <c r="AB169" s="14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 t="b">
        <v>1</v>
      </c>
      <c r="AY169" s="12"/>
      <c r="AZ169" s="12" t="b">
        <v>1</v>
      </c>
      <c r="BA169" s="12"/>
      <c r="BB169" s="12" t="b">
        <v>1</v>
      </c>
      <c r="BC169" s="12"/>
      <c r="BD169" s="12"/>
      <c r="BE169" s="12"/>
      <c r="BF169" s="12" t="b">
        <v>1</v>
      </c>
      <c r="BG169" s="12"/>
      <c r="BH169" s="12"/>
      <c r="BI169" s="12" t="b">
        <v>1</v>
      </c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 t="b">
        <v>1</v>
      </c>
      <c r="BW169" s="12" t="b">
        <v>1</v>
      </c>
      <c r="BX169" s="12"/>
      <c r="BY169" s="12"/>
      <c r="BZ169" s="12" t="b">
        <v>1</v>
      </c>
      <c r="CA169" s="12"/>
      <c r="CB169" s="12" t="b">
        <v>1</v>
      </c>
      <c r="CC169" s="12"/>
      <c r="CD169" s="12"/>
      <c r="CE169" s="12" t="b">
        <v>1</v>
      </c>
      <c r="CF169" s="12"/>
      <c r="CG169" s="12" t="b">
        <v>1</v>
      </c>
      <c r="CH169" s="12"/>
      <c r="CI169" s="12"/>
      <c r="CJ169" s="12" t="b">
        <v>1</v>
      </c>
      <c r="CK169" s="12"/>
      <c r="CL169" s="12" t="b">
        <v>1</v>
      </c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2" t="b">
        <v>0</v>
      </c>
      <c r="DS169" s="12" t="b">
        <v>1</v>
      </c>
      <c r="DT169" s="14"/>
      <c r="DU169" s="14"/>
      <c r="DV169" s="12" t="s">
        <v>1649</v>
      </c>
      <c r="DW169" s="12" t="b">
        <v>0</v>
      </c>
      <c r="DX169" s="14"/>
      <c r="DY169" s="14"/>
      <c r="DZ169" s="12"/>
      <c r="EA169" s="12"/>
      <c r="EB169" s="12"/>
      <c r="EC169" s="12"/>
      <c r="ED169" s="12"/>
      <c r="EE169" s="12"/>
      <c r="EF169" s="14"/>
      <c r="EG169" s="14"/>
      <c r="EH169" s="12"/>
      <c r="EI169" s="12"/>
      <c r="EJ169" s="14"/>
      <c r="EK169" s="12"/>
      <c r="EL169" s="12"/>
      <c r="EM169" s="12"/>
      <c r="EN169" s="12"/>
      <c r="EO169" s="12"/>
      <c r="EP169" s="12"/>
      <c r="EQ169" s="12"/>
      <c r="ER169" s="12"/>
      <c r="ES169" s="12"/>
      <c r="ET169" s="14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4"/>
      <c r="FN169" s="12"/>
      <c r="FO169" s="12"/>
      <c r="FP169" s="12"/>
      <c r="FQ169" s="14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4"/>
      <c r="GD169" s="12"/>
      <c r="GE169" s="12"/>
      <c r="GF169" s="12"/>
      <c r="GG169" s="12"/>
      <c r="GH169" s="12"/>
      <c r="GI169" s="12"/>
      <c r="GJ169" s="12"/>
      <c r="GK169" s="14"/>
      <c r="GL169" s="14"/>
      <c r="GM169" s="14"/>
      <c r="GN169" s="12"/>
      <c r="GO169" s="14"/>
      <c r="GP169" s="14"/>
      <c r="GQ169" s="12"/>
      <c r="GR169" s="14"/>
      <c r="GS169" s="12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2">
        <f t="shared" si="36"/>
        <v>13</v>
      </c>
      <c r="HR169" s="12">
        <v>0.0</v>
      </c>
      <c r="HS169" s="12">
        <v>0.0</v>
      </c>
      <c r="HT169" s="12">
        <v>0.0</v>
      </c>
      <c r="HU169" s="12">
        <v>0.0</v>
      </c>
      <c r="HV169" s="12">
        <v>0.0</v>
      </c>
      <c r="HW169" s="12"/>
      <c r="HX169" s="12">
        <v>0.0</v>
      </c>
      <c r="HY169" s="12" t="s">
        <v>1650</v>
      </c>
      <c r="HZ169" s="19">
        <v>36533.0</v>
      </c>
    </row>
    <row r="170">
      <c r="A170" s="12" t="s">
        <v>1651</v>
      </c>
      <c r="B170" s="12" t="s">
        <v>1652</v>
      </c>
      <c r="C170" s="13">
        <v>45232.0</v>
      </c>
      <c r="D170" s="12">
        <v>11.0</v>
      </c>
      <c r="E170" s="12" t="s">
        <v>596</v>
      </c>
      <c r="F170" s="12" t="s">
        <v>597</v>
      </c>
      <c r="G170" s="12" t="s">
        <v>237</v>
      </c>
      <c r="H170" s="12" t="s">
        <v>238</v>
      </c>
      <c r="I170" s="12" t="s">
        <v>239</v>
      </c>
      <c r="J170" s="14"/>
      <c r="K170" s="12" t="s">
        <v>1653</v>
      </c>
      <c r="L170" s="12" t="s">
        <v>1654</v>
      </c>
      <c r="M170" s="15" t="s">
        <v>600</v>
      </c>
      <c r="N170" s="12" t="s">
        <v>723</v>
      </c>
      <c r="O170" s="12" t="s">
        <v>259</v>
      </c>
      <c r="P170" s="12" t="s">
        <v>245</v>
      </c>
      <c r="Q170" s="12" t="s">
        <v>278</v>
      </c>
      <c r="R170" s="12" t="s">
        <v>279</v>
      </c>
      <c r="S170" s="12" t="s">
        <v>248</v>
      </c>
      <c r="T170" s="16" t="s">
        <v>1655</v>
      </c>
      <c r="U170" s="17" t="s">
        <v>1656</v>
      </c>
      <c r="V170" s="14" t="str">
        <f t="shared" si="1"/>
        <v>3,605153</v>
      </c>
      <c r="W170" s="14" t="str">
        <f t="shared" si="2"/>
        <v>98,682398</v>
      </c>
      <c r="X170" s="14" t="str">
        <f t="shared" si="3"/>
        <v>3,605090</v>
      </c>
      <c r="Y170" s="14" t="str">
        <f t="shared" si="4"/>
        <v>98,682366</v>
      </c>
      <c r="Z170" s="18">
        <f t="shared" si="37"/>
        <v>7.853969965</v>
      </c>
      <c r="AA170" s="14" t="str">
        <f t="shared" si="6"/>
        <v>Dalam Radius</v>
      </c>
      <c r="AB170" s="14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 t="b">
        <v>1</v>
      </c>
      <c r="BB170" s="12" t="b">
        <v>1</v>
      </c>
      <c r="BC170" s="12"/>
      <c r="BD170" s="12"/>
      <c r="BE170" s="12"/>
      <c r="BF170" s="12" t="b">
        <v>1</v>
      </c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 t="b">
        <v>1</v>
      </c>
      <c r="BW170" s="12"/>
      <c r="BX170" s="12"/>
      <c r="BY170" s="12"/>
      <c r="BZ170" s="12" t="b">
        <v>1</v>
      </c>
      <c r="CA170" s="12"/>
      <c r="CB170" s="12" t="b">
        <v>1</v>
      </c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4"/>
      <c r="CX170" s="12"/>
      <c r="CY170" s="12"/>
      <c r="CZ170" s="14"/>
      <c r="DA170" s="14"/>
      <c r="DB170" s="12"/>
      <c r="DC170" s="12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2" t="b">
        <v>0</v>
      </c>
      <c r="DS170" s="12" t="b">
        <v>0</v>
      </c>
      <c r="DT170" s="14"/>
      <c r="DU170" s="14"/>
      <c r="DV170" s="12" t="s">
        <v>1657</v>
      </c>
      <c r="DW170" s="12" t="b">
        <v>1</v>
      </c>
      <c r="DX170" s="14"/>
      <c r="DY170" s="14"/>
      <c r="DZ170" s="12"/>
      <c r="EA170" s="12"/>
      <c r="EB170" s="12"/>
      <c r="EC170" s="12"/>
      <c r="ED170" s="12"/>
      <c r="EE170" s="12"/>
      <c r="EF170" s="14"/>
      <c r="EG170" s="14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4"/>
      <c r="EU170" s="12"/>
      <c r="EV170" s="12"/>
      <c r="EW170" s="12"/>
      <c r="EX170" s="12">
        <v>1.0</v>
      </c>
      <c r="EY170" s="12">
        <v>2.0</v>
      </c>
      <c r="EZ170" s="12"/>
      <c r="FA170" s="12"/>
      <c r="FB170" s="12"/>
      <c r="FC170" s="12">
        <v>1.0</v>
      </c>
      <c r="FD170" s="12"/>
      <c r="FE170" s="12"/>
      <c r="FF170" s="12"/>
      <c r="FG170" s="12"/>
      <c r="FH170" s="12"/>
      <c r="FI170" s="12"/>
      <c r="FJ170" s="12"/>
      <c r="FK170" s="12"/>
      <c r="FL170" s="12"/>
      <c r="FM170" s="14"/>
      <c r="FN170" s="12"/>
      <c r="FO170" s="12"/>
      <c r="FP170" s="12"/>
      <c r="FQ170" s="14"/>
      <c r="FR170" s="12"/>
      <c r="FS170" s="12">
        <v>1.0</v>
      </c>
      <c r="FT170" s="12"/>
      <c r="FU170" s="12"/>
      <c r="FV170" s="12"/>
      <c r="FW170" s="12">
        <v>1.0</v>
      </c>
      <c r="FX170" s="12"/>
      <c r="FY170" s="12">
        <v>1.0</v>
      </c>
      <c r="FZ170" s="12"/>
      <c r="GA170" s="12"/>
      <c r="GB170" s="12"/>
      <c r="GC170" s="14"/>
      <c r="GD170" s="12"/>
      <c r="GE170" s="12"/>
      <c r="GF170" s="12"/>
      <c r="GG170" s="12"/>
      <c r="GH170" s="12"/>
      <c r="GI170" s="12"/>
      <c r="GJ170" s="19"/>
      <c r="GK170" s="14"/>
      <c r="GL170" s="14"/>
      <c r="GM170" s="14"/>
      <c r="GN170" s="12"/>
      <c r="GO170" s="14"/>
      <c r="GP170" s="14"/>
      <c r="GQ170" s="12"/>
      <c r="GR170" s="14"/>
      <c r="GS170" s="12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2">
        <f t="shared" si="36"/>
        <v>6</v>
      </c>
      <c r="HR170" s="12">
        <v>84000.0</v>
      </c>
      <c r="HS170" s="12">
        <v>0.0</v>
      </c>
      <c r="HT170" s="12">
        <v>0.0</v>
      </c>
      <c r="HU170" s="12">
        <v>0.0</v>
      </c>
      <c r="HV170" s="12">
        <v>0.0</v>
      </c>
      <c r="HW170" s="12">
        <v>0.0</v>
      </c>
      <c r="HX170" s="12">
        <v>84000.0</v>
      </c>
      <c r="HY170" s="12" t="s">
        <v>1658</v>
      </c>
      <c r="HZ170" s="19">
        <v>36597.0</v>
      </c>
    </row>
    <row r="171">
      <c r="A171" s="12" t="s">
        <v>1659</v>
      </c>
      <c r="B171" s="12" t="s">
        <v>1660</v>
      </c>
      <c r="C171" s="13">
        <v>45234.0</v>
      </c>
      <c r="D171" s="12">
        <v>11.0</v>
      </c>
      <c r="E171" s="12" t="s">
        <v>235</v>
      </c>
      <c r="F171" s="12" t="s">
        <v>236</v>
      </c>
      <c r="G171" s="12" t="s">
        <v>237</v>
      </c>
      <c r="H171" s="12" t="s">
        <v>238</v>
      </c>
      <c r="I171" s="12" t="s">
        <v>239</v>
      </c>
      <c r="J171" s="14"/>
      <c r="K171" s="12" t="s">
        <v>1661</v>
      </c>
      <c r="L171" s="12" t="s">
        <v>1662</v>
      </c>
      <c r="M171" s="15" t="s">
        <v>268</v>
      </c>
      <c r="N171" s="12" t="s">
        <v>311</v>
      </c>
      <c r="O171" s="12" t="s">
        <v>259</v>
      </c>
      <c r="P171" s="12" t="s">
        <v>245</v>
      </c>
      <c r="Q171" s="12" t="s">
        <v>278</v>
      </c>
      <c r="R171" s="12" t="s">
        <v>279</v>
      </c>
      <c r="S171" s="12" t="s">
        <v>248</v>
      </c>
      <c r="T171" s="16" t="s">
        <v>1663</v>
      </c>
      <c r="U171" s="17" t="s">
        <v>1664</v>
      </c>
      <c r="V171" s="14" t="str">
        <f t="shared" si="1"/>
        <v>3,618871</v>
      </c>
      <c r="W171" s="14" t="str">
        <f t="shared" si="2"/>
        <v>98,601730</v>
      </c>
      <c r="X171" s="14" t="str">
        <f t="shared" si="3"/>
        <v>3,618886</v>
      </c>
      <c r="Y171" s="14" t="str">
        <f t="shared" si="4"/>
        <v>98,601611</v>
      </c>
      <c r="Z171" s="18">
        <f t="shared" si="37"/>
        <v>13.31071441</v>
      </c>
      <c r="AA171" s="14" t="str">
        <f t="shared" si="6"/>
        <v>Dalam Radius</v>
      </c>
      <c r="AB171" s="14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 t="b">
        <v>1</v>
      </c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 t="b">
        <v>1</v>
      </c>
      <c r="BW171" s="12"/>
      <c r="BX171" s="12"/>
      <c r="BY171" s="12"/>
      <c r="BZ171" s="12" t="b">
        <v>1</v>
      </c>
      <c r="CA171" s="12"/>
      <c r="CB171" s="12" t="b">
        <v>1</v>
      </c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4"/>
      <c r="DR171" s="12" t="b">
        <v>0</v>
      </c>
      <c r="DS171" s="12" t="b">
        <v>0</v>
      </c>
      <c r="DT171" s="14"/>
      <c r="DU171" s="14"/>
      <c r="DV171" s="12" t="s">
        <v>1665</v>
      </c>
      <c r="DW171" s="12" t="b">
        <v>1</v>
      </c>
      <c r="DX171" s="14"/>
      <c r="DY171" s="14"/>
      <c r="DZ171" s="12"/>
      <c r="EA171" s="12"/>
      <c r="EB171" s="12"/>
      <c r="EC171" s="12"/>
      <c r="ED171" s="12"/>
      <c r="EE171" s="12"/>
      <c r="EF171" s="14"/>
      <c r="EG171" s="14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4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4"/>
      <c r="FN171" s="12"/>
      <c r="FO171" s="12"/>
      <c r="FP171" s="12"/>
      <c r="FQ171" s="14"/>
      <c r="FR171" s="12"/>
      <c r="FS171" s="12">
        <v>2.0</v>
      </c>
      <c r="FT171" s="12"/>
      <c r="FU171" s="12"/>
      <c r="FV171" s="12"/>
      <c r="FW171" s="12"/>
      <c r="FX171" s="12"/>
      <c r="FY171" s="12"/>
      <c r="FZ171" s="12"/>
      <c r="GA171" s="12"/>
      <c r="GB171" s="12"/>
      <c r="GC171" s="14"/>
      <c r="GD171" s="12"/>
      <c r="GE171" s="12"/>
      <c r="GF171" s="12"/>
      <c r="GG171" s="12"/>
      <c r="GH171" s="12"/>
      <c r="GI171" s="12"/>
      <c r="GJ171" s="12"/>
      <c r="GK171" s="14"/>
      <c r="GL171" s="14"/>
      <c r="GM171" s="14"/>
      <c r="GN171" s="12"/>
      <c r="GO171" s="14"/>
      <c r="GP171" s="14"/>
      <c r="GQ171" s="12"/>
      <c r="GR171" s="14"/>
      <c r="GS171" s="12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2">
        <f t="shared" si="36"/>
        <v>4</v>
      </c>
      <c r="HR171" s="12">
        <v>24000.0</v>
      </c>
      <c r="HS171" s="12">
        <v>0.0</v>
      </c>
      <c r="HT171" s="12">
        <v>0.0</v>
      </c>
      <c r="HU171" s="12">
        <v>0.0</v>
      </c>
      <c r="HV171" s="12">
        <v>0.0</v>
      </c>
      <c r="HW171" s="12">
        <v>0.0</v>
      </c>
      <c r="HX171" s="12">
        <v>24000.0</v>
      </c>
      <c r="HY171" s="12" t="s">
        <v>1666</v>
      </c>
      <c r="HZ171" s="19">
        <v>36526.0</v>
      </c>
    </row>
    <row r="172">
      <c r="A172" s="12" t="s">
        <v>1667</v>
      </c>
      <c r="B172" s="12" t="s">
        <v>1668</v>
      </c>
      <c r="C172" s="13">
        <v>45233.0</v>
      </c>
      <c r="D172" s="12">
        <v>11.0</v>
      </c>
      <c r="E172" s="12" t="s">
        <v>596</v>
      </c>
      <c r="F172" s="12" t="s">
        <v>597</v>
      </c>
      <c r="G172" s="12" t="s">
        <v>237</v>
      </c>
      <c r="H172" s="12" t="s">
        <v>238</v>
      </c>
      <c r="I172" s="12" t="s">
        <v>239</v>
      </c>
      <c r="J172" s="14"/>
      <c r="K172" s="12" t="s">
        <v>1669</v>
      </c>
      <c r="L172" s="12" t="s">
        <v>1670</v>
      </c>
      <c r="M172" s="15" t="s">
        <v>600</v>
      </c>
      <c r="N172" s="12" t="s">
        <v>601</v>
      </c>
      <c r="O172" s="12" t="s">
        <v>259</v>
      </c>
      <c r="P172" s="12" t="s">
        <v>245</v>
      </c>
      <c r="Q172" s="12" t="s">
        <v>299</v>
      </c>
      <c r="R172" s="12" t="s">
        <v>247</v>
      </c>
      <c r="S172" s="12" t="s">
        <v>1169</v>
      </c>
      <c r="T172" s="16" t="s">
        <v>1671</v>
      </c>
      <c r="U172" s="17" t="s">
        <v>1672</v>
      </c>
      <c r="V172" s="14" t="str">
        <f t="shared" si="1"/>
        <v>3,620643</v>
      </c>
      <c r="W172" s="14" t="str">
        <f t="shared" si="2"/>
        <v>98,671613</v>
      </c>
      <c r="X172" s="14" t="str">
        <f t="shared" si="3"/>
        <v>3,620584</v>
      </c>
      <c r="Y172" s="14" t="str">
        <f t="shared" si="4"/>
        <v>98,671648</v>
      </c>
      <c r="Z172" s="18">
        <f t="shared" si="37"/>
        <v>7.624037738</v>
      </c>
      <c r="AA172" s="14" t="str">
        <f t="shared" si="6"/>
        <v>Dalam Radius</v>
      </c>
      <c r="AB172" s="14"/>
      <c r="AC172" s="12"/>
      <c r="AD172" s="12"/>
      <c r="AE172" s="12"/>
      <c r="AF172" s="12"/>
      <c r="AG172" s="12" t="b">
        <v>1</v>
      </c>
      <c r="AH172" s="12" t="b">
        <v>1</v>
      </c>
      <c r="AI172" s="12" t="b">
        <v>1</v>
      </c>
      <c r="AJ172" s="12"/>
      <c r="AK172" s="12"/>
      <c r="AL172" s="12" t="b">
        <v>1</v>
      </c>
      <c r="AM172" s="12" t="b">
        <v>1</v>
      </c>
      <c r="AN172" s="12"/>
      <c r="AO172" s="12"/>
      <c r="AP172" s="12"/>
      <c r="AQ172" s="12"/>
      <c r="AR172" s="12"/>
      <c r="AS172" s="12"/>
      <c r="AT172" s="12" t="b">
        <v>1</v>
      </c>
      <c r="AU172" s="12"/>
      <c r="AV172" s="12"/>
      <c r="AW172" s="12"/>
      <c r="AX172" s="12" t="b">
        <v>1</v>
      </c>
      <c r="AY172" s="12"/>
      <c r="AZ172" s="12" t="b">
        <v>1</v>
      </c>
      <c r="BA172" s="12" t="b">
        <v>1</v>
      </c>
      <c r="BB172" s="12" t="b">
        <v>1</v>
      </c>
      <c r="BC172" s="12"/>
      <c r="BD172" s="12" t="b">
        <v>1</v>
      </c>
      <c r="BE172" s="12"/>
      <c r="BF172" s="12" t="b">
        <v>1</v>
      </c>
      <c r="BG172" s="12"/>
      <c r="BH172" s="12"/>
      <c r="BI172" s="12" t="b">
        <v>1</v>
      </c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 t="b">
        <v>1</v>
      </c>
      <c r="BW172" s="12"/>
      <c r="BX172" s="12"/>
      <c r="BY172" s="12"/>
      <c r="BZ172" s="12" t="b">
        <v>1</v>
      </c>
      <c r="CA172" s="12"/>
      <c r="CB172" s="12" t="b">
        <v>1</v>
      </c>
      <c r="CC172" s="12"/>
      <c r="CD172" s="12"/>
      <c r="CE172" s="12"/>
      <c r="CF172" s="12"/>
      <c r="CG172" s="12" t="b">
        <v>1</v>
      </c>
      <c r="CH172" s="12"/>
      <c r="CI172" s="12"/>
      <c r="CJ172" s="12" t="b">
        <v>1</v>
      </c>
      <c r="CK172" s="12" t="b">
        <v>1</v>
      </c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4"/>
      <c r="CX172" s="12"/>
      <c r="CY172" s="12"/>
      <c r="CZ172" s="14"/>
      <c r="DA172" s="14"/>
      <c r="DB172" s="12"/>
      <c r="DC172" s="12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2" t="b">
        <v>0</v>
      </c>
      <c r="DS172" s="12" t="b">
        <v>0</v>
      </c>
      <c r="DT172" s="14"/>
      <c r="DU172" s="14"/>
      <c r="DV172" s="12" t="s">
        <v>1673</v>
      </c>
      <c r="DW172" s="12" t="b">
        <v>1</v>
      </c>
      <c r="DX172" s="14"/>
      <c r="DY172" s="14"/>
      <c r="DZ172" s="12"/>
      <c r="EA172" s="12"/>
      <c r="EB172" s="12"/>
      <c r="EC172" s="12"/>
      <c r="ED172" s="12"/>
      <c r="EE172" s="12"/>
      <c r="EF172" s="14"/>
      <c r="EG172" s="14"/>
      <c r="EH172" s="12"/>
      <c r="EI172" s="12">
        <v>1.0</v>
      </c>
      <c r="EJ172" s="12"/>
      <c r="EK172" s="12"/>
      <c r="EL172" s="12"/>
      <c r="EM172" s="12"/>
      <c r="EN172" s="12"/>
      <c r="EO172" s="12"/>
      <c r="EP172" s="12">
        <v>1.0</v>
      </c>
      <c r="EQ172" s="12"/>
      <c r="ER172" s="12"/>
      <c r="ES172" s="12">
        <v>1.0</v>
      </c>
      <c r="ET172" s="14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4"/>
      <c r="FN172" s="12"/>
      <c r="FO172" s="12"/>
      <c r="FP172" s="12"/>
      <c r="FQ172" s="14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4"/>
      <c r="GD172" s="12"/>
      <c r="GE172" s="12"/>
      <c r="GF172" s="12"/>
      <c r="GG172" s="12"/>
      <c r="GH172" s="12"/>
      <c r="GI172" s="12"/>
      <c r="GJ172" s="19"/>
      <c r="GK172" s="14"/>
      <c r="GL172" s="14"/>
      <c r="GM172" s="14"/>
      <c r="GN172" s="12"/>
      <c r="GO172" s="14"/>
      <c r="GP172" s="14"/>
      <c r="GQ172" s="12"/>
      <c r="GR172" s="14"/>
      <c r="GS172" s="12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2">
        <f t="shared" si="36"/>
        <v>19</v>
      </c>
      <c r="HR172" s="12">
        <v>0.0</v>
      </c>
      <c r="HS172" s="12">
        <v>41500.0</v>
      </c>
      <c r="HT172" s="12">
        <v>0.0</v>
      </c>
      <c r="HU172" s="12">
        <v>0.0</v>
      </c>
      <c r="HV172" s="12">
        <v>0.0</v>
      </c>
      <c r="HW172" s="12">
        <v>0.0</v>
      </c>
      <c r="HX172" s="12">
        <v>41500.0</v>
      </c>
      <c r="HY172" s="12" t="s">
        <v>1674</v>
      </c>
      <c r="HZ172" s="19">
        <v>36654.0</v>
      </c>
    </row>
    <row r="173">
      <c r="A173" s="12" t="s">
        <v>1675</v>
      </c>
      <c r="B173" s="12" t="s">
        <v>1676</v>
      </c>
      <c r="C173" s="13">
        <v>45237.0</v>
      </c>
      <c r="D173" s="12">
        <v>11.0</v>
      </c>
      <c r="E173" s="12" t="s">
        <v>293</v>
      </c>
      <c r="F173" s="12" t="s">
        <v>629</v>
      </c>
      <c r="G173" s="12" t="s">
        <v>237</v>
      </c>
      <c r="H173" s="12" t="s">
        <v>238</v>
      </c>
      <c r="I173" s="12" t="s">
        <v>239</v>
      </c>
      <c r="J173" s="14"/>
      <c r="K173" s="12" t="s">
        <v>1677</v>
      </c>
      <c r="L173" s="12" t="s">
        <v>1678</v>
      </c>
      <c r="M173" s="15" t="s">
        <v>297</v>
      </c>
      <c r="N173" s="12" t="s">
        <v>642</v>
      </c>
      <c r="O173" s="12" t="s">
        <v>259</v>
      </c>
      <c r="P173" s="12" t="s">
        <v>245</v>
      </c>
      <c r="Q173" s="12" t="s">
        <v>278</v>
      </c>
      <c r="R173" s="12" t="s">
        <v>279</v>
      </c>
      <c r="S173" s="12" t="s">
        <v>248</v>
      </c>
      <c r="T173" s="16" t="s">
        <v>1679</v>
      </c>
      <c r="U173" s="17" t="s">
        <v>1680</v>
      </c>
      <c r="V173" s="12" t="str">
        <f t="shared" si="1"/>
        <v>3,589205</v>
      </c>
      <c r="W173" s="14" t="str">
        <f t="shared" si="2"/>
        <v>98,658206</v>
      </c>
      <c r="X173" s="14" t="str">
        <f t="shared" si="3"/>
        <v>3,589086</v>
      </c>
      <c r="Y173" s="14" t="str">
        <f t="shared" si="4"/>
        <v>98,658195</v>
      </c>
      <c r="Z173" s="18">
        <f t="shared" si="37"/>
        <v>13.28837607</v>
      </c>
      <c r="AA173" s="14" t="str">
        <f t="shared" si="6"/>
        <v>Dalam Radius</v>
      </c>
      <c r="AB173" s="14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 t="b">
        <v>1</v>
      </c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 t="b">
        <v>1</v>
      </c>
      <c r="CA173" s="12"/>
      <c r="CB173" s="12" t="b">
        <v>1</v>
      </c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4"/>
      <c r="DR173" s="12" t="b">
        <v>0</v>
      </c>
      <c r="DS173" s="12" t="b">
        <v>0</v>
      </c>
      <c r="DT173" s="12"/>
      <c r="DU173" s="12"/>
      <c r="DV173" s="12" t="s">
        <v>1681</v>
      </c>
      <c r="DW173" s="12" t="b">
        <v>1</v>
      </c>
      <c r="DX173" s="12"/>
      <c r="DY173" s="12"/>
      <c r="DZ173" s="12"/>
      <c r="EA173" s="12"/>
      <c r="EB173" s="12"/>
      <c r="EC173" s="12"/>
      <c r="ED173" s="12"/>
      <c r="EE173" s="12"/>
      <c r="EF173" s="14"/>
      <c r="EG173" s="14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4"/>
      <c r="EU173" s="12"/>
      <c r="EV173" s="12"/>
      <c r="EW173" s="12"/>
      <c r="EX173" s="12"/>
      <c r="EY173" s="12"/>
      <c r="EZ173" s="12"/>
      <c r="FA173" s="12"/>
      <c r="FB173" s="12"/>
      <c r="FC173" s="12">
        <v>5.0</v>
      </c>
      <c r="FD173" s="12"/>
      <c r="FE173" s="12"/>
      <c r="FF173" s="12"/>
      <c r="FG173" s="12"/>
      <c r="FH173" s="12"/>
      <c r="FI173" s="12"/>
      <c r="FJ173" s="12"/>
      <c r="FK173" s="12"/>
      <c r="FL173" s="12"/>
      <c r="FM173" s="14"/>
      <c r="FN173" s="12"/>
      <c r="FO173" s="12"/>
      <c r="FP173" s="12"/>
      <c r="FQ173" s="14"/>
      <c r="FR173" s="12"/>
      <c r="FS173" s="12"/>
      <c r="FT173" s="12"/>
      <c r="FU173" s="12"/>
      <c r="FV173" s="12"/>
      <c r="FW173" s="12">
        <v>3.0</v>
      </c>
      <c r="FX173" s="12"/>
      <c r="FY173" s="12">
        <v>4.0</v>
      </c>
      <c r="FZ173" s="12"/>
      <c r="GA173" s="12"/>
      <c r="GB173" s="12"/>
      <c r="GC173" s="14"/>
      <c r="GD173" s="12"/>
      <c r="GE173" s="12"/>
      <c r="GF173" s="12"/>
      <c r="GG173" s="12"/>
      <c r="GH173" s="12"/>
      <c r="GI173" s="12"/>
      <c r="GJ173" s="12"/>
      <c r="GK173" s="14"/>
      <c r="GL173" s="14"/>
      <c r="GM173" s="14"/>
      <c r="GN173" s="12"/>
      <c r="GO173" s="14"/>
      <c r="GP173" s="14"/>
      <c r="GQ173" s="12"/>
      <c r="GR173" s="14"/>
      <c r="GS173" s="12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2">
        <f>countif(AC173:CV173,"TRUE")</f>
        <v>3</v>
      </c>
      <c r="HR173" s="12">
        <v>144000.0</v>
      </c>
      <c r="HS173" s="12">
        <v>0.0</v>
      </c>
      <c r="HT173" s="12">
        <v>0.0</v>
      </c>
      <c r="HU173" s="12">
        <v>0.0</v>
      </c>
      <c r="HV173" s="12">
        <v>0.0</v>
      </c>
      <c r="HW173" s="12">
        <v>0.0</v>
      </c>
      <c r="HX173" s="12">
        <v>144000.0</v>
      </c>
      <c r="HY173" s="12" t="s">
        <v>1682</v>
      </c>
      <c r="HZ173" s="12" t="s">
        <v>1683</v>
      </c>
    </row>
    <row r="174">
      <c r="A174" s="12" t="s">
        <v>1684</v>
      </c>
      <c r="B174" s="20">
        <v>20498.0</v>
      </c>
      <c r="C174" s="13">
        <v>45231.0</v>
      </c>
      <c r="D174" s="12">
        <v>11.0</v>
      </c>
      <c r="E174" s="12" t="s">
        <v>306</v>
      </c>
      <c r="F174" s="12" t="s">
        <v>307</v>
      </c>
      <c r="G174" s="12" t="s">
        <v>237</v>
      </c>
      <c r="H174" s="12" t="s">
        <v>238</v>
      </c>
      <c r="I174" s="12" t="s">
        <v>239</v>
      </c>
      <c r="J174" s="14"/>
      <c r="K174" s="12" t="s">
        <v>1685</v>
      </c>
      <c r="L174" s="12" t="s">
        <v>1686</v>
      </c>
      <c r="M174" s="15" t="s">
        <v>1687</v>
      </c>
      <c r="N174" s="12" t="s">
        <v>331</v>
      </c>
      <c r="O174" s="12" t="s">
        <v>244</v>
      </c>
      <c r="P174" s="12" t="s">
        <v>245</v>
      </c>
      <c r="Q174" s="12" t="s">
        <v>246</v>
      </c>
      <c r="R174" s="12" t="s">
        <v>247</v>
      </c>
      <c r="S174" s="12" t="s">
        <v>1688</v>
      </c>
      <c r="T174" s="16" t="s">
        <v>1689</v>
      </c>
      <c r="U174" s="17" t="s">
        <v>1690</v>
      </c>
      <c r="V174" s="14" t="str">
        <f t="shared" si="1"/>
        <v>3,580164</v>
      </c>
      <c r="W174" s="14" t="str">
        <f t="shared" si="2"/>
        <v>98,590921</v>
      </c>
      <c r="X174" s="14" t="str">
        <f t="shared" si="3"/>
        <v>3,580244</v>
      </c>
      <c r="Y174" s="14" t="str">
        <f t="shared" si="4"/>
        <v>98,591006</v>
      </c>
      <c r="Z174" s="18">
        <f t="shared" si="37"/>
        <v>12.96592134</v>
      </c>
      <c r="AA174" s="14" t="str">
        <f t="shared" si="6"/>
        <v>Dalam Radius</v>
      </c>
      <c r="AB174" s="14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2" t="b">
        <v>0</v>
      </c>
      <c r="DS174" s="12" t="b">
        <v>0</v>
      </c>
      <c r="DT174" s="14"/>
      <c r="DU174" s="14"/>
      <c r="DV174" s="12" t="s">
        <v>1691</v>
      </c>
      <c r="DW174" s="12" t="b">
        <v>1</v>
      </c>
      <c r="DX174" s="14"/>
      <c r="DY174" s="14"/>
      <c r="DZ174" s="12"/>
      <c r="EA174" s="12"/>
      <c r="EB174" s="12"/>
      <c r="EC174" s="12"/>
      <c r="ED174" s="12"/>
      <c r="EE174" s="12"/>
      <c r="EF174" s="14"/>
      <c r="EG174" s="14"/>
      <c r="EH174" s="12"/>
      <c r="EI174" s="12"/>
      <c r="EJ174" s="14"/>
      <c r="EK174" s="12"/>
      <c r="EL174" s="12"/>
      <c r="EM174" s="12"/>
      <c r="EN174" s="12"/>
      <c r="EO174" s="12"/>
      <c r="EP174" s="12"/>
      <c r="EQ174" s="12"/>
      <c r="ER174" s="12"/>
      <c r="ES174" s="12"/>
      <c r="ET174" s="14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4"/>
      <c r="FN174" s="12"/>
      <c r="FO174" s="12"/>
      <c r="FP174" s="12"/>
      <c r="FQ174" s="14"/>
      <c r="FR174" s="12"/>
      <c r="FS174" s="12"/>
      <c r="FT174" s="12"/>
      <c r="FU174" s="12"/>
      <c r="FV174" s="12"/>
      <c r="FW174" s="12"/>
      <c r="FX174" s="12"/>
      <c r="FY174" s="12">
        <v>1.0</v>
      </c>
      <c r="FZ174" s="12"/>
      <c r="GA174" s="12"/>
      <c r="GB174" s="12"/>
      <c r="GC174" s="14"/>
      <c r="GD174" s="12"/>
      <c r="GE174" s="12"/>
      <c r="GF174" s="12"/>
      <c r="GG174" s="12"/>
      <c r="GH174" s="12"/>
      <c r="GI174" s="12"/>
      <c r="GJ174" s="12"/>
      <c r="GK174" s="14"/>
      <c r="GL174" s="14"/>
      <c r="GM174" s="14"/>
      <c r="GN174" s="12"/>
      <c r="GO174" s="14"/>
      <c r="GP174" s="14"/>
      <c r="GQ174" s="12"/>
      <c r="GR174" s="14"/>
      <c r="GS174" s="12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2">
        <f t="shared" ref="HQ174:HQ175" si="38">countif(AC174:DP174,"TRUE")</f>
        <v>0</v>
      </c>
      <c r="HR174" s="12">
        <v>12000.0</v>
      </c>
      <c r="HS174" s="12">
        <v>0.0</v>
      </c>
      <c r="HT174" s="12">
        <v>0.0</v>
      </c>
      <c r="HU174" s="12">
        <v>0.0</v>
      </c>
      <c r="HV174" s="12">
        <v>0.0</v>
      </c>
      <c r="HW174" s="12"/>
      <c r="HX174" s="12">
        <v>12000.0</v>
      </c>
      <c r="HY174" s="20">
        <v>18457.0</v>
      </c>
      <c r="HZ174" s="12" t="s">
        <v>1692</v>
      </c>
    </row>
    <row r="175">
      <c r="A175" s="12" t="s">
        <v>1693</v>
      </c>
      <c r="B175" s="12" t="s">
        <v>1694</v>
      </c>
      <c r="C175" s="13">
        <v>45232.0</v>
      </c>
      <c r="D175" s="12">
        <v>11.0</v>
      </c>
      <c r="E175" s="12" t="s">
        <v>596</v>
      </c>
      <c r="F175" s="12" t="s">
        <v>597</v>
      </c>
      <c r="G175" s="12" t="s">
        <v>237</v>
      </c>
      <c r="H175" s="12" t="s">
        <v>238</v>
      </c>
      <c r="I175" s="12" t="s">
        <v>239</v>
      </c>
      <c r="J175" s="14"/>
      <c r="K175" s="12" t="s">
        <v>1695</v>
      </c>
      <c r="L175" s="12" t="s">
        <v>1696</v>
      </c>
      <c r="M175" s="15" t="s">
        <v>600</v>
      </c>
      <c r="N175" s="12" t="s">
        <v>723</v>
      </c>
      <c r="O175" s="12" t="s">
        <v>259</v>
      </c>
      <c r="P175" s="12" t="s">
        <v>245</v>
      </c>
      <c r="Q175" s="12" t="s">
        <v>278</v>
      </c>
      <c r="R175" s="12" t="s">
        <v>279</v>
      </c>
      <c r="S175" s="12" t="s">
        <v>248</v>
      </c>
      <c r="T175" s="16" t="s">
        <v>1697</v>
      </c>
      <c r="U175" s="17" t="s">
        <v>1698</v>
      </c>
      <c r="V175" s="14" t="str">
        <f t="shared" si="1"/>
        <v>3,616633</v>
      </c>
      <c r="W175" s="14" t="str">
        <f t="shared" si="2"/>
        <v>98,684576</v>
      </c>
      <c r="X175" s="14" t="str">
        <f t="shared" si="3"/>
        <v>3,616693</v>
      </c>
      <c r="Y175" s="14" t="str">
        <f t="shared" si="4"/>
        <v>98,684546</v>
      </c>
      <c r="Z175" s="18">
        <f t="shared" si="37"/>
        <v>7.456207413</v>
      </c>
      <c r="AA175" s="14" t="str">
        <f t="shared" si="6"/>
        <v>Dalam Radius</v>
      </c>
      <c r="AB175" s="14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 t="b">
        <v>1</v>
      </c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 t="b">
        <v>1</v>
      </c>
      <c r="BW175" s="12"/>
      <c r="BX175" s="12"/>
      <c r="BY175" s="12"/>
      <c r="BZ175" s="12" t="b">
        <v>1</v>
      </c>
      <c r="CA175" s="12"/>
      <c r="CB175" s="12" t="b">
        <v>1</v>
      </c>
      <c r="CC175" s="12"/>
      <c r="CD175" s="12"/>
      <c r="CE175" s="12"/>
      <c r="CF175" s="12"/>
      <c r="CG175" s="12"/>
      <c r="CH175" s="12"/>
      <c r="CI175" s="12"/>
      <c r="CJ175" s="12" t="b">
        <v>1</v>
      </c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4"/>
      <c r="CX175" s="12"/>
      <c r="CY175" s="12"/>
      <c r="CZ175" s="14"/>
      <c r="DA175" s="14"/>
      <c r="DB175" s="12"/>
      <c r="DC175" s="12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2" t="b">
        <v>0</v>
      </c>
      <c r="DS175" s="12" t="b">
        <v>0</v>
      </c>
      <c r="DT175" s="14"/>
      <c r="DU175" s="14"/>
      <c r="DV175" s="12" t="s">
        <v>1699</v>
      </c>
      <c r="DW175" s="12" t="b">
        <v>1</v>
      </c>
      <c r="DX175" s="14"/>
      <c r="DY175" s="14"/>
      <c r="DZ175" s="12"/>
      <c r="EA175" s="12"/>
      <c r="EB175" s="12"/>
      <c r="EC175" s="12"/>
      <c r="ED175" s="12"/>
      <c r="EE175" s="12"/>
      <c r="EF175" s="14"/>
      <c r="EG175" s="14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4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4"/>
      <c r="FN175" s="12"/>
      <c r="FO175" s="12"/>
      <c r="FP175" s="12"/>
      <c r="FQ175" s="14"/>
      <c r="FR175" s="12"/>
      <c r="FS175" s="12"/>
      <c r="FT175" s="12"/>
      <c r="FU175" s="12"/>
      <c r="FV175" s="12"/>
      <c r="FW175" s="12">
        <v>1.0</v>
      </c>
      <c r="FX175" s="12"/>
      <c r="FY175" s="12">
        <v>2.0</v>
      </c>
      <c r="FZ175" s="12"/>
      <c r="GA175" s="12"/>
      <c r="GB175" s="12"/>
      <c r="GC175" s="14"/>
      <c r="GD175" s="12"/>
      <c r="GE175" s="12"/>
      <c r="GF175" s="12"/>
      <c r="GG175" s="12">
        <v>1.0</v>
      </c>
      <c r="GH175" s="12"/>
      <c r="GI175" s="12"/>
      <c r="GJ175" s="19"/>
      <c r="GK175" s="14"/>
      <c r="GL175" s="14"/>
      <c r="GM175" s="14"/>
      <c r="GN175" s="12"/>
      <c r="GO175" s="14"/>
      <c r="GP175" s="14"/>
      <c r="GQ175" s="12"/>
      <c r="GR175" s="14"/>
      <c r="GS175" s="12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2">
        <f t="shared" si="38"/>
        <v>5</v>
      </c>
      <c r="HR175" s="12">
        <v>48000.0</v>
      </c>
      <c r="HS175" s="12">
        <v>0.0</v>
      </c>
      <c r="HT175" s="12">
        <v>0.0</v>
      </c>
      <c r="HU175" s="12">
        <v>0.0</v>
      </c>
      <c r="HV175" s="12">
        <v>0.0</v>
      </c>
      <c r="HX175" s="12">
        <v>48000.0</v>
      </c>
      <c r="HY175" s="20">
        <v>40039.0</v>
      </c>
      <c r="HZ175" s="20">
        <v>36761.0</v>
      </c>
    </row>
    <row r="176">
      <c r="A176" s="12" t="s">
        <v>1700</v>
      </c>
      <c r="B176" s="20">
        <v>12246.0</v>
      </c>
      <c r="C176" s="13">
        <v>45237.0</v>
      </c>
      <c r="D176" s="12">
        <v>11.0</v>
      </c>
      <c r="E176" s="12" t="s">
        <v>1094</v>
      </c>
      <c r="F176" s="12" t="s">
        <v>1095</v>
      </c>
      <c r="G176" s="12" t="s">
        <v>237</v>
      </c>
      <c r="H176" s="12" t="s">
        <v>238</v>
      </c>
      <c r="I176" s="12" t="s">
        <v>239</v>
      </c>
      <c r="J176" s="14"/>
      <c r="K176" s="12" t="s">
        <v>1701</v>
      </c>
      <c r="L176" s="12" t="s">
        <v>1702</v>
      </c>
      <c r="M176" s="15" t="s">
        <v>1703</v>
      </c>
      <c r="N176" s="12" t="s">
        <v>1704</v>
      </c>
      <c r="O176" s="12" t="s">
        <v>1100</v>
      </c>
      <c r="P176" s="12" t="s">
        <v>245</v>
      </c>
      <c r="Q176" s="12" t="s">
        <v>299</v>
      </c>
      <c r="R176" s="12" t="s">
        <v>247</v>
      </c>
      <c r="S176" s="12" t="s">
        <v>1705</v>
      </c>
      <c r="T176" s="16" t="s">
        <v>1706</v>
      </c>
      <c r="U176" s="17" t="s">
        <v>1707</v>
      </c>
      <c r="V176" s="12" t="str">
        <f t="shared" si="1"/>
        <v>3,189871</v>
      </c>
      <c r="W176" s="14" t="str">
        <f t="shared" si="2"/>
        <v>98,508830</v>
      </c>
      <c r="X176" s="14" t="str">
        <f t="shared" si="3"/>
        <v>3,189917</v>
      </c>
      <c r="Y176" s="14" t="str">
        <f t="shared" si="4"/>
        <v>98,508724</v>
      </c>
      <c r="Z176" s="18">
        <f t="shared" si="37"/>
        <v>12.83190721</v>
      </c>
      <c r="AA176" s="14" t="str">
        <f t="shared" si="6"/>
        <v>Dalam Radius</v>
      </c>
      <c r="AB176" s="14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4"/>
      <c r="DR176" s="12" t="b">
        <v>0</v>
      </c>
      <c r="DS176" s="12" t="b">
        <v>0</v>
      </c>
      <c r="DT176" s="12"/>
      <c r="DU176" s="12"/>
      <c r="DV176" s="12" t="s">
        <v>1708</v>
      </c>
      <c r="DW176" s="12" t="b">
        <v>1</v>
      </c>
      <c r="DX176" s="12"/>
      <c r="DY176" s="12"/>
      <c r="DZ176" s="12"/>
      <c r="EA176" s="12"/>
      <c r="EB176" s="12"/>
      <c r="EC176" s="12"/>
      <c r="ED176" s="12"/>
      <c r="EE176" s="12"/>
      <c r="EF176" s="14"/>
      <c r="EG176" s="14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4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4"/>
      <c r="FN176" s="12"/>
      <c r="FO176" s="12"/>
      <c r="FP176" s="12"/>
      <c r="FQ176" s="14"/>
      <c r="FR176" s="12"/>
      <c r="FS176" s="12"/>
      <c r="FT176" s="12"/>
      <c r="FU176" s="12"/>
      <c r="FV176" s="12"/>
      <c r="FW176" s="12">
        <v>4.0</v>
      </c>
      <c r="FX176" s="12"/>
      <c r="FY176" s="12"/>
      <c r="FZ176" s="12"/>
      <c r="GA176" s="12"/>
      <c r="GB176" s="12"/>
      <c r="GC176" s="14"/>
      <c r="GD176" s="12"/>
      <c r="GE176" s="12"/>
      <c r="GF176" s="12"/>
      <c r="GG176" s="12"/>
      <c r="GH176" s="12"/>
      <c r="GI176" s="12"/>
      <c r="GJ176" s="12"/>
      <c r="GK176" s="14"/>
      <c r="GL176" s="14"/>
      <c r="GM176" s="14"/>
      <c r="GN176" s="12"/>
      <c r="GO176" s="14"/>
      <c r="GP176" s="14"/>
      <c r="GQ176" s="12"/>
      <c r="GR176" s="14"/>
      <c r="GS176" s="12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2">
        <f>countif(AC176:CV176,"TRUE")</f>
        <v>0</v>
      </c>
      <c r="HR176" s="12">
        <v>48000.0</v>
      </c>
      <c r="HS176" s="12">
        <v>0.0</v>
      </c>
      <c r="HT176" s="12">
        <v>0.0</v>
      </c>
      <c r="HU176" s="12">
        <v>0.0</v>
      </c>
      <c r="HV176" s="12">
        <v>0.0</v>
      </c>
      <c r="HW176" s="12">
        <v>0.0</v>
      </c>
      <c r="HX176" s="12">
        <v>48000.0</v>
      </c>
      <c r="HY176" s="20">
        <v>47402.0</v>
      </c>
      <c r="HZ176" s="12" t="s">
        <v>1709</v>
      </c>
    </row>
    <row r="177">
      <c r="A177" s="12" t="s">
        <v>1710</v>
      </c>
      <c r="B177" s="12" t="s">
        <v>1711</v>
      </c>
      <c r="C177" s="13">
        <v>45233.0</v>
      </c>
      <c r="D177" s="12">
        <v>11.0</v>
      </c>
      <c r="E177" s="12" t="s">
        <v>596</v>
      </c>
      <c r="F177" s="12" t="s">
        <v>597</v>
      </c>
      <c r="G177" s="12" t="s">
        <v>237</v>
      </c>
      <c r="H177" s="12" t="s">
        <v>238</v>
      </c>
      <c r="I177" s="12" t="s">
        <v>239</v>
      </c>
      <c r="J177" s="14"/>
      <c r="K177" s="12" t="s">
        <v>884</v>
      </c>
      <c r="L177" s="12" t="s">
        <v>885</v>
      </c>
      <c r="M177" s="12" t="str">
        <v>#ERROR!</v>
      </c>
      <c r="N177" s="12" t="s">
        <v>789</v>
      </c>
      <c r="O177" s="12" t="s">
        <v>259</v>
      </c>
      <c r="P177" s="12" t="s">
        <v>245</v>
      </c>
      <c r="Q177" s="12" t="s">
        <v>299</v>
      </c>
      <c r="R177" s="12" t="s">
        <v>247</v>
      </c>
      <c r="S177" s="12" t="s">
        <v>790</v>
      </c>
      <c r="T177" s="16" t="s">
        <v>886</v>
      </c>
      <c r="U177" s="17" t="s">
        <v>1712</v>
      </c>
      <c r="V177" s="14" t="str">
        <f t="shared" si="1"/>
        <v>3,637632</v>
      </c>
      <c r="W177" s="14" t="str">
        <f t="shared" si="2"/>
        <v>98,666959</v>
      </c>
      <c r="X177" s="14" t="str">
        <f t="shared" si="3"/>
        <v>3,637612</v>
      </c>
      <c r="Y177" s="14" t="str">
        <f t="shared" si="4"/>
        <v>98,666898</v>
      </c>
      <c r="Z177" s="18">
        <f t="shared" si="37"/>
        <v>7.125169842</v>
      </c>
      <c r="AA177" s="14" t="str">
        <f t="shared" si="6"/>
        <v>Dalam Radius</v>
      </c>
      <c r="AB177" s="14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 t="b">
        <v>1</v>
      </c>
      <c r="AP177" s="12"/>
      <c r="AQ177" s="12"/>
      <c r="AR177" s="12"/>
      <c r="AS177" s="12"/>
      <c r="AT177" s="12"/>
      <c r="AU177" s="12"/>
      <c r="AV177" s="12"/>
      <c r="AW177" s="12"/>
      <c r="AX177" s="12" t="b">
        <v>1</v>
      </c>
      <c r="AY177" s="12"/>
      <c r="AZ177" s="12" t="b">
        <v>1</v>
      </c>
      <c r="BA177" s="12" t="b">
        <v>1</v>
      </c>
      <c r="BB177" s="12" t="b">
        <v>1</v>
      </c>
      <c r="BC177" s="12"/>
      <c r="BD177" s="12" t="b">
        <v>1</v>
      </c>
      <c r="BE177" s="12" t="b">
        <v>1</v>
      </c>
      <c r="BF177" s="12" t="b">
        <v>1</v>
      </c>
      <c r="BG177" s="12" t="b">
        <v>1</v>
      </c>
      <c r="BH177" s="12"/>
      <c r="BI177" s="12" t="b">
        <v>1</v>
      </c>
      <c r="BJ177" s="12"/>
      <c r="BK177" s="12" t="b">
        <v>1</v>
      </c>
      <c r="BL177" s="12" t="b">
        <v>1</v>
      </c>
      <c r="BM177" s="12"/>
      <c r="BN177" s="12"/>
      <c r="BO177" s="12" t="b">
        <v>1</v>
      </c>
      <c r="BP177" s="12"/>
      <c r="BQ177" s="12"/>
      <c r="BR177" s="12" t="b">
        <v>1</v>
      </c>
      <c r="BS177" s="12"/>
      <c r="BT177" s="12"/>
      <c r="BU177" s="12" t="b">
        <v>1</v>
      </c>
      <c r="BV177" s="12" t="b">
        <v>1</v>
      </c>
      <c r="BW177" s="12" t="b">
        <v>1</v>
      </c>
      <c r="BX177" s="12" t="b">
        <v>1</v>
      </c>
      <c r="BY177" s="12" t="b">
        <v>1</v>
      </c>
      <c r="BZ177" s="12" t="b">
        <v>1</v>
      </c>
      <c r="CA177" s="12" t="b">
        <v>1</v>
      </c>
      <c r="CB177" s="12" t="b">
        <v>1</v>
      </c>
      <c r="CC177" s="12"/>
      <c r="CD177" s="12" t="b">
        <v>1</v>
      </c>
      <c r="CE177" s="12" t="b">
        <v>1</v>
      </c>
      <c r="CF177" s="12"/>
      <c r="CG177" s="12" t="b">
        <v>1</v>
      </c>
      <c r="CH177" s="12"/>
      <c r="CI177" s="12"/>
      <c r="CJ177" s="12" t="b">
        <v>1</v>
      </c>
      <c r="CK177" s="12" t="b">
        <v>1</v>
      </c>
      <c r="CL177" s="12" t="b">
        <v>1</v>
      </c>
      <c r="CM177" s="12" t="b">
        <v>1</v>
      </c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4"/>
      <c r="DR177" s="12" t="b">
        <v>0</v>
      </c>
      <c r="DS177" s="12" t="b">
        <v>0</v>
      </c>
      <c r="DT177" s="14"/>
      <c r="DU177" s="14"/>
      <c r="DV177" s="12" t="s">
        <v>1713</v>
      </c>
      <c r="DW177" s="12" t="b">
        <v>1</v>
      </c>
      <c r="DX177" s="14"/>
      <c r="DY177" s="14"/>
      <c r="DZ177" s="12"/>
      <c r="EA177" s="12"/>
      <c r="EB177" s="12"/>
      <c r="EC177" s="12"/>
      <c r="ED177" s="12"/>
      <c r="EE177" s="12"/>
      <c r="EF177" s="14"/>
      <c r="EG177" s="14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4"/>
      <c r="EU177" s="12">
        <v>1.0</v>
      </c>
      <c r="EV177" s="12"/>
      <c r="EW177" s="12"/>
      <c r="EX177" s="12"/>
      <c r="EY177" s="12"/>
      <c r="EZ177" s="12"/>
      <c r="FA177" s="12"/>
      <c r="FB177" s="12"/>
      <c r="FC177" s="12">
        <v>1.0</v>
      </c>
      <c r="FD177" s="12"/>
      <c r="FE177" s="12"/>
      <c r="FF177" s="12"/>
      <c r="FG177" s="12"/>
      <c r="FH177" s="12"/>
      <c r="FI177" s="12"/>
      <c r="FJ177" s="12"/>
      <c r="FK177" s="12"/>
      <c r="FL177" s="12">
        <v>1.0</v>
      </c>
      <c r="FM177" s="14"/>
      <c r="FN177" s="12"/>
      <c r="FO177" s="12"/>
      <c r="FP177" s="12"/>
      <c r="FQ177" s="14"/>
      <c r="FR177" s="12"/>
      <c r="FS177" s="12">
        <v>1.0</v>
      </c>
      <c r="FT177" s="12"/>
      <c r="FU177" s="12"/>
      <c r="FV177" s="12"/>
      <c r="FW177" s="12"/>
      <c r="FX177" s="12"/>
      <c r="FY177" s="12"/>
      <c r="FZ177" s="12"/>
      <c r="GA177" s="12"/>
      <c r="GB177" s="12"/>
      <c r="GC177" s="14"/>
      <c r="GD177" s="12"/>
      <c r="GE177" s="12"/>
      <c r="GF177" s="12"/>
      <c r="GG177" s="12"/>
      <c r="GH177" s="12"/>
      <c r="GI177" s="12"/>
      <c r="GJ177" s="12"/>
      <c r="GK177" s="14"/>
      <c r="GL177" s="14"/>
      <c r="GM177" s="14"/>
      <c r="GN177" s="12"/>
      <c r="GO177" s="14"/>
      <c r="GP177" s="14"/>
      <c r="GQ177" s="12"/>
      <c r="GR177" s="14"/>
      <c r="GS177" s="12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2">
        <f t="shared" ref="HQ177:HQ188" si="39">countif(AC177:DP177,"TRUE")</f>
        <v>29</v>
      </c>
      <c r="HR177" s="12">
        <v>48000.0</v>
      </c>
      <c r="HS177" s="12">
        <v>0.0</v>
      </c>
      <c r="HT177" s="12">
        <v>0.0</v>
      </c>
      <c r="HU177" s="12">
        <v>0.0</v>
      </c>
      <c r="HV177" s="12">
        <v>0.0</v>
      </c>
      <c r="HW177" s="12">
        <v>0.0</v>
      </c>
      <c r="HX177" s="12">
        <v>48000.0</v>
      </c>
      <c r="HY177" s="12" t="s">
        <v>1714</v>
      </c>
      <c r="HZ177" s="19">
        <v>36568.0</v>
      </c>
    </row>
    <row r="178">
      <c r="A178" s="12" t="s">
        <v>1715</v>
      </c>
      <c r="B178" s="12" t="s">
        <v>1716</v>
      </c>
      <c r="C178" s="13">
        <v>45233.0</v>
      </c>
      <c r="D178" s="12">
        <v>11.0</v>
      </c>
      <c r="E178" s="12" t="s">
        <v>596</v>
      </c>
      <c r="F178" s="12" t="s">
        <v>597</v>
      </c>
      <c r="G178" s="12" t="s">
        <v>237</v>
      </c>
      <c r="H178" s="12" t="s">
        <v>238</v>
      </c>
      <c r="I178" s="12" t="s">
        <v>239</v>
      </c>
      <c r="J178" s="14"/>
      <c r="K178" s="12" t="s">
        <v>1717</v>
      </c>
      <c r="L178" s="12" t="s">
        <v>1718</v>
      </c>
      <c r="M178" s="15" t="s">
        <v>600</v>
      </c>
      <c r="N178" s="12" t="s">
        <v>723</v>
      </c>
      <c r="O178" s="12" t="s">
        <v>259</v>
      </c>
      <c r="P178" s="12" t="s">
        <v>245</v>
      </c>
      <c r="Q178" s="12" t="s">
        <v>246</v>
      </c>
      <c r="R178" s="12" t="s">
        <v>247</v>
      </c>
      <c r="S178" s="12" t="s">
        <v>1505</v>
      </c>
      <c r="T178" s="16" t="s">
        <v>1719</v>
      </c>
      <c r="U178" s="17" t="s">
        <v>1720</v>
      </c>
      <c r="V178" s="14" t="str">
        <f t="shared" si="1"/>
        <v>3,596481</v>
      </c>
      <c r="W178" s="14" t="str">
        <f t="shared" si="2"/>
        <v>98,682191</v>
      </c>
      <c r="X178" s="14" t="str">
        <f t="shared" si="3"/>
        <v>3,596541</v>
      </c>
      <c r="Y178" s="14" t="str">
        <f t="shared" si="4"/>
        <v>98,682169</v>
      </c>
      <c r="Z178" s="18">
        <f t="shared" si="37"/>
        <v>7.104380012</v>
      </c>
      <c r="AA178" s="14" t="str">
        <f t="shared" si="6"/>
        <v>Dalam Radius</v>
      </c>
      <c r="AB178" s="14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 t="b">
        <v>1</v>
      </c>
      <c r="AY178" s="12"/>
      <c r="AZ178" s="12" t="b">
        <v>1</v>
      </c>
      <c r="BA178" s="12"/>
      <c r="BB178" s="12" t="b">
        <v>1</v>
      </c>
      <c r="BC178" s="12"/>
      <c r="BD178" s="12"/>
      <c r="BE178" s="12"/>
      <c r="BF178" s="12" t="b">
        <v>1</v>
      </c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 t="b">
        <v>1</v>
      </c>
      <c r="BW178" s="12"/>
      <c r="BX178" s="12"/>
      <c r="BY178" s="12"/>
      <c r="BZ178" s="12" t="b">
        <v>1</v>
      </c>
      <c r="CA178" s="12"/>
      <c r="CB178" s="12" t="b">
        <v>1</v>
      </c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4"/>
      <c r="DR178" s="12" t="b">
        <v>0</v>
      </c>
      <c r="DS178" s="12" t="b">
        <v>0</v>
      </c>
      <c r="DT178" s="14"/>
      <c r="DU178" s="14"/>
      <c r="DV178" s="12" t="s">
        <v>1721</v>
      </c>
      <c r="DW178" s="12" t="b">
        <v>1</v>
      </c>
      <c r="DX178" s="14"/>
      <c r="DY178" s="14"/>
      <c r="DZ178" s="12"/>
      <c r="EA178" s="12"/>
      <c r="EB178" s="12"/>
      <c r="EC178" s="12"/>
      <c r="ED178" s="12"/>
      <c r="EE178" s="12"/>
      <c r="EF178" s="14"/>
      <c r="EG178" s="14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4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4"/>
      <c r="FN178" s="12"/>
      <c r="FO178" s="12"/>
      <c r="FP178" s="12"/>
      <c r="FQ178" s="14"/>
      <c r="FR178" s="12"/>
      <c r="FS178" s="12"/>
      <c r="FT178" s="12"/>
      <c r="FU178" s="12"/>
      <c r="FV178" s="12"/>
      <c r="FW178" s="12">
        <v>2.0</v>
      </c>
      <c r="FX178" s="12"/>
      <c r="FY178" s="12"/>
      <c r="FZ178" s="12"/>
      <c r="GA178" s="12"/>
      <c r="GB178" s="12"/>
      <c r="GC178" s="14"/>
      <c r="GD178" s="12"/>
      <c r="GE178" s="12"/>
      <c r="GF178" s="12"/>
      <c r="GG178" s="12"/>
      <c r="GH178" s="12"/>
      <c r="GI178" s="12"/>
      <c r="GJ178" s="12"/>
      <c r="GK178" s="14"/>
      <c r="GL178" s="14"/>
      <c r="GM178" s="14"/>
      <c r="GN178" s="12"/>
      <c r="GO178" s="14"/>
      <c r="GP178" s="14"/>
      <c r="GQ178" s="12"/>
      <c r="GR178" s="14"/>
      <c r="GS178" s="12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2">
        <f t="shared" si="39"/>
        <v>7</v>
      </c>
      <c r="HR178" s="12">
        <v>24000.0</v>
      </c>
      <c r="HS178" s="12">
        <v>0.0</v>
      </c>
      <c r="HT178" s="12">
        <v>0.0</v>
      </c>
      <c r="HU178" s="12">
        <v>0.0</v>
      </c>
      <c r="HV178" s="12">
        <v>0.0</v>
      </c>
      <c r="HW178" s="12">
        <v>0.0</v>
      </c>
      <c r="HX178" s="12">
        <v>24000.0</v>
      </c>
      <c r="HY178" s="12" t="s">
        <v>1722</v>
      </c>
      <c r="HZ178" s="19">
        <v>36591.0</v>
      </c>
    </row>
    <row r="179">
      <c r="A179" s="12" t="s">
        <v>1723</v>
      </c>
      <c r="B179" s="12" t="s">
        <v>1724</v>
      </c>
      <c r="C179" s="13">
        <v>45232.0</v>
      </c>
      <c r="D179" s="12">
        <v>11.0</v>
      </c>
      <c r="E179" s="12" t="s">
        <v>596</v>
      </c>
      <c r="F179" s="12" t="s">
        <v>658</v>
      </c>
      <c r="G179" s="12" t="s">
        <v>237</v>
      </c>
      <c r="H179" s="12" t="s">
        <v>238</v>
      </c>
      <c r="I179" s="12" t="s">
        <v>239</v>
      </c>
      <c r="J179" s="14"/>
      <c r="K179" s="12" t="s">
        <v>1725</v>
      </c>
      <c r="L179" s="12" t="s">
        <v>1726</v>
      </c>
      <c r="M179" s="15" t="s">
        <v>600</v>
      </c>
      <c r="N179" s="12" t="s">
        <v>601</v>
      </c>
      <c r="O179" s="12" t="s">
        <v>259</v>
      </c>
      <c r="P179" s="12" t="s">
        <v>245</v>
      </c>
      <c r="Q179" s="12" t="s">
        <v>246</v>
      </c>
      <c r="R179" s="12" t="s">
        <v>247</v>
      </c>
      <c r="S179" s="15" t="s">
        <v>1727</v>
      </c>
      <c r="T179" s="16" t="s">
        <v>1728</v>
      </c>
      <c r="U179" s="17" t="s">
        <v>1729</v>
      </c>
      <c r="V179" s="14" t="str">
        <f t="shared" si="1"/>
        <v>3,595298</v>
      </c>
      <c r="W179" s="14" t="str">
        <f t="shared" si="2"/>
        <v>98,674463</v>
      </c>
      <c r="X179" s="14" t="str">
        <f t="shared" si="3"/>
        <v>3,595341</v>
      </c>
      <c r="Y179" s="14" t="str">
        <f t="shared" si="4"/>
        <v>98,674417</v>
      </c>
      <c r="Z179" s="18">
        <f t="shared" si="37"/>
        <v>6.99439276</v>
      </c>
      <c r="AA179" s="14" t="str">
        <f t="shared" si="6"/>
        <v>Dalam Radius</v>
      </c>
      <c r="AB179" s="14"/>
      <c r="AC179" s="12"/>
      <c r="AD179" s="12"/>
      <c r="AE179" s="12"/>
      <c r="AF179" s="12"/>
      <c r="AG179" s="12"/>
      <c r="AH179" s="12"/>
      <c r="AI179" s="12" t="b">
        <v>1</v>
      </c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 t="b">
        <v>1</v>
      </c>
      <c r="AY179" s="12"/>
      <c r="AZ179" s="12" t="b">
        <v>1</v>
      </c>
      <c r="BA179" s="12" t="b">
        <v>1</v>
      </c>
      <c r="BB179" s="12" t="b">
        <v>1</v>
      </c>
      <c r="BC179" s="12"/>
      <c r="BD179" s="12" t="b">
        <v>1</v>
      </c>
      <c r="BE179" s="12" t="b">
        <v>1</v>
      </c>
      <c r="BF179" s="12" t="b">
        <v>1</v>
      </c>
      <c r="BG179" s="12" t="b">
        <v>1</v>
      </c>
      <c r="BH179" s="12"/>
      <c r="BI179" s="12" t="b">
        <v>1</v>
      </c>
      <c r="BJ179" s="12"/>
      <c r="BK179" s="12" t="b">
        <v>1</v>
      </c>
      <c r="BL179" s="12" t="b">
        <v>1</v>
      </c>
      <c r="BM179" s="12"/>
      <c r="BN179" s="12"/>
      <c r="BO179" s="12" t="b">
        <v>1</v>
      </c>
      <c r="BP179" s="12"/>
      <c r="BQ179" s="12"/>
      <c r="BR179" s="12" t="b">
        <v>1</v>
      </c>
      <c r="BS179" s="12"/>
      <c r="BT179" s="12"/>
      <c r="BU179" s="12" t="b">
        <v>1</v>
      </c>
      <c r="BV179" s="12" t="b">
        <v>1</v>
      </c>
      <c r="BW179" s="12" t="b">
        <v>1</v>
      </c>
      <c r="BX179" s="12"/>
      <c r="BY179" s="12" t="b">
        <v>1</v>
      </c>
      <c r="BZ179" s="12" t="b">
        <v>1</v>
      </c>
      <c r="CA179" s="12"/>
      <c r="CB179" s="12" t="b">
        <v>1</v>
      </c>
      <c r="CC179" s="12"/>
      <c r="CD179" s="12" t="b">
        <v>1</v>
      </c>
      <c r="CE179" s="12"/>
      <c r="CF179" s="12"/>
      <c r="CG179" s="12" t="b">
        <v>1</v>
      </c>
      <c r="CH179" s="12"/>
      <c r="CI179" s="12" t="b">
        <v>1</v>
      </c>
      <c r="CJ179" s="12" t="b">
        <v>1</v>
      </c>
      <c r="CK179" s="12" t="b">
        <v>1</v>
      </c>
      <c r="CL179" s="12"/>
      <c r="CM179" s="12" t="b">
        <v>1</v>
      </c>
      <c r="CN179" s="12"/>
      <c r="CO179" s="12"/>
      <c r="CP179" s="12"/>
      <c r="CQ179" s="12"/>
      <c r="CR179" s="12"/>
      <c r="CS179" s="12"/>
      <c r="CT179" s="12"/>
      <c r="CU179" s="12"/>
      <c r="CV179" s="12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2" t="b">
        <v>0</v>
      </c>
      <c r="DS179" s="12" t="b">
        <v>0</v>
      </c>
      <c r="DT179" s="14"/>
      <c r="DU179" s="14"/>
      <c r="DV179" s="12" t="s">
        <v>1730</v>
      </c>
      <c r="DW179" s="12" t="b">
        <v>1</v>
      </c>
      <c r="DX179" s="14"/>
      <c r="DY179" s="14"/>
      <c r="DZ179" s="12"/>
      <c r="EA179" s="12"/>
      <c r="EB179" s="12"/>
      <c r="EC179" s="12"/>
      <c r="ED179" s="12"/>
      <c r="EE179" s="12">
        <v>1.0</v>
      </c>
      <c r="EF179" s="14"/>
      <c r="EG179" s="14"/>
      <c r="EH179" s="12"/>
      <c r="EI179" s="12"/>
      <c r="EJ179" s="14"/>
      <c r="EK179" s="12"/>
      <c r="EL179" s="12"/>
      <c r="EM179" s="12"/>
      <c r="EN179" s="12"/>
      <c r="EO179" s="12"/>
      <c r="EP179" s="12"/>
      <c r="EQ179" s="12"/>
      <c r="ER179" s="12"/>
      <c r="ES179" s="12"/>
      <c r="ET179" s="14"/>
      <c r="EU179" s="12">
        <v>1.0</v>
      </c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>
        <v>1.0</v>
      </c>
      <c r="FM179" s="14"/>
      <c r="FN179" s="12"/>
      <c r="FO179" s="12"/>
      <c r="FP179" s="12"/>
      <c r="FQ179" s="14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>
        <v>1.0</v>
      </c>
      <c r="GB179" s="12"/>
      <c r="GC179" s="14"/>
      <c r="GD179" s="12"/>
      <c r="GE179" s="12"/>
      <c r="GF179" s="12"/>
      <c r="GG179" s="12"/>
      <c r="GH179" s="12">
        <v>1.0</v>
      </c>
      <c r="GI179" s="12"/>
      <c r="GJ179" s="12"/>
      <c r="GK179" s="14"/>
      <c r="GL179" s="14"/>
      <c r="GM179" s="14"/>
      <c r="GN179" s="12"/>
      <c r="GO179" s="14"/>
      <c r="GP179" s="14"/>
      <c r="GQ179" s="12"/>
      <c r="GR179" s="14"/>
      <c r="GS179" s="12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2">
        <f t="shared" si="39"/>
        <v>26</v>
      </c>
      <c r="HR179" s="12">
        <v>48000.0</v>
      </c>
      <c r="HS179" s="12">
        <v>12500.0</v>
      </c>
      <c r="HT179" s="12">
        <v>0.0</v>
      </c>
      <c r="HU179" s="12">
        <v>0.0</v>
      </c>
      <c r="HV179" s="12">
        <v>0.0</v>
      </c>
      <c r="HW179" s="12"/>
      <c r="HX179" s="12">
        <v>60500.0</v>
      </c>
      <c r="HY179" s="12" t="s">
        <v>1731</v>
      </c>
      <c r="HZ179" s="12" t="s">
        <v>1732</v>
      </c>
    </row>
    <row r="180">
      <c r="A180" s="12" t="s">
        <v>1733</v>
      </c>
      <c r="B180" s="12" t="s">
        <v>1734</v>
      </c>
      <c r="C180" s="13">
        <v>45231.0</v>
      </c>
      <c r="D180" s="12">
        <v>11.0</v>
      </c>
      <c r="E180" s="12" t="s">
        <v>475</v>
      </c>
      <c r="F180" s="12" t="s">
        <v>730</v>
      </c>
      <c r="G180" s="12" t="s">
        <v>237</v>
      </c>
      <c r="H180" s="12" t="s">
        <v>238</v>
      </c>
      <c r="I180" s="12" t="s">
        <v>239</v>
      </c>
      <c r="J180" s="14"/>
      <c r="K180" s="12" t="s">
        <v>851</v>
      </c>
      <c r="L180" s="12" t="s">
        <v>852</v>
      </c>
      <c r="M180" s="15" t="s">
        <v>853</v>
      </c>
      <c r="N180" s="12" t="s">
        <v>713</v>
      </c>
      <c r="O180" s="12" t="s">
        <v>259</v>
      </c>
      <c r="P180" s="12" t="s">
        <v>245</v>
      </c>
      <c r="Q180" s="12" t="s">
        <v>299</v>
      </c>
      <c r="R180" s="12" t="s">
        <v>247</v>
      </c>
      <c r="S180" s="12" t="s">
        <v>714</v>
      </c>
      <c r="T180" s="16" t="s">
        <v>854</v>
      </c>
      <c r="U180" s="17" t="s">
        <v>1735</v>
      </c>
      <c r="V180" s="14" t="str">
        <f t="shared" si="1"/>
        <v>3,601735</v>
      </c>
      <c r="W180" s="14" t="str">
        <f t="shared" si="2"/>
        <v>98,707489</v>
      </c>
      <c r="X180" s="14" t="str">
        <f t="shared" si="3"/>
        <v>3,601627</v>
      </c>
      <c r="Y180" s="14" t="str">
        <f t="shared" si="4"/>
        <v>98,707511</v>
      </c>
      <c r="Z180" s="18">
        <f>2 * 6371000 * ASIN(SQRT((SIN((X180*(3.14159/180)-V180*(3.14159/180))/2))^2+COS(X180*(3.14159/180))*COS(V180*(3.14159/180))*SIN(((Y180*(3.14159/180)-W180*(3.14159/180))/2))^2))</f>
        <v>12.25470477</v>
      </c>
      <c r="AA180" s="14" t="str">
        <f t="shared" si="6"/>
        <v>Dalam Radius</v>
      </c>
      <c r="AB180" s="14"/>
      <c r="AC180" s="12"/>
      <c r="AD180" s="12"/>
      <c r="AE180" s="12"/>
      <c r="AF180" s="12"/>
      <c r="AG180" s="12"/>
      <c r="AH180" s="12" t="b">
        <v>1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 t="b">
        <v>1</v>
      </c>
      <c r="BC180" s="12"/>
      <c r="BD180" s="12" t="b">
        <v>1</v>
      </c>
      <c r="BE180" s="12"/>
      <c r="BF180" s="12" t="b">
        <v>1</v>
      </c>
      <c r="BG180" s="12"/>
      <c r="BH180" s="12"/>
      <c r="BI180" s="12" t="b">
        <v>1</v>
      </c>
      <c r="BJ180" s="12"/>
      <c r="BK180" s="12"/>
      <c r="BL180" s="12"/>
      <c r="BM180" s="12"/>
      <c r="BN180" s="12"/>
      <c r="BO180" s="12"/>
      <c r="BP180" s="12"/>
      <c r="BQ180" s="12"/>
      <c r="BR180" s="12" t="b">
        <v>1</v>
      </c>
      <c r="BS180" s="12"/>
      <c r="BT180" s="12"/>
      <c r="BU180" s="12"/>
      <c r="BV180" s="12" t="b">
        <v>1</v>
      </c>
      <c r="BW180" s="12" t="b">
        <v>1</v>
      </c>
      <c r="BX180" s="12" t="b">
        <v>1</v>
      </c>
      <c r="BY180" s="12"/>
      <c r="BZ180" s="12" t="b">
        <v>1</v>
      </c>
      <c r="CA180" s="12"/>
      <c r="CB180" s="12" t="b">
        <v>1</v>
      </c>
      <c r="CC180" s="12"/>
      <c r="CD180" s="12"/>
      <c r="CE180" s="12"/>
      <c r="CF180" s="12"/>
      <c r="CG180" s="12" t="b">
        <v>1</v>
      </c>
      <c r="CH180" s="12"/>
      <c r="CI180" s="12"/>
      <c r="CJ180" s="12" t="b">
        <v>1</v>
      </c>
      <c r="CK180" s="12" t="b">
        <v>1</v>
      </c>
      <c r="CL180" s="12" t="b">
        <v>1</v>
      </c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2" t="b">
        <v>0</v>
      </c>
      <c r="DS180" s="12" t="b">
        <v>0</v>
      </c>
      <c r="DT180" s="14"/>
      <c r="DU180" s="14"/>
      <c r="DV180" s="12" t="s">
        <v>1736</v>
      </c>
      <c r="DW180" s="12" t="b">
        <v>1</v>
      </c>
      <c r="DX180" s="14"/>
      <c r="DY180" s="14"/>
      <c r="DZ180" s="12"/>
      <c r="EA180" s="12"/>
      <c r="EB180" s="12"/>
      <c r="EC180" s="12"/>
      <c r="ED180" s="12"/>
      <c r="EE180" s="12"/>
      <c r="EF180" s="14"/>
      <c r="EG180" s="14"/>
      <c r="EH180" s="12"/>
      <c r="EI180" s="12"/>
      <c r="EJ180" s="14"/>
      <c r="EK180" s="12"/>
      <c r="EL180" s="12"/>
      <c r="EM180" s="12"/>
      <c r="EN180" s="12"/>
      <c r="EO180" s="12"/>
      <c r="EP180" s="12"/>
      <c r="EQ180" s="12"/>
      <c r="ER180" s="12"/>
      <c r="ES180" s="12"/>
      <c r="ET180" s="14"/>
      <c r="EU180" s="12">
        <v>1.0</v>
      </c>
      <c r="EV180" s="12"/>
      <c r="EW180" s="12">
        <v>1.0</v>
      </c>
      <c r="EX180" s="12"/>
      <c r="EY180" s="12"/>
      <c r="EZ180" s="12"/>
      <c r="FA180" s="12"/>
      <c r="FB180" s="12">
        <v>1.0</v>
      </c>
      <c r="FC180" s="12"/>
      <c r="FD180" s="12"/>
      <c r="FE180" s="12"/>
      <c r="FF180" s="12"/>
      <c r="FG180" s="12"/>
      <c r="FH180" s="12"/>
      <c r="FI180" s="12">
        <v>1.0</v>
      </c>
      <c r="FJ180" s="12"/>
      <c r="FK180" s="12"/>
      <c r="FL180" s="12">
        <v>1.0</v>
      </c>
      <c r="FM180" s="14"/>
      <c r="FN180" s="12"/>
      <c r="FO180" s="12">
        <v>1.0</v>
      </c>
      <c r="FP180" s="14"/>
      <c r="FQ180" s="14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4"/>
      <c r="GD180" s="12"/>
      <c r="GE180" s="12"/>
      <c r="GF180" s="12"/>
      <c r="GG180" s="12"/>
      <c r="GH180" s="12"/>
      <c r="GI180" s="12"/>
      <c r="GJ180" s="12"/>
      <c r="GK180" s="14"/>
      <c r="GL180" s="14"/>
      <c r="GM180" s="14"/>
      <c r="GN180" s="12"/>
      <c r="GO180" s="14"/>
      <c r="GP180" s="14"/>
      <c r="GQ180" s="12"/>
      <c r="GR180" s="14"/>
      <c r="GS180" s="12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2">
        <f t="shared" si="39"/>
        <v>15</v>
      </c>
      <c r="HR180" s="12">
        <v>72000.0</v>
      </c>
      <c r="HS180" s="12">
        <v>0.0</v>
      </c>
      <c r="HT180" s="12">
        <v>0.0</v>
      </c>
      <c r="HU180" s="12">
        <v>0.0</v>
      </c>
      <c r="HV180" s="12">
        <v>0.0</v>
      </c>
      <c r="HW180" s="12"/>
      <c r="HX180" s="12">
        <v>72000.0</v>
      </c>
      <c r="HY180" s="12" t="s">
        <v>1737</v>
      </c>
      <c r="HZ180" s="19">
        <v>36748.0</v>
      </c>
    </row>
    <row r="181">
      <c r="A181" s="12" t="s">
        <v>1738</v>
      </c>
      <c r="B181" s="12" t="s">
        <v>1739</v>
      </c>
      <c r="C181" s="13">
        <v>45236.0</v>
      </c>
      <c r="D181" s="12">
        <v>11.0</v>
      </c>
      <c r="E181" s="12" t="s">
        <v>235</v>
      </c>
      <c r="F181" s="12" t="s">
        <v>236</v>
      </c>
      <c r="G181" s="12" t="s">
        <v>237</v>
      </c>
      <c r="H181" s="12" t="s">
        <v>238</v>
      </c>
      <c r="I181" s="12" t="s">
        <v>239</v>
      </c>
      <c r="J181" s="14"/>
      <c r="K181" s="12" t="s">
        <v>1740</v>
      </c>
      <c r="L181" s="12" t="s">
        <v>1741</v>
      </c>
      <c r="M181" s="15" t="s">
        <v>712</v>
      </c>
      <c r="N181" s="12" t="s">
        <v>243</v>
      </c>
      <c r="O181" s="12" t="s">
        <v>244</v>
      </c>
      <c r="P181" s="12" t="s">
        <v>245</v>
      </c>
      <c r="Q181" s="12" t="s">
        <v>246</v>
      </c>
      <c r="R181" s="12" t="s">
        <v>247</v>
      </c>
      <c r="S181" s="12" t="s">
        <v>248</v>
      </c>
      <c r="T181" s="16" t="s">
        <v>1742</v>
      </c>
      <c r="U181" s="17" t="s">
        <v>1743</v>
      </c>
      <c r="V181" s="14" t="str">
        <f t="shared" si="1"/>
        <v>3,608129</v>
      </c>
      <c r="W181" s="14" t="str">
        <f t="shared" si="2"/>
        <v>98,711961</v>
      </c>
      <c r="X181" s="14" t="str">
        <f t="shared" si="3"/>
        <v>3,608230</v>
      </c>
      <c r="Y181" s="14" t="str">
        <f t="shared" si="4"/>
        <v>98,712004</v>
      </c>
      <c r="Z181" s="18">
        <f t="shared" ref="Z181:Z207" si="40">2 * 6371000 * ASIN(SQRT((SIN((X181*(3.14159/180)-V181*(3.14159/180))/2))^2+COS(X181*(3.14159/180))*COS(V181*(3.14159/180))*SIN(((Y181*(3.14159/180)-W181*(3.14159/180))/2))^2))</f>
        <v>12.20242435</v>
      </c>
      <c r="AA181" s="14" t="str">
        <f t="shared" si="6"/>
        <v>Dalam Radius</v>
      </c>
      <c r="AB181" s="14"/>
      <c r="AC181" s="12"/>
      <c r="AD181" s="12"/>
      <c r="AE181" s="12"/>
      <c r="AF181" s="12"/>
      <c r="AG181" s="12" t="b">
        <v>1</v>
      </c>
      <c r="AH181" s="12" t="b">
        <v>1</v>
      </c>
      <c r="AI181" s="12"/>
      <c r="AJ181" s="12"/>
      <c r="AK181" s="12"/>
      <c r="AL181" s="12" t="b">
        <v>1</v>
      </c>
      <c r="AM181" s="12" t="b">
        <v>1</v>
      </c>
      <c r="AN181" s="12"/>
      <c r="AO181" s="12" t="b">
        <v>1</v>
      </c>
      <c r="AP181" s="12"/>
      <c r="AQ181" s="12"/>
      <c r="AR181" s="12"/>
      <c r="AS181" s="12"/>
      <c r="AT181" s="12" t="b">
        <v>1</v>
      </c>
      <c r="AU181" s="12"/>
      <c r="AV181" s="12"/>
      <c r="AW181" s="12"/>
      <c r="AX181" s="12"/>
      <c r="AY181" s="12"/>
      <c r="AZ181" s="12" t="b">
        <v>1</v>
      </c>
      <c r="BA181" s="12" t="b">
        <v>1</v>
      </c>
      <c r="BB181" s="12" t="b">
        <v>1</v>
      </c>
      <c r="BC181" s="12"/>
      <c r="BD181" s="12" t="b">
        <v>1</v>
      </c>
      <c r="BE181" s="12"/>
      <c r="BF181" s="12" t="b">
        <v>1</v>
      </c>
      <c r="BG181" s="12"/>
      <c r="BH181" s="12"/>
      <c r="BI181" s="12" t="b">
        <v>1</v>
      </c>
      <c r="BJ181" s="12"/>
      <c r="BK181" s="12"/>
      <c r="BL181" s="12" t="b">
        <v>1</v>
      </c>
      <c r="BM181" s="12"/>
      <c r="BN181" s="12"/>
      <c r="BO181" s="12" t="b">
        <v>1</v>
      </c>
      <c r="BP181" s="12"/>
      <c r="BQ181" s="12"/>
      <c r="BR181" s="12" t="b">
        <v>1</v>
      </c>
      <c r="BS181" s="12"/>
      <c r="BT181" s="12"/>
      <c r="BU181" s="12" t="b">
        <v>1</v>
      </c>
      <c r="BV181" s="12" t="b">
        <v>1</v>
      </c>
      <c r="BW181" s="12" t="b">
        <v>1</v>
      </c>
      <c r="BX181" s="12"/>
      <c r="BY181" s="12"/>
      <c r="BZ181" s="12" t="b">
        <v>1</v>
      </c>
      <c r="CA181" s="12"/>
      <c r="CB181" s="12" t="b">
        <v>1</v>
      </c>
      <c r="CC181" s="12"/>
      <c r="CD181" s="12"/>
      <c r="CE181" s="12"/>
      <c r="CF181" s="12"/>
      <c r="CG181" s="12" t="b">
        <v>1</v>
      </c>
      <c r="CH181" s="12"/>
      <c r="CI181" s="12"/>
      <c r="CJ181" s="12" t="b">
        <v>1</v>
      </c>
      <c r="CK181" s="12" t="b">
        <v>1</v>
      </c>
      <c r="CL181" s="12" t="b">
        <v>1</v>
      </c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4"/>
      <c r="DR181" s="12" t="b">
        <v>0</v>
      </c>
      <c r="DS181" s="12" t="b">
        <v>0</v>
      </c>
      <c r="DT181" s="14"/>
      <c r="DU181" s="14"/>
      <c r="DV181" s="12" t="s">
        <v>1744</v>
      </c>
      <c r="DW181" s="12" t="b">
        <v>1</v>
      </c>
      <c r="DX181" s="14"/>
      <c r="DY181" s="14"/>
      <c r="DZ181" s="12"/>
      <c r="EA181" s="12"/>
      <c r="EB181" s="12"/>
      <c r="EC181" s="12"/>
      <c r="ED181" s="12">
        <v>4.0</v>
      </c>
      <c r="EE181" s="12">
        <v>4.0</v>
      </c>
      <c r="EF181" s="14"/>
      <c r="EG181" s="14"/>
      <c r="EH181" s="12"/>
      <c r="EI181" s="12">
        <v>4.0</v>
      </c>
      <c r="EJ181" s="12"/>
      <c r="EK181" s="12">
        <v>4.0</v>
      </c>
      <c r="EL181" s="12"/>
      <c r="EM181" s="12"/>
      <c r="EN181" s="12"/>
      <c r="EO181" s="12"/>
      <c r="EP181" s="12"/>
      <c r="EQ181" s="12"/>
      <c r="ER181" s="12"/>
      <c r="ES181" s="12">
        <v>4.0</v>
      </c>
      <c r="ET181" s="14"/>
      <c r="EU181" s="12"/>
      <c r="EV181" s="12"/>
      <c r="EW181" s="12"/>
      <c r="EX181" s="12"/>
      <c r="EY181" s="12">
        <v>1.0</v>
      </c>
      <c r="EZ181" s="12"/>
      <c r="FA181" s="12">
        <v>1.0</v>
      </c>
      <c r="FB181" s="12"/>
      <c r="FC181" s="12">
        <v>1.0</v>
      </c>
      <c r="FD181" s="12"/>
      <c r="FE181" s="12"/>
      <c r="FF181" s="12"/>
      <c r="FG181" s="12"/>
      <c r="FH181" s="12"/>
      <c r="FI181" s="12"/>
      <c r="FJ181" s="12"/>
      <c r="FK181" s="12"/>
      <c r="FL181" s="12"/>
      <c r="FM181" s="14"/>
      <c r="FN181" s="12"/>
      <c r="FO181" s="12"/>
      <c r="FP181" s="12"/>
      <c r="FQ181" s="14"/>
      <c r="FR181" s="12"/>
      <c r="FS181" s="12">
        <v>1.0</v>
      </c>
      <c r="FT181" s="12"/>
      <c r="FU181" s="12"/>
      <c r="FV181" s="12"/>
      <c r="FW181" s="12">
        <v>1.0</v>
      </c>
      <c r="FX181" s="12"/>
      <c r="FY181" s="12">
        <v>1.0</v>
      </c>
      <c r="FZ181" s="12"/>
      <c r="GA181" s="12"/>
      <c r="GB181" s="12"/>
      <c r="GC181" s="14"/>
      <c r="GD181" s="12"/>
      <c r="GE181" s="12"/>
      <c r="GF181" s="12"/>
      <c r="GG181" s="12"/>
      <c r="GH181" s="12"/>
      <c r="GI181" s="12"/>
      <c r="GJ181" s="12"/>
      <c r="GK181" s="14"/>
      <c r="GL181" s="14"/>
      <c r="GM181" s="14"/>
      <c r="GN181" s="12"/>
      <c r="GO181" s="14"/>
      <c r="GP181" s="14"/>
      <c r="GQ181" s="12"/>
      <c r="GR181" s="14"/>
      <c r="GS181" s="12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2">
        <f t="shared" si="39"/>
        <v>24</v>
      </c>
      <c r="HR181" s="12">
        <v>72000.0</v>
      </c>
      <c r="HS181" s="12">
        <v>266000.0</v>
      </c>
      <c r="HT181" s="12">
        <v>0.0</v>
      </c>
      <c r="HU181" s="12">
        <v>0.0</v>
      </c>
      <c r="HV181" s="12">
        <v>0.0</v>
      </c>
      <c r="HW181" s="12">
        <v>0.0</v>
      </c>
      <c r="HX181" s="12">
        <v>338000.0</v>
      </c>
      <c r="HY181" s="20">
        <v>21596.0</v>
      </c>
      <c r="HZ181" s="19">
        <v>36569.0</v>
      </c>
    </row>
    <row r="182">
      <c r="A182" s="12" t="s">
        <v>1745</v>
      </c>
      <c r="B182" s="12" t="s">
        <v>1746</v>
      </c>
      <c r="C182" s="13">
        <v>45234.0</v>
      </c>
      <c r="D182" s="12">
        <v>11.0</v>
      </c>
      <c r="E182" s="12" t="s">
        <v>293</v>
      </c>
      <c r="F182" s="12" t="s">
        <v>629</v>
      </c>
      <c r="G182" s="12" t="s">
        <v>237</v>
      </c>
      <c r="H182" s="12" t="s">
        <v>238</v>
      </c>
      <c r="I182" s="12" t="s">
        <v>239</v>
      </c>
      <c r="J182" s="14"/>
      <c r="K182" s="12" t="s">
        <v>1151</v>
      </c>
      <c r="L182" s="12" t="s">
        <v>1152</v>
      </c>
      <c r="M182" s="15" t="s">
        <v>600</v>
      </c>
      <c r="N182" s="12" t="s">
        <v>642</v>
      </c>
      <c r="O182" s="12" t="s">
        <v>259</v>
      </c>
      <c r="P182" s="12" t="s">
        <v>245</v>
      </c>
      <c r="Q182" s="12" t="s">
        <v>299</v>
      </c>
      <c r="R182" s="12" t="s">
        <v>247</v>
      </c>
      <c r="S182" s="12" t="s">
        <v>869</v>
      </c>
      <c r="T182" s="16" t="s">
        <v>1153</v>
      </c>
      <c r="U182" s="17" t="s">
        <v>1747</v>
      </c>
      <c r="V182" s="14" t="str">
        <f t="shared" si="1"/>
        <v>3,599010</v>
      </c>
      <c r="W182" s="14" t="str">
        <f t="shared" si="2"/>
        <v>98,651582</v>
      </c>
      <c r="X182" s="14" t="str">
        <f t="shared" si="3"/>
        <v>3,598981</v>
      </c>
      <c r="Y182" s="14" t="str">
        <f t="shared" si="4"/>
        <v>98,651688</v>
      </c>
      <c r="Z182" s="18">
        <f t="shared" si="40"/>
        <v>12.19738141</v>
      </c>
      <c r="AA182" s="14" t="str">
        <f t="shared" si="6"/>
        <v>Dalam Radius</v>
      </c>
      <c r="AB182" s="14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4"/>
      <c r="DR182" s="12" t="b">
        <v>0</v>
      </c>
      <c r="DS182" s="12" t="b">
        <v>0</v>
      </c>
      <c r="DT182" s="14"/>
      <c r="DU182" s="14"/>
      <c r="DV182" s="12" t="s">
        <v>1748</v>
      </c>
      <c r="DW182" s="12" t="b">
        <v>1</v>
      </c>
      <c r="DX182" s="14"/>
      <c r="DY182" s="14"/>
      <c r="DZ182" s="12"/>
      <c r="EA182" s="12"/>
      <c r="EB182" s="12"/>
      <c r="EC182" s="12"/>
      <c r="ED182" s="12"/>
      <c r="EE182" s="12"/>
      <c r="EF182" s="14"/>
      <c r="EG182" s="14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4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4"/>
      <c r="FN182" s="12"/>
      <c r="FO182" s="12"/>
      <c r="FP182" s="12"/>
      <c r="FQ182" s="14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4"/>
      <c r="GD182" s="12"/>
      <c r="GE182" s="12"/>
      <c r="GF182" s="12"/>
      <c r="GG182" s="12"/>
      <c r="GH182" s="12"/>
      <c r="GI182" s="12"/>
      <c r="GJ182" s="12"/>
      <c r="GK182" s="14"/>
      <c r="GL182" s="14"/>
      <c r="GM182" s="14"/>
      <c r="GN182" s="12"/>
      <c r="GO182" s="14"/>
      <c r="GP182" s="14"/>
      <c r="GQ182" s="12"/>
      <c r="GR182" s="14"/>
      <c r="GS182" s="12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2">
        <f t="shared" si="39"/>
        <v>0</v>
      </c>
      <c r="HR182" s="12">
        <v>0.0</v>
      </c>
      <c r="HS182" s="12">
        <v>0.0</v>
      </c>
      <c r="HT182" s="12">
        <v>0.0</v>
      </c>
      <c r="HU182" s="12">
        <v>0.0</v>
      </c>
      <c r="HV182" s="12">
        <v>0.0</v>
      </c>
      <c r="HW182" s="12">
        <v>0.0</v>
      </c>
      <c r="HX182" s="12">
        <v>0.0</v>
      </c>
      <c r="HY182" s="12" t="s">
        <v>1749</v>
      </c>
      <c r="HZ182" s="12" t="s">
        <v>1750</v>
      </c>
    </row>
    <row r="183">
      <c r="A183" s="12" t="s">
        <v>1751</v>
      </c>
      <c r="B183" s="12" t="s">
        <v>1752</v>
      </c>
      <c r="C183" s="13">
        <v>45232.0</v>
      </c>
      <c r="D183" s="12">
        <v>11.0</v>
      </c>
      <c r="E183" s="12" t="s">
        <v>235</v>
      </c>
      <c r="F183" s="12" t="s">
        <v>619</v>
      </c>
      <c r="G183" s="12" t="s">
        <v>237</v>
      </c>
      <c r="H183" s="12" t="s">
        <v>238</v>
      </c>
      <c r="I183" s="12" t="s">
        <v>239</v>
      </c>
      <c r="J183" s="14"/>
      <c r="K183" s="12" t="s">
        <v>1753</v>
      </c>
      <c r="L183" s="12" t="s">
        <v>1754</v>
      </c>
      <c r="M183" s="15" t="s">
        <v>268</v>
      </c>
      <c r="N183" s="12" t="s">
        <v>243</v>
      </c>
      <c r="O183" s="12" t="s">
        <v>244</v>
      </c>
      <c r="P183" s="12" t="s">
        <v>245</v>
      </c>
      <c r="Q183" s="12" t="s">
        <v>246</v>
      </c>
      <c r="R183" s="12" t="s">
        <v>247</v>
      </c>
      <c r="S183" s="12" t="s">
        <v>803</v>
      </c>
      <c r="T183" s="16" t="s">
        <v>1755</v>
      </c>
      <c r="U183" s="17" t="s">
        <v>1756</v>
      </c>
      <c r="V183" s="14" t="str">
        <f t="shared" si="1"/>
        <v>3,605926</v>
      </c>
      <c r="W183" s="14" t="str">
        <f t="shared" si="2"/>
        <v>98,720279</v>
      </c>
      <c r="X183" s="14" t="str">
        <f t="shared" si="3"/>
        <v>3,605819</v>
      </c>
      <c r="Y183" s="14" t="str">
        <f t="shared" si="4"/>
        <v>98,720302</v>
      </c>
      <c r="Z183" s="18">
        <f t="shared" si="40"/>
        <v>12.16854978</v>
      </c>
      <c r="AA183" s="14" t="str">
        <f t="shared" si="6"/>
        <v>Dalam Radius</v>
      </c>
      <c r="AB183" s="14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 t="b">
        <v>1</v>
      </c>
      <c r="BC183" s="12"/>
      <c r="BD183" s="12"/>
      <c r="BE183" s="12"/>
      <c r="BF183" s="12" t="b">
        <v>1</v>
      </c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 t="b">
        <v>1</v>
      </c>
      <c r="CA183" s="12"/>
      <c r="CB183" s="12" t="b">
        <v>1</v>
      </c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2" t="b">
        <v>0</v>
      </c>
      <c r="DS183" s="12" t="b">
        <v>0</v>
      </c>
      <c r="DT183" s="14"/>
      <c r="DU183" s="14"/>
      <c r="DV183" s="12" t="s">
        <v>1757</v>
      </c>
      <c r="DW183" s="12" t="b">
        <v>1</v>
      </c>
      <c r="DX183" s="14"/>
      <c r="DY183" s="14"/>
      <c r="DZ183" s="12"/>
      <c r="EA183" s="12"/>
      <c r="EB183" s="12"/>
      <c r="EC183" s="12"/>
      <c r="ED183" s="12"/>
      <c r="EE183" s="12"/>
      <c r="EF183" s="14"/>
      <c r="EG183" s="14"/>
      <c r="EH183" s="12"/>
      <c r="EI183" s="12"/>
      <c r="EJ183" s="14"/>
      <c r="EK183" s="12"/>
      <c r="EL183" s="12"/>
      <c r="EM183" s="12"/>
      <c r="EN183" s="12"/>
      <c r="EO183" s="12"/>
      <c r="EP183" s="12"/>
      <c r="EQ183" s="12"/>
      <c r="ER183" s="12"/>
      <c r="ES183" s="12"/>
      <c r="ET183" s="14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4"/>
      <c r="FN183" s="12"/>
      <c r="FO183" s="12"/>
      <c r="FP183" s="12"/>
      <c r="FQ183" s="14"/>
      <c r="FR183" s="12"/>
      <c r="FS183" s="12"/>
      <c r="FT183" s="12"/>
      <c r="FU183" s="12"/>
      <c r="FV183" s="12"/>
      <c r="FW183" s="12">
        <v>1.0</v>
      </c>
      <c r="FX183" s="12"/>
      <c r="FY183" s="12"/>
      <c r="FZ183" s="12"/>
      <c r="GA183" s="12"/>
      <c r="GB183" s="12"/>
      <c r="GC183" s="14"/>
      <c r="GD183" s="12"/>
      <c r="GE183" s="12"/>
      <c r="GF183" s="12"/>
      <c r="GG183" s="12"/>
      <c r="GH183" s="12"/>
      <c r="GI183" s="12"/>
      <c r="GJ183" s="12"/>
      <c r="GK183" s="14"/>
      <c r="GL183" s="14"/>
      <c r="GM183" s="14"/>
      <c r="GN183" s="12"/>
      <c r="GO183" s="14"/>
      <c r="GP183" s="14"/>
      <c r="GQ183" s="12"/>
      <c r="GR183" s="14"/>
      <c r="GS183" s="12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2">
        <f t="shared" si="39"/>
        <v>4</v>
      </c>
      <c r="HR183" s="12">
        <v>12000.0</v>
      </c>
      <c r="HS183" s="12">
        <v>0.0</v>
      </c>
      <c r="HT183" s="12">
        <v>0.0</v>
      </c>
      <c r="HU183" s="12">
        <v>0.0</v>
      </c>
      <c r="HV183" s="12">
        <v>0.0</v>
      </c>
      <c r="HW183" s="12"/>
      <c r="HX183" s="12">
        <v>12000.0</v>
      </c>
      <c r="HY183" s="12" t="s">
        <v>1758</v>
      </c>
      <c r="HZ183" s="19">
        <v>36531.0</v>
      </c>
    </row>
    <row r="184">
      <c r="A184" s="12" t="s">
        <v>1759</v>
      </c>
      <c r="B184" s="12" t="s">
        <v>1760</v>
      </c>
      <c r="C184" s="13">
        <v>45236.0</v>
      </c>
      <c r="D184" s="12">
        <v>11.0</v>
      </c>
      <c r="E184" s="12" t="s">
        <v>235</v>
      </c>
      <c r="F184" s="12" t="s">
        <v>236</v>
      </c>
      <c r="G184" s="12" t="s">
        <v>237</v>
      </c>
      <c r="H184" s="12" t="s">
        <v>238</v>
      </c>
      <c r="I184" s="12" t="s">
        <v>239</v>
      </c>
      <c r="J184" s="14"/>
      <c r="K184" s="12" t="s">
        <v>1761</v>
      </c>
      <c r="L184" s="12" t="s">
        <v>1762</v>
      </c>
      <c r="M184" s="15" t="s">
        <v>1763</v>
      </c>
      <c r="N184" s="12" t="s">
        <v>243</v>
      </c>
      <c r="O184" s="12" t="s">
        <v>244</v>
      </c>
      <c r="P184" s="12" t="s">
        <v>245</v>
      </c>
      <c r="Q184" s="12" t="s">
        <v>246</v>
      </c>
      <c r="R184" s="12" t="s">
        <v>247</v>
      </c>
      <c r="S184" s="12" t="s">
        <v>248</v>
      </c>
      <c r="T184" s="16" t="s">
        <v>1764</v>
      </c>
      <c r="U184" s="17" t="s">
        <v>1765</v>
      </c>
      <c r="V184" s="14" t="str">
        <f t="shared" si="1"/>
        <v>3,608161</v>
      </c>
      <c r="W184" s="14" t="str">
        <f t="shared" si="2"/>
        <v>98,711957</v>
      </c>
      <c r="X184" s="14" t="str">
        <f t="shared" si="3"/>
        <v>3,608054</v>
      </c>
      <c r="Y184" s="14" t="str">
        <f t="shared" si="4"/>
        <v>98,711978</v>
      </c>
      <c r="Z184" s="18">
        <f t="shared" si="40"/>
        <v>12.12393596</v>
      </c>
      <c r="AA184" s="14" t="str">
        <f t="shared" si="6"/>
        <v>Dalam Radius</v>
      </c>
      <c r="AB184" s="14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 t="b">
        <v>1</v>
      </c>
      <c r="BA184" s="12"/>
      <c r="BB184" s="12" t="b">
        <v>1</v>
      </c>
      <c r="BC184" s="12"/>
      <c r="BD184" s="12"/>
      <c r="BE184" s="12"/>
      <c r="BF184" s="12" t="b">
        <v>1</v>
      </c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 t="b">
        <v>1</v>
      </c>
      <c r="BW184" s="12"/>
      <c r="BX184" s="12"/>
      <c r="BY184" s="12"/>
      <c r="BZ184" s="12" t="b">
        <v>1</v>
      </c>
      <c r="CA184" s="12"/>
      <c r="CB184" s="12" t="b">
        <v>1</v>
      </c>
      <c r="CC184" s="12"/>
      <c r="CD184" s="12"/>
      <c r="CE184" s="12"/>
      <c r="CF184" s="12"/>
      <c r="CG184" s="12"/>
      <c r="CH184" s="12"/>
      <c r="CI184" s="12"/>
      <c r="CJ184" s="12"/>
      <c r="CK184" s="12" t="b">
        <v>1</v>
      </c>
      <c r="CL184" s="12" t="b">
        <v>1</v>
      </c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4"/>
      <c r="DR184" s="12" t="b">
        <v>0</v>
      </c>
      <c r="DS184" s="12" t="b">
        <v>0</v>
      </c>
      <c r="DT184" s="14"/>
      <c r="DU184" s="14"/>
      <c r="DV184" s="12" t="s">
        <v>1766</v>
      </c>
      <c r="DW184" s="12" t="b">
        <v>1</v>
      </c>
      <c r="DX184" s="14"/>
      <c r="DY184" s="14"/>
      <c r="DZ184" s="12"/>
      <c r="EA184" s="12"/>
      <c r="EB184" s="12"/>
      <c r="EC184" s="12"/>
      <c r="ED184" s="12"/>
      <c r="EE184" s="12"/>
      <c r="EF184" s="14"/>
      <c r="EG184" s="14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4"/>
      <c r="EU184" s="12"/>
      <c r="EV184" s="12"/>
      <c r="EW184" s="12"/>
      <c r="EX184" s="12"/>
      <c r="EY184" s="12"/>
      <c r="EZ184" s="12"/>
      <c r="FA184" s="12">
        <v>2.0</v>
      </c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4"/>
      <c r="FN184" s="12"/>
      <c r="FO184" s="12"/>
      <c r="FP184" s="12"/>
      <c r="FQ184" s="14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4"/>
      <c r="GD184" s="12"/>
      <c r="GE184" s="12"/>
      <c r="GF184" s="12"/>
      <c r="GG184" s="12"/>
      <c r="GH184" s="12"/>
      <c r="GI184" s="12"/>
      <c r="GJ184" s="12"/>
      <c r="GK184" s="14"/>
      <c r="GL184" s="14"/>
      <c r="GM184" s="14"/>
      <c r="GN184" s="12"/>
      <c r="GO184" s="14"/>
      <c r="GP184" s="14"/>
      <c r="GQ184" s="12"/>
      <c r="GR184" s="14"/>
      <c r="GS184" s="12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2">
        <f t="shared" si="39"/>
        <v>8</v>
      </c>
      <c r="HR184" s="12">
        <v>24000.0</v>
      </c>
      <c r="HS184" s="12">
        <v>0.0</v>
      </c>
      <c r="HT184" s="12">
        <v>0.0</v>
      </c>
      <c r="HU184" s="12">
        <v>0.0</v>
      </c>
      <c r="HV184" s="12">
        <v>0.0</v>
      </c>
      <c r="HW184" s="12">
        <v>0.0</v>
      </c>
      <c r="HX184" s="12">
        <v>24000.0</v>
      </c>
      <c r="HY184" s="12" t="s">
        <v>1767</v>
      </c>
      <c r="HZ184" s="12" t="s">
        <v>1768</v>
      </c>
    </row>
    <row r="185">
      <c r="A185" s="12" t="s">
        <v>1769</v>
      </c>
      <c r="B185" s="12" t="s">
        <v>1770</v>
      </c>
      <c r="C185" s="13">
        <v>45232.0</v>
      </c>
      <c r="D185" s="12">
        <v>11.0</v>
      </c>
      <c r="E185" s="12" t="s">
        <v>475</v>
      </c>
      <c r="F185" s="12" t="s">
        <v>730</v>
      </c>
      <c r="G185" s="12" t="s">
        <v>237</v>
      </c>
      <c r="H185" s="12" t="s">
        <v>238</v>
      </c>
      <c r="I185" s="12" t="s">
        <v>239</v>
      </c>
      <c r="J185" s="14"/>
      <c r="K185" s="12" t="s">
        <v>1771</v>
      </c>
      <c r="L185" s="12" t="s">
        <v>1772</v>
      </c>
      <c r="M185" s="15" t="s">
        <v>1773</v>
      </c>
      <c r="N185" s="12" t="s">
        <v>1144</v>
      </c>
      <c r="O185" s="12" t="s">
        <v>259</v>
      </c>
      <c r="P185" s="12" t="s">
        <v>245</v>
      </c>
      <c r="Q185" s="12" t="s">
        <v>246</v>
      </c>
      <c r="R185" s="12" t="s">
        <v>247</v>
      </c>
      <c r="S185" s="12" t="s">
        <v>248</v>
      </c>
      <c r="T185" s="16" t="s">
        <v>1774</v>
      </c>
      <c r="U185" s="17" t="s">
        <v>1775</v>
      </c>
      <c r="V185" s="14" t="str">
        <f t="shared" si="1"/>
        <v>3,536453</v>
      </c>
      <c r="W185" s="14" t="str">
        <f t="shared" si="2"/>
        <v>98,677869</v>
      </c>
      <c r="X185" s="14" t="str">
        <f t="shared" si="3"/>
        <v>3,536430</v>
      </c>
      <c r="Y185" s="14" t="str">
        <f t="shared" si="4"/>
        <v>98,677975</v>
      </c>
      <c r="Z185" s="18">
        <f t="shared" si="40"/>
        <v>12.0389906</v>
      </c>
      <c r="AA185" s="14" t="str">
        <f t="shared" si="6"/>
        <v>Dalam Radius</v>
      </c>
      <c r="AB185" s="14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 t="b">
        <v>1</v>
      </c>
      <c r="CN185" s="12"/>
      <c r="CO185" s="12"/>
      <c r="CP185" s="12"/>
      <c r="CQ185" s="12"/>
      <c r="CR185" s="12"/>
      <c r="CS185" s="12"/>
      <c r="CT185" s="12"/>
      <c r="CU185" s="12"/>
      <c r="CV185" s="12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2" t="b">
        <v>0</v>
      </c>
      <c r="DS185" s="12" t="b">
        <v>0</v>
      </c>
      <c r="DT185" s="14"/>
      <c r="DU185" s="14"/>
      <c r="DV185" s="12" t="s">
        <v>1776</v>
      </c>
      <c r="DW185" s="12" t="b">
        <v>1</v>
      </c>
      <c r="DX185" s="14"/>
      <c r="DY185" s="14"/>
      <c r="DZ185" s="12"/>
      <c r="EA185" s="12"/>
      <c r="EB185" s="12"/>
      <c r="EC185" s="12"/>
      <c r="ED185" s="12"/>
      <c r="EE185" s="12"/>
      <c r="EF185" s="14"/>
      <c r="EG185" s="14"/>
      <c r="EH185" s="12"/>
      <c r="EI185" s="12"/>
      <c r="EJ185" s="14"/>
      <c r="EK185" s="12"/>
      <c r="EL185" s="12"/>
      <c r="EM185" s="12"/>
      <c r="EN185" s="12"/>
      <c r="EO185" s="12"/>
      <c r="EP185" s="12"/>
      <c r="EQ185" s="12"/>
      <c r="ER185" s="12"/>
      <c r="ES185" s="12"/>
      <c r="ET185" s="14"/>
      <c r="EU185" s="12"/>
      <c r="EV185" s="12"/>
      <c r="EW185" s="12">
        <v>1.0</v>
      </c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4"/>
      <c r="FN185" s="12"/>
      <c r="FO185" s="12"/>
      <c r="FP185" s="12"/>
      <c r="FQ185" s="14"/>
      <c r="FR185" s="12">
        <v>1.0</v>
      </c>
      <c r="FS185" s="12"/>
      <c r="FT185" s="12"/>
      <c r="FU185" s="12"/>
      <c r="FV185" s="12"/>
      <c r="FW185" s="12">
        <v>1.0</v>
      </c>
      <c r="FX185" s="12"/>
      <c r="FY185" s="12">
        <v>1.0</v>
      </c>
      <c r="FZ185" s="12"/>
      <c r="GA185" s="12"/>
      <c r="GB185" s="12"/>
      <c r="GC185" s="14"/>
      <c r="GD185" s="12"/>
      <c r="GE185" s="12"/>
      <c r="GF185" s="12"/>
      <c r="GG185" s="12"/>
      <c r="GH185" s="12"/>
      <c r="GI185" s="12"/>
      <c r="GJ185" s="12">
        <v>1.0</v>
      </c>
      <c r="GK185" s="14"/>
      <c r="GL185" s="14"/>
      <c r="GM185" s="14"/>
      <c r="GN185" s="12"/>
      <c r="GO185" s="14"/>
      <c r="GP185" s="14"/>
      <c r="GQ185" s="12"/>
      <c r="GR185" s="14"/>
      <c r="GS185" s="12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2">
        <f t="shared" si="39"/>
        <v>1</v>
      </c>
      <c r="HR185" s="12">
        <v>60000.0</v>
      </c>
      <c r="HS185" s="12">
        <v>0.0</v>
      </c>
      <c r="HT185" s="12">
        <v>0.0</v>
      </c>
      <c r="HU185" s="12">
        <v>0.0</v>
      </c>
      <c r="HV185" s="12">
        <v>0.0</v>
      </c>
      <c r="HW185" s="12"/>
      <c r="HX185" s="12">
        <v>60000.0</v>
      </c>
      <c r="HY185" s="12" t="s">
        <v>1777</v>
      </c>
      <c r="HZ185" s="12" t="s">
        <v>1778</v>
      </c>
    </row>
    <row r="186">
      <c r="A186" s="12" t="s">
        <v>1779</v>
      </c>
      <c r="B186" s="12" t="s">
        <v>1780</v>
      </c>
      <c r="C186" s="13">
        <v>45233.0</v>
      </c>
      <c r="D186" s="12">
        <v>11.0</v>
      </c>
      <c r="E186" s="12" t="s">
        <v>596</v>
      </c>
      <c r="F186" s="12" t="s">
        <v>597</v>
      </c>
      <c r="G186" s="12" t="s">
        <v>237</v>
      </c>
      <c r="H186" s="12" t="s">
        <v>238</v>
      </c>
      <c r="I186" s="12" t="s">
        <v>239</v>
      </c>
      <c r="J186" s="14"/>
      <c r="K186" s="12" t="s">
        <v>1781</v>
      </c>
      <c r="L186" s="12" t="s">
        <v>1782</v>
      </c>
      <c r="M186" s="15" t="s">
        <v>600</v>
      </c>
      <c r="N186" s="12" t="s">
        <v>723</v>
      </c>
      <c r="O186" s="12" t="s">
        <v>259</v>
      </c>
      <c r="P186" s="12" t="s">
        <v>245</v>
      </c>
      <c r="Q186" s="12" t="s">
        <v>278</v>
      </c>
      <c r="R186" s="12" t="s">
        <v>279</v>
      </c>
      <c r="S186" s="12" t="s">
        <v>1483</v>
      </c>
      <c r="T186" s="16" t="s">
        <v>1783</v>
      </c>
      <c r="U186" s="17" t="s">
        <v>1784</v>
      </c>
      <c r="V186" s="14" t="str">
        <f t="shared" si="1"/>
        <v>3,597092</v>
      </c>
      <c r="W186" s="14" t="str">
        <f t="shared" si="2"/>
        <v>98,681910</v>
      </c>
      <c r="X186" s="14" t="str">
        <f t="shared" si="3"/>
        <v>3,597049</v>
      </c>
      <c r="Y186" s="14" t="str">
        <f t="shared" si="4"/>
        <v>98,681955</v>
      </c>
      <c r="Z186" s="18">
        <f t="shared" si="40"/>
        <v>6.913805636</v>
      </c>
      <c r="AA186" s="14" t="str">
        <f t="shared" si="6"/>
        <v>Dalam Radius</v>
      </c>
      <c r="AB186" s="14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 t="b">
        <v>1</v>
      </c>
      <c r="BA186" s="12"/>
      <c r="BB186" s="12" t="b">
        <v>1</v>
      </c>
      <c r="BC186" s="12"/>
      <c r="BD186" s="12"/>
      <c r="BE186" s="12"/>
      <c r="BF186" s="12"/>
      <c r="BG186" s="12" t="b">
        <v>1</v>
      </c>
      <c r="BH186" s="12"/>
      <c r="BI186" s="12"/>
      <c r="BJ186" s="12"/>
      <c r="BK186" s="12" t="b">
        <v>1</v>
      </c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 t="b">
        <v>1</v>
      </c>
      <c r="BW186" s="12"/>
      <c r="BX186" s="12"/>
      <c r="BY186" s="12"/>
      <c r="BZ186" s="12" t="b">
        <v>1</v>
      </c>
      <c r="CA186" s="12"/>
      <c r="CB186" s="12" t="b">
        <v>1</v>
      </c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4"/>
      <c r="DR186" s="12" t="b">
        <v>0</v>
      </c>
      <c r="DS186" s="12" t="b">
        <v>0</v>
      </c>
      <c r="DT186" s="14"/>
      <c r="DU186" s="14"/>
      <c r="DV186" s="12" t="s">
        <v>1785</v>
      </c>
      <c r="DW186" s="12" t="b">
        <v>0</v>
      </c>
      <c r="DX186" s="14"/>
      <c r="DY186" s="14"/>
      <c r="DZ186" s="12"/>
      <c r="EA186" s="12"/>
      <c r="EB186" s="12"/>
      <c r="EC186" s="12"/>
      <c r="ED186" s="12"/>
      <c r="EE186" s="12"/>
      <c r="EF186" s="14"/>
      <c r="EG186" s="14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4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4"/>
      <c r="FN186" s="12"/>
      <c r="FO186" s="12"/>
      <c r="FP186" s="12"/>
      <c r="FQ186" s="14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4"/>
      <c r="GD186" s="12"/>
      <c r="GE186" s="12"/>
      <c r="GF186" s="12"/>
      <c r="GG186" s="12"/>
      <c r="GH186" s="12"/>
      <c r="GI186" s="12"/>
      <c r="GJ186" s="12"/>
      <c r="GK186" s="14"/>
      <c r="GL186" s="14"/>
      <c r="GM186" s="14"/>
      <c r="GN186" s="12"/>
      <c r="GO186" s="14"/>
      <c r="GP186" s="14"/>
      <c r="GQ186" s="12"/>
      <c r="GR186" s="14"/>
      <c r="GS186" s="12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2">
        <f t="shared" si="39"/>
        <v>7</v>
      </c>
      <c r="HR186" s="12">
        <v>0.0</v>
      </c>
      <c r="HS186" s="12">
        <v>0.0</v>
      </c>
      <c r="HT186" s="12">
        <v>0.0</v>
      </c>
      <c r="HU186" s="12">
        <v>0.0</v>
      </c>
      <c r="HV186" s="12">
        <v>0.0</v>
      </c>
      <c r="HW186" s="12">
        <v>0.0</v>
      </c>
      <c r="HX186" s="12">
        <v>0.0</v>
      </c>
      <c r="HY186" s="12" t="s">
        <v>1786</v>
      </c>
      <c r="HZ186" s="19">
        <v>36590.0</v>
      </c>
    </row>
    <row r="187">
      <c r="A187" s="12" t="s">
        <v>1787</v>
      </c>
      <c r="B187" s="20">
        <v>13738.0</v>
      </c>
      <c r="C187" s="13">
        <v>45234.0</v>
      </c>
      <c r="D187" s="12">
        <v>11.0</v>
      </c>
      <c r="E187" s="12" t="s">
        <v>475</v>
      </c>
      <c r="F187" s="12" t="s">
        <v>476</v>
      </c>
      <c r="G187" s="12" t="s">
        <v>237</v>
      </c>
      <c r="H187" s="12" t="s">
        <v>238</v>
      </c>
      <c r="I187" s="12" t="s">
        <v>239</v>
      </c>
      <c r="J187" s="14"/>
      <c r="K187" s="12" t="s">
        <v>1788</v>
      </c>
      <c r="L187" s="12" t="s">
        <v>1789</v>
      </c>
      <c r="M187" s="12" t="str">
        <v>#ERROR!</v>
      </c>
      <c r="N187" s="12" t="s">
        <v>1144</v>
      </c>
      <c r="O187" s="12" t="s">
        <v>259</v>
      </c>
      <c r="P187" s="12" t="s">
        <v>245</v>
      </c>
      <c r="Q187" s="12" t="s">
        <v>278</v>
      </c>
      <c r="R187" s="12" t="s">
        <v>279</v>
      </c>
      <c r="S187" s="12" t="s">
        <v>248</v>
      </c>
      <c r="T187" s="16" t="s">
        <v>1790</v>
      </c>
      <c r="U187" s="17" t="s">
        <v>1791</v>
      </c>
      <c r="V187" s="14" t="str">
        <f t="shared" si="1"/>
        <v>3,532020</v>
      </c>
      <c r="W187" s="14" t="str">
        <f t="shared" si="2"/>
        <v>98,676956</v>
      </c>
      <c r="X187" s="14" t="str">
        <f t="shared" si="3"/>
        <v>3,531916</v>
      </c>
      <c r="Y187" s="14" t="str">
        <f t="shared" si="4"/>
        <v>98,676927</v>
      </c>
      <c r="Z187" s="18">
        <f t="shared" si="40"/>
        <v>12.00379415</v>
      </c>
      <c r="AA187" s="14" t="str">
        <f t="shared" si="6"/>
        <v>Dalam Radius</v>
      </c>
      <c r="AB187" s="14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 t="b">
        <v>1</v>
      </c>
      <c r="BE187" s="12"/>
      <c r="BF187" s="12" t="b">
        <v>1</v>
      </c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 t="b">
        <v>1</v>
      </c>
      <c r="BW187" s="12"/>
      <c r="BX187" s="12"/>
      <c r="BY187" s="12"/>
      <c r="BZ187" s="12" t="b">
        <v>1</v>
      </c>
      <c r="CA187" s="12"/>
      <c r="CB187" s="12" t="b">
        <v>1</v>
      </c>
      <c r="CC187" s="12"/>
      <c r="CD187" s="12"/>
      <c r="CE187" s="12"/>
      <c r="CF187" s="12"/>
      <c r="CG187" s="12"/>
      <c r="CH187" s="12"/>
      <c r="CI187" s="12" t="b">
        <v>1</v>
      </c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4"/>
      <c r="DR187" s="12" t="b">
        <v>0</v>
      </c>
      <c r="DS187" s="12" t="b">
        <v>1</v>
      </c>
      <c r="DT187" s="14"/>
      <c r="DU187" s="14"/>
      <c r="DV187" s="12" t="s">
        <v>1792</v>
      </c>
      <c r="DW187" s="12" t="b">
        <v>0</v>
      </c>
      <c r="DX187" s="14"/>
      <c r="DY187" s="14"/>
      <c r="DZ187" s="12"/>
      <c r="EA187" s="12"/>
      <c r="EB187" s="12"/>
      <c r="EC187" s="12"/>
      <c r="ED187" s="12"/>
      <c r="EE187" s="12"/>
      <c r="EF187" s="14"/>
      <c r="EG187" s="14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4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4"/>
      <c r="FN187" s="12"/>
      <c r="FO187" s="12"/>
      <c r="FP187" s="12"/>
      <c r="FQ187" s="14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4"/>
      <c r="GD187" s="12"/>
      <c r="GE187" s="12"/>
      <c r="GF187" s="12"/>
      <c r="GG187" s="12"/>
      <c r="GH187" s="12"/>
      <c r="GI187" s="12"/>
      <c r="GJ187" s="12"/>
      <c r="GK187" s="14"/>
      <c r="GL187" s="14"/>
      <c r="GM187" s="14"/>
      <c r="GN187" s="12"/>
      <c r="GO187" s="14"/>
      <c r="GP187" s="14"/>
      <c r="GQ187" s="12"/>
      <c r="GR187" s="14"/>
      <c r="GS187" s="12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2">
        <f t="shared" si="39"/>
        <v>6</v>
      </c>
      <c r="HR187" s="12">
        <v>0.0</v>
      </c>
      <c r="HS187" s="12">
        <v>0.0</v>
      </c>
      <c r="HT187" s="12">
        <v>0.0</v>
      </c>
      <c r="HU187" s="12">
        <v>0.0</v>
      </c>
      <c r="HV187" s="12">
        <v>0.0</v>
      </c>
      <c r="HW187" s="12">
        <v>0.0</v>
      </c>
      <c r="HX187" s="12">
        <v>0.0</v>
      </c>
      <c r="HY187" s="20">
        <v>41954.0</v>
      </c>
      <c r="HZ187" s="12" t="s">
        <v>1793</v>
      </c>
    </row>
    <row r="188">
      <c r="A188" s="12" t="s">
        <v>1794</v>
      </c>
      <c r="B188" s="12" t="s">
        <v>1795</v>
      </c>
      <c r="C188" s="13">
        <v>45231.0</v>
      </c>
      <c r="D188" s="12">
        <v>11.0</v>
      </c>
      <c r="E188" s="12" t="s">
        <v>293</v>
      </c>
      <c r="F188" s="12" t="s">
        <v>294</v>
      </c>
      <c r="G188" s="12" t="s">
        <v>237</v>
      </c>
      <c r="H188" s="12" t="s">
        <v>238</v>
      </c>
      <c r="I188" s="12" t="s">
        <v>239</v>
      </c>
      <c r="J188" s="14"/>
      <c r="K188" s="12" t="s">
        <v>1796</v>
      </c>
      <c r="L188" s="12" t="s">
        <v>1797</v>
      </c>
      <c r="M188" s="12" t="str">
        <v>#ERROR!</v>
      </c>
      <c r="N188" s="12" t="s">
        <v>754</v>
      </c>
      <c r="O188" s="12" t="s">
        <v>259</v>
      </c>
      <c r="P188" s="12" t="s">
        <v>245</v>
      </c>
      <c r="Q188" s="12" t="s">
        <v>246</v>
      </c>
      <c r="R188" s="12" t="s">
        <v>247</v>
      </c>
      <c r="S188" s="12" t="s">
        <v>248</v>
      </c>
      <c r="T188" s="16" t="s">
        <v>1798</v>
      </c>
      <c r="U188" s="17" t="s">
        <v>1799</v>
      </c>
      <c r="V188" s="14" t="str">
        <f t="shared" si="1"/>
        <v>3,583347</v>
      </c>
      <c r="W188" s="14" t="str">
        <f t="shared" si="2"/>
        <v>98,680424</v>
      </c>
      <c r="X188" s="14" t="str">
        <f t="shared" si="3"/>
        <v>3,583247</v>
      </c>
      <c r="Y188" s="14" t="str">
        <f t="shared" si="4"/>
        <v>98,680464</v>
      </c>
      <c r="Z188" s="18">
        <f t="shared" si="40"/>
        <v>11.97282331</v>
      </c>
      <c r="AA188" s="14" t="str">
        <f t="shared" si="6"/>
        <v>Dalam Radius</v>
      </c>
      <c r="AB188" s="14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2" t="b">
        <v>0</v>
      </c>
      <c r="DS188" s="12" t="b">
        <v>0</v>
      </c>
      <c r="DT188" s="14"/>
      <c r="DU188" s="14"/>
      <c r="DV188" s="12" t="s">
        <v>1800</v>
      </c>
      <c r="DW188" s="12" t="b">
        <v>0</v>
      </c>
      <c r="DX188" s="14"/>
      <c r="DY188" s="14"/>
      <c r="DZ188" s="12"/>
      <c r="EA188" s="12"/>
      <c r="EB188" s="12"/>
      <c r="EC188" s="12"/>
      <c r="ED188" s="12"/>
      <c r="EE188" s="12"/>
      <c r="EF188" s="14"/>
      <c r="EG188" s="14"/>
      <c r="EH188" s="12"/>
      <c r="EI188" s="12"/>
      <c r="EJ188" s="14"/>
      <c r="EK188" s="12"/>
      <c r="EL188" s="12"/>
      <c r="EM188" s="12"/>
      <c r="EN188" s="12"/>
      <c r="EO188" s="12"/>
      <c r="EP188" s="12"/>
      <c r="EQ188" s="12"/>
      <c r="ER188" s="12"/>
      <c r="ES188" s="12"/>
      <c r="ET188" s="14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4"/>
      <c r="FN188" s="12"/>
      <c r="FO188" s="12"/>
      <c r="FP188" s="12"/>
      <c r="FQ188" s="14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4"/>
      <c r="GD188" s="12"/>
      <c r="GE188" s="12"/>
      <c r="GF188" s="12"/>
      <c r="GG188" s="12"/>
      <c r="GH188" s="12"/>
      <c r="GI188" s="12"/>
      <c r="GJ188" s="12"/>
      <c r="GK188" s="14"/>
      <c r="GL188" s="14"/>
      <c r="GM188" s="14"/>
      <c r="GN188" s="12"/>
      <c r="GO188" s="14"/>
      <c r="GP188" s="14"/>
      <c r="GQ188" s="12"/>
      <c r="GR188" s="14"/>
      <c r="GS188" s="12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2">
        <f t="shared" si="39"/>
        <v>0</v>
      </c>
      <c r="HR188" s="12">
        <v>0.0</v>
      </c>
      <c r="HS188" s="12">
        <v>0.0</v>
      </c>
      <c r="HT188" s="12">
        <v>0.0</v>
      </c>
      <c r="HU188" s="12">
        <v>0.0</v>
      </c>
      <c r="HV188" s="12">
        <v>0.0</v>
      </c>
      <c r="HW188" s="12"/>
      <c r="HX188" s="12">
        <v>0.0</v>
      </c>
      <c r="HY188" s="12" t="s">
        <v>1801</v>
      </c>
      <c r="HZ188" s="12" t="s">
        <v>1518</v>
      </c>
    </row>
    <row r="189">
      <c r="A189" s="12" t="s">
        <v>1802</v>
      </c>
      <c r="B189" s="12" t="s">
        <v>1803</v>
      </c>
      <c r="C189" s="13">
        <v>45237.0</v>
      </c>
      <c r="D189" s="12">
        <v>11.0</v>
      </c>
      <c r="E189" s="12" t="s">
        <v>235</v>
      </c>
      <c r="F189" s="12" t="s">
        <v>236</v>
      </c>
      <c r="G189" s="12" t="s">
        <v>237</v>
      </c>
      <c r="H189" s="12" t="s">
        <v>238</v>
      </c>
      <c r="I189" s="12" t="s">
        <v>239</v>
      </c>
      <c r="J189" s="14"/>
      <c r="K189" s="12" t="s">
        <v>1804</v>
      </c>
      <c r="L189" s="12" t="s">
        <v>1805</v>
      </c>
      <c r="M189" s="15" t="s">
        <v>853</v>
      </c>
      <c r="N189" s="12" t="s">
        <v>713</v>
      </c>
      <c r="O189" s="12" t="s">
        <v>259</v>
      </c>
      <c r="P189" s="12" t="s">
        <v>245</v>
      </c>
      <c r="Q189" s="12" t="s">
        <v>278</v>
      </c>
      <c r="R189" s="12" t="s">
        <v>279</v>
      </c>
      <c r="S189" s="12" t="s">
        <v>714</v>
      </c>
      <c r="T189" s="16" t="s">
        <v>1806</v>
      </c>
      <c r="U189" s="17" t="s">
        <v>1807</v>
      </c>
      <c r="V189" s="12" t="str">
        <f t="shared" si="1"/>
        <v>3,601477</v>
      </c>
      <c r="W189" s="14" t="str">
        <f t="shared" si="2"/>
        <v>98,707499</v>
      </c>
      <c r="X189" s="14" t="str">
        <f t="shared" si="3"/>
        <v>3,601581</v>
      </c>
      <c r="Y189" s="14" t="str">
        <f t="shared" si="4"/>
        <v>98,707478</v>
      </c>
      <c r="Z189" s="18">
        <f t="shared" si="40"/>
        <v>11.79674979</v>
      </c>
      <c r="AA189" s="14" t="str">
        <f t="shared" si="6"/>
        <v>Dalam Radius</v>
      </c>
      <c r="AB189" s="14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 t="b">
        <v>1</v>
      </c>
      <c r="AY189" s="12"/>
      <c r="AZ189" s="12" t="b">
        <v>1</v>
      </c>
      <c r="BA189" s="12" t="b">
        <v>1</v>
      </c>
      <c r="BB189" s="12" t="b">
        <v>1</v>
      </c>
      <c r="BC189" s="12"/>
      <c r="BD189" s="12" t="b">
        <v>1</v>
      </c>
      <c r="BE189" s="12" t="b">
        <v>1</v>
      </c>
      <c r="BF189" s="12" t="b">
        <v>1</v>
      </c>
      <c r="BG189" s="12" t="b">
        <v>1</v>
      </c>
      <c r="BH189" s="12"/>
      <c r="BI189" s="12" t="b">
        <v>1</v>
      </c>
      <c r="BJ189" s="12"/>
      <c r="BK189" s="12" t="b">
        <v>1</v>
      </c>
      <c r="BL189" s="12" t="b">
        <v>1</v>
      </c>
      <c r="BM189" s="12" t="b">
        <v>1</v>
      </c>
      <c r="BN189" s="12"/>
      <c r="BO189" s="12" t="b">
        <v>1</v>
      </c>
      <c r="BP189" s="12"/>
      <c r="BQ189" s="12"/>
      <c r="BR189" s="12" t="b">
        <v>1</v>
      </c>
      <c r="BS189" s="12"/>
      <c r="BT189" s="12"/>
      <c r="BU189" s="12"/>
      <c r="BV189" s="12" t="b">
        <v>1</v>
      </c>
      <c r="BW189" s="12" t="b">
        <v>1</v>
      </c>
      <c r="BX189" s="12" t="b">
        <v>1</v>
      </c>
      <c r="BY189" s="12" t="b">
        <v>1</v>
      </c>
      <c r="BZ189" s="12" t="b">
        <v>1</v>
      </c>
      <c r="CA189" s="12"/>
      <c r="CB189" s="12" t="b">
        <v>1</v>
      </c>
      <c r="CC189" s="12"/>
      <c r="CD189" s="12" t="b">
        <v>1</v>
      </c>
      <c r="CE189" s="12" t="b">
        <v>1</v>
      </c>
      <c r="CF189" s="12"/>
      <c r="CG189" s="12" t="b">
        <v>1</v>
      </c>
      <c r="CH189" s="12"/>
      <c r="CI189" s="12" t="b">
        <v>1</v>
      </c>
      <c r="CJ189" s="12" t="b">
        <v>1</v>
      </c>
      <c r="CK189" s="12" t="b">
        <v>1</v>
      </c>
      <c r="CL189" s="12" t="b">
        <v>1</v>
      </c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4"/>
      <c r="DR189" s="12" t="b">
        <v>0</v>
      </c>
      <c r="DS189" s="12" t="b">
        <v>0</v>
      </c>
      <c r="DT189" s="12"/>
      <c r="DU189" s="12"/>
      <c r="DV189" s="12" t="s">
        <v>1808</v>
      </c>
      <c r="DW189" s="12" t="b">
        <v>1</v>
      </c>
      <c r="DX189" s="12"/>
      <c r="DY189" s="12"/>
      <c r="DZ189" s="12"/>
      <c r="EA189" s="12"/>
      <c r="EB189" s="12"/>
      <c r="EC189" s="12"/>
      <c r="ED189" s="12"/>
      <c r="EE189" s="12"/>
      <c r="EF189" s="14"/>
      <c r="EG189" s="14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4"/>
      <c r="EU189" s="12">
        <v>1.0</v>
      </c>
      <c r="EV189" s="12"/>
      <c r="EW189" s="12">
        <v>2.0</v>
      </c>
      <c r="EX189" s="12"/>
      <c r="EY189" s="12"/>
      <c r="EZ189" s="12"/>
      <c r="FA189" s="12">
        <v>2.0</v>
      </c>
      <c r="FB189" s="12"/>
      <c r="FC189" s="12"/>
      <c r="FD189" s="12">
        <v>1.0</v>
      </c>
      <c r="FE189" s="12"/>
      <c r="FF189" s="12">
        <v>1.0</v>
      </c>
      <c r="FG189" s="12"/>
      <c r="FH189" s="12"/>
      <c r="FI189" s="12">
        <v>2.0</v>
      </c>
      <c r="FJ189" s="12"/>
      <c r="FK189" s="12"/>
      <c r="FL189" s="12"/>
      <c r="FM189" s="14"/>
      <c r="FN189" s="12"/>
      <c r="FO189" s="12">
        <v>2.0</v>
      </c>
      <c r="FP189" s="12"/>
      <c r="FQ189" s="14"/>
      <c r="FR189" s="12"/>
      <c r="FS189" s="12">
        <v>2.0</v>
      </c>
      <c r="FT189" s="12"/>
      <c r="FU189" s="12"/>
      <c r="FV189" s="12"/>
      <c r="FW189" s="12">
        <v>2.0</v>
      </c>
      <c r="FX189" s="12"/>
      <c r="FY189" s="12"/>
      <c r="FZ189" s="12"/>
      <c r="GA189" s="12"/>
      <c r="GB189" s="12"/>
      <c r="GC189" s="14"/>
      <c r="GD189" s="12"/>
      <c r="GE189" s="12"/>
      <c r="GF189" s="12"/>
      <c r="GG189" s="12"/>
      <c r="GH189" s="12"/>
      <c r="GI189" s="12"/>
      <c r="GJ189" s="12"/>
      <c r="GK189" s="14"/>
      <c r="GL189" s="14"/>
      <c r="GM189" s="12"/>
      <c r="GN189" s="12"/>
      <c r="GO189" s="14"/>
      <c r="GP189" s="14"/>
      <c r="GQ189" s="12"/>
      <c r="GR189" s="14"/>
      <c r="GS189" s="12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2">
        <f>countif(AC189:CV189,"TRUE")</f>
        <v>27</v>
      </c>
      <c r="HR189" s="12">
        <v>180000.0</v>
      </c>
      <c r="HS189" s="12">
        <v>0.0</v>
      </c>
      <c r="HT189" s="12">
        <v>0.0</v>
      </c>
      <c r="HU189" s="12">
        <v>0.0</v>
      </c>
      <c r="HV189" s="12">
        <v>0.0</v>
      </c>
      <c r="HW189" s="12">
        <v>0.0</v>
      </c>
      <c r="HX189" s="12">
        <v>180000.0</v>
      </c>
      <c r="HY189" s="12" t="s">
        <v>1809</v>
      </c>
      <c r="HZ189" s="19">
        <v>36813.0</v>
      </c>
    </row>
    <row r="190">
      <c r="A190" s="12" t="s">
        <v>1810</v>
      </c>
      <c r="B190" s="12" t="s">
        <v>1811</v>
      </c>
      <c r="C190" s="13">
        <v>45232.0</v>
      </c>
      <c r="D190" s="12">
        <v>11.0</v>
      </c>
      <c r="E190" s="12" t="s">
        <v>293</v>
      </c>
      <c r="F190" s="12" t="s">
        <v>236</v>
      </c>
      <c r="G190" s="12" t="s">
        <v>237</v>
      </c>
      <c r="H190" s="12" t="s">
        <v>238</v>
      </c>
      <c r="I190" s="12" t="s">
        <v>239</v>
      </c>
      <c r="J190" s="14"/>
      <c r="K190" s="12" t="s">
        <v>1812</v>
      </c>
      <c r="L190" s="12" t="s">
        <v>1813</v>
      </c>
      <c r="M190" s="15" t="s">
        <v>297</v>
      </c>
      <c r="N190" s="12" t="s">
        <v>642</v>
      </c>
      <c r="O190" s="12" t="s">
        <v>259</v>
      </c>
      <c r="P190" s="12" t="s">
        <v>245</v>
      </c>
      <c r="Q190" s="12" t="s">
        <v>299</v>
      </c>
      <c r="R190" s="12" t="s">
        <v>247</v>
      </c>
      <c r="S190" s="12" t="s">
        <v>248</v>
      </c>
      <c r="T190" s="16" t="s">
        <v>1814</v>
      </c>
      <c r="U190" s="17" t="s">
        <v>1815</v>
      </c>
      <c r="V190" s="14" t="str">
        <f t="shared" si="1"/>
        <v>3,584832</v>
      </c>
      <c r="W190" s="14" t="str">
        <f t="shared" si="2"/>
        <v>98,676905</v>
      </c>
      <c r="X190" s="14" t="str">
        <f t="shared" si="3"/>
        <v>3,584773</v>
      </c>
      <c r="Y190" s="14" t="str">
        <f t="shared" si="4"/>
        <v>98,676820</v>
      </c>
      <c r="Z190" s="18">
        <f t="shared" si="40"/>
        <v>11.49011997</v>
      </c>
      <c r="AA190" s="14" t="str">
        <f t="shared" si="6"/>
        <v>Dalam Radius</v>
      </c>
      <c r="AB190" s="14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2" t="b">
        <v>0</v>
      </c>
      <c r="DS190" s="12" t="b">
        <v>0</v>
      </c>
      <c r="DT190" s="14"/>
      <c r="DU190" s="14"/>
      <c r="DV190" s="12" t="s">
        <v>1816</v>
      </c>
      <c r="DW190" s="12" t="b">
        <v>1</v>
      </c>
      <c r="DX190" s="14"/>
      <c r="DY190" s="14"/>
      <c r="DZ190" s="12"/>
      <c r="EA190" s="12"/>
      <c r="EB190" s="12"/>
      <c r="EC190" s="12"/>
      <c r="ED190" s="12"/>
      <c r="EE190" s="12"/>
      <c r="EF190" s="14"/>
      <c r="EG190" s="14"/>
      <c r="EH190" s="12"/>
      <c r="EI190" s="12"/>
      <c r="EJ190" s="14"/>
      <c r="EK190" s="12"/>
      <c r="EL190" s="12"/>
      <c r="EM190" s="12"/>
      <c r="EN190" s="12"/>
      <c r="EO190" s="12"/>
      <c r="EP190" s="12"/>
      <c r="EQ190" s="12"/>
      <c r="ER190" s="12"/>
      <c r="ES190" s="12"/>
      <c r="ET190" s="14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4"/>
      <c r="FN190" s="12"/>
      <c r="FO190" s="12"/>
      <c r="FP190" s="12"/>
      <c r="FQ190" s="14"/>
      <c r="FR190" s="12"/>
      <c r="FS190" s="12"/>
      <c r="FT190" s="12"/>
      <c r="FU190" s="12"/>
      <c r="FV190" s="12"/>
      <c r="FW190" s="12">
        <v>1.0</v>
      </c>
      <c r="FX190" s="12"/>
      <c r="FY190" s="12">
        <v>1.0</v>
      </c>
      <c r="FZ190" s="12"/>
      <c r="GA190" s="12"/>
      <c r="GB190" s="12"/>
      <c r="GC190" s="14"/>
      <c r="GD190" s="12"/>
      <c r="GE190" s="12"/>
      <c r="GF190" s="12"/>
      <c r="GG190" s="12"/>
      <c r="GH190" s="12">
        <v>1.0</v>
      </c>
      <c r="GI190" s="12">
        <v>1.0</v>
      </c>
      <c r="GJ190" s="12"/>
      <c r="GK190" s="14"/>
      <c r="GL190" s="14"/>
      <c r="GM190" s="14"/>
      <c r="GN190" s="12"/>
      <c r="GO190" s="14"/>
      <c r="GP190" s="14"/>
      <c r="GQ190" s="12"/>
      <c r="GR190" s="14"/>
      <c r="GS190" s="12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2">
        <f>countif(AC190:DP190,"TRUE")</f>
        <v>0</v>
      </c>
      <c r="HR190" s="12">
        <v>48000.0</v>
      </c>
      <c r="HS190" s="12">
        <v>0.0</v>
      </c>
      <c r="HT190" s="12">
        <v>0.0</v>
      </c>
      <c r="HU190" s="12">
        <v>0.0</v>
      </c>
      <c r="HV190" s="12">
        <v>0.0</v>
      </c>
      <c r="HW190" s="12"/>
      <c r="HX190" s="12">
        <v>48000.0</v>
      </c>
      <c r="HY190" s="20">
        <v>11548.0</v>
      </c>
      <c r="HZ190" s="12" t="s">
        <v>1817</v>
      </c>
    </row>
    <row r="191">
      <c r="A191" s="12" t="s">
        <v>1818</v>
      </c>
      <c r="B191" s="12" t="s">
        <v>1819</v>
      </c>
      <c r="C191" s="13">
        <v>45237.0</v>
      </c>
      <c r="D191" s="12">
        <v>11.0</v>
      </c>
      <c r="E191" s="12" t="s">
        <v>235</v>
      </c>
      <c r="F191" s="12" t="s">
        <v>236</v>
      </c>
      <c r="G191" s="12" t="s">
        <v>237</v>
      </c>
      <c r="H191" s="12" t="s">
        <v>238</v>
      </c>
      <c r="I191" s="12" t="s">
        <v>239</v>
      </c>
      <c r="J191" s="14"/>
      <c r="K191" s="12" t="s">
        <v>1820</v>
      </c>
      <c r="L191" s="12" t="s">
        <v>1821</v>
      </c>
      <c r="M191" s="15" t="s">
        <v>1822</v>
      </c>
      <c r="N191" s="12" t="s">
        <v>243</v>
      </c>
      <c r="O191" s="12" t="s">
        <v>244</v>
      </c>
      <c r="P191" s="12" t="s">
        <v>245</v>
      </c>
      <c r="Q191" s="12" t="s">
        <v>278</v>
      </c>
      <c r="R191" s="12" t="s">
        <v>279</v>
      </c>
      <c r="S191" s="12" t="s">
        <v>248</v>
      </c>
      <c r="T191" s="16" t="s">
        <v>1823</v>
      </c>
      <c r="U191" s="17" t="s">
        <v>1824</v>
      </c>
      <c r="V191" s="12" t="str">
        <f t="shared" si="1"/>
        <v>3,614089</v>
      </c>
      <c r="W191" s="14" t="str">
        <f t="shared" si="2"/>
        <v>98,717459</v>
      </c>
      <c r="X191" s="14" t="str">
        <f t="shared" si="3"/>
        <v>3,614079</v>
      </c>
      <c r="Y191" s="14" t="str">
        <f t="shared" si="4"/>
        <v>98,717562</v>
      </c>
      <c r="Z191" s="18">
        <f t="shared" si="40"/>
        <v>11.48424895</v>
      </c>
      <c r="AA191" s="14" t="str">
        <f t="shared" si="6"/>
        <v>Dalam Radius</v>
      </c>
      <c r="AB191" s="14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 t="b">
        <v>1</v>
      </c>
      <c r="AY191" s="12"/>
      <c r="AZ191" s="12" t="b">
        <v>1</v>
      </c>
      <c r="BA191" s="12" t="b">
        <v>1</v>
      </c>
      <c r="BB191" s="12" t="b">
        <v>1</v>
      </c>
      <c r="BC191" s="12"/>
      <c r="BD191" s="12" t="b">
        <v>1</v>
      </c>
      <c r="BE191" s="12" t="b">
        <v>1</v>
      </c>
      <c r="BF191" s="12" t="b">
        <v>1</v>
      </c>
      <c r="BG191" s="12" t="b">
        <v>1</v>
      </c>
      <c r="BH191" s="12"/>
      <c r="BI191" s="12" t="b">
        <v>1</v>
      </c>
      <c r="BJ191" s="12"/>
      <c r="BK191" s="12"/>
      <c r="BL191" s="12"/>
      <c r="BM191" s="12"/>
      <c r="BN191" s="12"/>
      <c r="BO191" s="12" t="b">
        <v>1</v>
      </c>
      <c r="BP191" s="12"/>
      <c r="BQ191" s="12"/>
      <c r="BR191" s="12"/>
      <c r="BS191" s="12"/>
      <c r="BT191" s="12"/>
      <c r="BU191" s="12"/>
      <c r="BV191" s="12" t="b">
        <v>1</v>
      </c>
      <c r="BW191" s="12" t="b">
        <v>1</v>
      </c>
      <c r="BX191" s="12" t="b">
        <v>1</v>
      </c>
      <c r="BY191" s="12"/>
      <c r="BZ191" s="12" t="b">
        <v>1</v>
      </c>
      <c r="CA191" s="12"/>
      <c r="CB191" s="12" t="b">
        <v>1</v>
      </c>
      <c r="CC191" s="12"/>
      <c r="CD191" s="12"/>
      <c r="CE191" s="12"/>
      <c r="CF191" s="12"/>
      <c r="CG191" s="12" t="b">
        <v>1</v>
      </c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4"/>
      <c r="DR191" s="12" t="b">
        <v>0</v>
      </c>
      <c r="DS191" s="12" t="b">
        <v>0</v>
      </c>
      <c r="DT191" s="12"/>
      <c r="DU191" s="12"/>
      <c r="DV191" s="12" t="s">
        <v>1825</v>
      </c>
      <c r="DW191" s="12" t="b">
        <v>1</v>
      </c>
      <c r="DX191" s="12"/>
      <c r="DY191" s="12"/>
      <c r="DZ191" s="12"/>
      <c r="EA191" s="12"/>
      <c r="EB191" s="12"/>
      <c r="EC191" s="12"/>
      <c r="ED191" s="12"/>
      <c r="EE191" s="12"/>
      <c r="EF191" s="14"/>
      <c r="EG191" s="14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4"/>
      <c r="EU191" s="12"/>
      <c r="EV191" s="12"/>
      <c r="EW191" s="12"/>
      <c r="EX191" s="12"/>
      <c r="EY191" s="12">
        <v>1.0</v>
      </c>
      <c r="EZ191" s="12"/>
      <c r="FA191" s="12"/>
      <c r="FB191" s="12"/>
      <c r="FC191" s="12">
        <v>1.0</v>
      </c>
      <c r="FD191" s="12"/>
      <c r="FE191" s="12"/>
      <c r="FF191" s="12"/>
      <c r="FG191" s="12"/>
      <c r="FH191" s="12"/>
      <c r="FI191" s="12">
        <v>1.0</v>
      </c>
      <c r="FJ191" s="12"/>
      <c r="FK191" s="12"/>
      <c r="FL191" s="12">
        <v>1.0</v>
      </c>
      <c r="FM191" s="14"/>
      <c r="FN191" s="12"/>
      <c r="FO191" s="12"/>
      <c r="FP191" s="12"/>
      <c r="FQ191" s="14"/>
      <c r="FR191" s="12"/>
      <c r="FS191" s="12">
        <v>1.0</v>
      </c>
      <c r="FT191" s="12">
        <v>1.0</v>
      </c>
      <c r="FU191" s="12"/>
      <c r="FV191" s="12"/>
      <c r="FW191" s="12">
        <v>1.0</v>
      </c>
      <c r="FX191" s="12"/>
      <c r="FY191" s="12">
        <v>1.0</v>
      </c>
      <c r="FZ191" s="12"/>
      <c r="GA191" s="12"/>
      <c r="GB191" s="12"/>
      <c r="GC191" s="14"/>
      <c r="GD191" s="12"/>
      <c r="GE191" s="12"/>
      <c r="GF191" s="12"/>
      <c r="GG191" s="12"/>
      <c r="GH191" s="12"/>
      <c r="GI191" s="12"/>
      <c r="GJ191" s="12"/>
      <c r="GK191" s="14"/>
      <c r="GL191" s="14"/>
      <c r="GM191" s="14"/>
      <c r="GN191" s="12"/>
      <c r="GO191" s="14"/>
      <c r="GP191" s="14"/>
      <c r="GQ191" s="12"/>
      <c r="GR191" s="14"/>
      <c r="GS191" s="12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2">
        <f>countif(AC191:CV191,"TRUE")</f>
        <v>16</v>
      </c>
      <c r="HR191" s="12">
        <v>96000.0</v>
      </c>
      <c r="HS191" s="12">
        <v>0.0</v>
      </c>
      <c r="HT191" s="12">
        <v>0.0</v>
      </c>
      <c r="HU191" s="12">
        <v>0.0</v>
      </c>
      <c r="HV191" s="12">
        <v>0.0</v>
      </c>
      <c r="HW191" s="12">
        <v>0.0</v>
      </c>
      <c r="HX191" s="12">
        <v>96000.0</v>
      </c>
      <c r="HY191" s="12" t="s">
        <v>1826</v>
      </c>
      <c r="HZ191" s="19">
        <v>36560.0</v>
      </c>
    </row>
    <row r="192">
      <c r="A192" s="12" t="s">
        <v>1827</v>
      </c>
      <c r="B192" s="20">
        <v>20682.0</v>
      </c>
      <c r="C192" s="13">
        <v>45236.0</v>
      </c>
      <c r="D192" s="12">
        <v>11.0</v>
      </c>
      <c r="E192" s="12" t="s">
        <v>293</v>
      </c>
      <c r="F192" s="12" t="s">
        <v>629</v>
      </c>
      <c r="G192" s="12" t="s">
        <v>237</v>
      </c>
      <c r="H192" s="12" t="s">
        <v>238</v>
      </c>
      <c r="I192" s="12" t="s">
        <v>239</v>
      </c>
      <c r="J192" s="14"/>
      <c r="K192" s="12" t="s">
        <v>1828</v>
      </c>
      <c r="L192" s="12" t="s">
        <v>1829</v>
      </c>
      <c r="M192" s="15" t="s">
        <v>297</v>
      </c>
      <c r="N192" s="12" t="s">
        <v>642</v>
      </c>
      <c r="O192" s="12" t="s">
        <v>259</v>
      </c>
      <c r="P192" s="12" t="s">
        <v>245</v>
      </c>
      <c r="Q192" s="12" t="s">
        <v>278</v>
      </c>
      <c r="R192" s="12" t="s">
        <v>279</v>
      </c>
      <c r="S192" s="12" t="s">
        <v>248</v>
      </c>
      <c r="T192" s="16" t="s">
        <v>1830</v>
      </c>
      <c r="U192" s="17" t="s">
        <v>1831</v>
      </c>
      <c r="V192" s="14" t="str">
        <f t="shared" si="1"/>
        <v>3,591244</v>
      </c>
      <c r="W192" s="14" t="str">
        <f t="shared" si="2"/>
        <v>98,663440</v>
      </c>
      <c r="X192" s="14" t="str">
        <f t="shared" si="3"/>
        <v>3,591209</v>
      </c>
      <c r="Y192" s="14" t="str">
        <f t="shared" si="4"/>
        <v>98,663345</v>
      </c>
      <c r="Z192" s="18">
        <f t="shared" si="40"/>
        <v>11.23815685</v>
      </c>
      <c r="AA192" s="14" t="str">
        <f t="shared" si="6"/>
        <v>Dalam Radius</v>
      </c>
      <c r="AB192" s="14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4"/>
      <c r="DR192" s="12" t="b">
        <v>0</v>
      </c>
      <c r="DS192" s="12" t="b">
        <v>0</v>
      </c>
      <c r="DT192" s="14"/>
      <c r="DU192" s="14"/>
      <c r="DV192" s="12" t="s">
        <v>1832</v>
      </c>
      <c r="DW192" s="12" t="b">
        <v>1</v>
      </c>
      <c r="DX192" s="14"/>
      <c r="DY192" s="14"/>
      <c r="DZ192" s="12"/>
      <c r="EA192" s="12"/>
      <c r="EB192" s="12"/>
      <c r="EC192" s="12"/>
      <c r="ED192" s="12"/>
      <c r="EE192" s="12"/>
      <c r="EF192" s="14"/>
      <c r="EG192" s="14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4"/>
      <c r="EU192" s="12"/>
      <c r="EV192" s="12"/>
      <c r="EW192" s="12"/>
      <c r="EX192" s="12"/>
      <c r="EY192" s="12">
        <v>1.0</v>
      </c>
      <c r="EZ192" s="12"/>
      <c r="FA192" s="12"/>
      <c r="FB192" s="12"/>
      <c r="FC192" s="12">
        <v>1.0</v>
      </c>
      <c r="FD192" s="12"/>
      <c r="FE192" s="12"/>
      <c r="FF192" s="12">
        <v>1.0</v>
      </c>
      <c r="FG192" s="12"/>
      <c r="FH192" s="12"/>
      <c r="FI192" s="12"/>
      <c r="FJ192" s="12"/>
      <c r="FK192" s="12"/>
      <c r="FL192" s="12"/>
      <c r="FM192" s="14"/>
      <c r="FN192" s="12"/>
      <c r="FO192" s="12"/>
      <c r="FP192" s="12"/>
      <c r="FQ192" s="14"/>
      <c r="FR192" s="12"/>
      <c r="FS192" s="12"/>
      <c r="FT192" s="12"/>
      <c r="FU192" s="12"/>
      <c r="FV192" s="12"/>
      <c r="FW192" s="12">
        <v>1.0</v>
      </c>
      <c r="FX192" s="12"/>
      <c r="FY192" s="12"/>
      <c r="FZ192" s="12"/>
      <c r="GA192" s="12"/>
      <c r="GB192" s="12"/>
      <c r="GC192" s="14"/>
      <c r="GD192" s="12"/>
      <c r="GE192" s="12"/>
      <c r="GF192" s="12"/>
      <c r="GG192" s="12"/>
      <c r="GH192" s="12"/>
      <c r="GI192" s="12"/>
      <c r="GJ192" s="12"/>
      <c r="GK192" s="14"/>
      <c r="GL192" s="14"/>
      <c r="GM192" s="14"/>
      <c r="GN192" s="12"/>
      <c r="GO192" s="14"/>
      <c r="GP192" s="14"/>
      <c r="GQ192" s="12"/>
      <c r="GR192" s="14"/>
      <c r="GS192" s="12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2">
        <f t="shared" ref="HQ192:HQ196" si="41">countif(AC192:DP192,"TRUE")</f>
        <v>0</v>
      </c>
      <c r="HR192" s="12">
        <v>48000.0</v>
      </c>
      <c r="HS192" s="12">
        <v>0.0</v>
      </c>
      <c r="HT192" s="12">
        <v>0.0</v>
      </c>
      <c r="HU192" s="12">
        <v>0.0</v>
      </c>
      <c r="HV192" s="12">
        <v>0.0</v>
      </c>
      <c r="HW192" s="12">
        <v>0.0</v>
      </c>
      <c r="HX192" s="12">
        <v>48000.0</v>
      </c>
      <c r="HY192" s="20">
        <v>18156.0</v>
      </c>
      <c r="HZ192" s="12" t="s">
        <v>1157</v>
      </c>
    </row>
    <row r="193">
      <c r="A193" s="15" t="s">
        <v>1833</v>
      </c>
      <c r="B193" s="12" t="s">
        <v>1834</v>
      </c>
      <c r="C193" s="13">
        <v>45232.0</v>
      </c>
      <c r="D193" s="12">
        <v>11.0</v>
      </c>
      <c r="E193" s="12" t="s">
        <v>475</v>
      </c>
      <c r="F193" s="12" t="s">
        <v>476</v>
      </c>
      <c r="G193" s="12" t="s">
        <v>237</v>
      </c>
      <c r="H193" s="12" t="s">
        <v>238</v>
      </c>
      <c r="I193" s="12" t="s">
        <v>239</v>
      </c>
      <c r="J193" s="14"/>
      <c r="K193" s="12" t="s">
        <v>1835</v>
      </c>
      <c r="L193" s="12" t="s">
        <v>1836</v>
      </c>
      <c r="M193" s="15" t="s">
        <v>1837</v>
      </c>
      <c r="N193" s="12" t="s">
        <v>1144</v>
      </c>
      <c r="O193" s="12" t="s">
        <v>259</v>
      </c>
      <c r="P193" s="12" t="s">
        <v>245</v>
      </c>
      <c r="Q193" s="12" t="s">
        <v>246</v>
      </c>
      <c r="R193" s="12" t="s">
        <v>247</v>
      </c>
      <c r="S193" s="12" t="s">
        <v>248</v>
      </c>
      <c r="T193" s="16" t="s">
        <v>1838</v>
      </c>
      <c r="U193" s="17" t="s">
        <v>1839</v>
      </c>
      <c r="V193" s="14" t="str">
        <f t="shared" si="1"/>
        <v>3,531213</v>
      </c>
      <c r="W193" s="14" t="str">
        <f t="shared" si="2"/>
        <v>98,678048</v>
      </c>
      <c r="X193" s="14" t="str">
        <f t="shared" si="3"/>
        <v>3,531292</v>
      </c>
      <c r="Y193" s="14" t="str">
        <f t="shared" si="4"/>
        <v>98,677985</v>
      </c>
      <c r="Z193" s="18">
        <f t="shared" si="40"/>
        <v>11.22734333</v>
      </c>
      <c r="AA193" s="14" t="str">
        <f t="shared" si="6"/>
        <v>Dalam Radius</v>
      </c>
      <c r="AB193" s="14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 t="b">
        <v>1</v>
      </c>
      <c r="CK193" s="12" t="b">
        <v>1</v>
      </c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2" t="b">
        <v>0</v>
      </c>
      <c r="DS193" s="12" t="b">
        <v>0</v>
      </c>
      <c r="DT193" s="14"/>
      <c r="DU193" s="14"/>
      <c r="DV193" s="12" t="s">
        <v>1840</v>
      </c>
      <c r="DW193" s="12" t="b">
        <v>1</v>
      </c>
      <c r="DX193" s="14"/>
      <c r="DY193" s="14"/>
      <c r="DZ193" s="12"/>
      <c r="EA193" s="12"/>
      <c r="EB193" s="12"/>
      <c r="EC193" s="12"/>
      <c r="ED193" s="12"/>
      <c r="EE193" s="12"/>
      <c r="EF193" s="14"/>
      <c r="EG193" s="14"/>
      <c r="EH193" s="12"/>
      <c r="EI193" s="12"/>
      <c r="EJ193" s="14"/>
      <c r="EK193" s="12"/>
      <c r="EL193" s="12"/>
      <c r="EM193" s="12"/>
      <c r="EN193" s="12"/>
      <c r="EO193" s="12"/>
      <c r="EP193" s="12"/>
      <c r="EQ193" s="12"/>
      <c r="ER193" s="12"/>
      <c r="ES193" s="12"/>
      <c r="ET193" s="14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>
        <v>1.0</v>
      </c>
      <c r="FJ193" s="12"/>
      <c r="FK193" s="12"/>
      <c r="FL193" s="12"/>
      <c r="FM193" s="14"/>
      <c r="FN193" s="12"/>
      <c r="FO193" s="12"/>
      <c r="FP193" s="12"/>
      <c r="FQ193" s="14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4"/>
      <c r="GD193" s="12"/>
      <c r="GE193" s="12"/>
      <c r="GF193" s="12"/>
      <c r="GG193" s="12"/>
      <c r="GH193" s="12">
        <v>1.0</v>
      </c>
      <c r="GI193" s="12"/>
      <c r="GJ193" s="12"/>
      <c r="GK193" s="14"/>
      <c r="GL193" s="14"/>
      <c r="GM193" s="14"/>
      <c r="GN193" s="12"/>
      <c r="GO193" s="14"/>
      <c r="GP193" s="14"/>
      <c r="GQ193" s="12"/>
      <c r="GR193" s="14"/>
      <c r="GS193" s="12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2">
        <f t="shared" si="41"/>
        <v>2</v>
      </c>
      <c r="HR193" s="12">
        <v>24000.0</v>
      </c>
      <c r="HS193" s="12">
        <v>0.0</v>
      </c>
      <c r="HT193" s="12">
        <v>0.0</v>
      </c>
      <c r="HU193" s="12">
        <v>0.0</v>
      </c>
      <c r="HV193" s="12">
        <v>0.0</v>
      </c>
      <c r="HW193" s="12"/>
      <c r="HX193" s="12">
        <v>24000.0</v>
      </c>
      <c r="HY193" s="12" t="s">
        <v>1841</v>
      </c>
      <c r="HZ193" s="19">
        <v>36555.0</v>
      </c>
    </row>
    <row r="194">
      <c r="A194" s="12" t="s">
        <v>1842</v>
      </c>
      <c r="B194" s="12" t="s">
        <v>1843</v>
      </c>
      <c r="C194" s="13">
        <v>45232.0</v>
      </c>
      <c r="D194" s="12">
        <v>11.0</v>
      </c>
      <c r="E194" s="12" t="s">
        <v>596</v>
      </c>
      <c r="F194" s="12" t="s">
        <v>597</v>
      </c>
      <c r="G194" s="12" t="s">
        <v>237</v>
      </c>
      <c r="H194" s="12" t="s">
        <v>238</v>
      </c>
      <c r="I194" s="12" t="s">
        <v>239</v>
      </c>
      <c r="J194" s="14"/>
      <c r="K194" s="12" t="s">
        <v>1844</v>
      </c>
      <c r="L194" s="12" t="s">
        <v>1845</v>
      </c>
      <c r="M194" s="15" t="s">
        <v>600</v>
      </c>
      <c r="N194" s="12" t="s">
        <v>723</v>
      </c>
      <c r="O194" s="12" t="s">
        <v>259</v>
      </c>
      <c r="P194" s="12" t="s">
        <v>245</v>
      </c>
      <c r="Q194" s="12" t="s">
        <v>278</v>
      </c>
      <c r="R194" s="12" t="s">
        <v>279</v>
      </c>
      <c r="S194" s="12" t="s">
        <v>1846</v>
      </c>
      <c r="T194" s="16" t="s">
        <v>1847</v>
      </c>
      <c r="U194" s="17" t="s">
        <v>1848</v>
      </c>
      <c r="V194" s="14" t="str">
        <f t="shared" si="1"/>
        <v>3,623246</v>
      </c>
      <c r="W194" s="14" t="str">
        <f t="shared" si="2"/>
        <v>98,675354</v>
      </c>
      <c r="X194" s="14" t="str">
        <f t="shared" si="3"/>
        <v>3,623292</v>
      </c>
      <c r="Y194" s="14" t="str">
        <f t="shared" si="4"/>
        <v>98,675394</v>
      </c>
      <c r="Z194" s="18">
        <f t="shared" si="40"/>
        <v>6.772495681</v>
      </c>
      <c r="AA194" s="14" t="str">
        <f t="shared" si="6"/>
        <v>Dalam Radius</v>
      </c>
      <c r="AB194" s="14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 t="b">
        <v>1</v>
      </c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2" t="b">
        <v>0</v>
      </c>
      <c r="DS194" s="12" t="b">
        <v>0</v>
      </c>
      <c r="DT194" s="14"/>
      <c r="DU194" s="14"/>
      <c r="DV194" s="12" t="s">
        <v>1849</v>
      </c>
      <c r="DW194" s="12" t="b">
        <v>1</v>
      </c>
      <c r="DX194" s="14"/>
      <c r="DY194" s="14"/>
      <c r="DZ194" s="12"/>
      <c r="EA194" s="12"/>
      <c r="EB194" s="12"/>
      <c r="EC194" s="12"/>
      <c r="ED194" s="12"/>
      <c r="EE194" s="12"/>
      <c r="EF194" s="14"/>
      <c r="EG194" s="14"/>
      <c r="EH194" s="12"/>
      <c r="EI194" s="12"/>
      <c r="EJ194" s="12">
        <v>4.0</v>
      </c>
      <c r="EK194" s="12"/>
      <c r="EL194" s="12"/>
      <c r="EM194" s="12"/>
      <c r="EN194" s="12"/>
      <c r="EO194" s="12"/>
      <c r="EP194" s="12"/>
      <c r="EQ194" s="12"/>
      <c r="ER194" s="12"/>
      <c r="ES194" s="12"/>
      <c r="ET194" s="14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4"/>
      <c r="FN194" s="12"/>
      <c r="FO194" s="12"/>
      <c r="FP194" s="12"/>
      <c r="FQ194" s="14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K194" s="14"/>
      <c r="GL194" s="14"/>
      <c r="GM194" s="14"/>
      <c r="GN194" s="12"/>
      <c r="GO194" s="14"/>
      <c r="GP194" s="14"/>
      <c r="GQ194" s="12"/>
      <c r="GR194" s="14"/>
      <c r="GS194" s="12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2">
        <f t="shared" si="41"/>
        <v>1</v>
      </c>
      <c r="HR194" s="12">
        <v>48000.0</v>
      </c>
      <c r="HS194" s="12">
        <v>0.0</v>
      </c>
      <c r="HT194" s="12">
        <v>0.0</v>
      </c>
      <c r="HU194" s="12">
        <v>0.0</v>
      </c>
      <c r="HX194" s="12">
        <v>48000.0</v>
      </c>
      <c r="HY194" s="12" t="s">
        <v>1850</v>
      </c>
      <c r="HZ194" s="19">
        <v>36545.0</v>
      </c>
    </row>
    <row r="195">
      <c r="A195" s="12" t="s">
        <v>1851</v>
      </c>
      <c r="B195" s="12" t="s">
        <v>1852</v>
      </c>
      <c r="C195" s="13">
        <v>45232.0</v>
      </c>
      <c r="D195" s="12">
        <v>11.0</v>
      </c>
      <c r="E195" s="12" t="s">
        <v>596</v>
      </c>
      <c r="F195" s="12" t="s">
        <v>658</v>
      </c>
      <c r="G195" s="12" t="s">
        <v>237</v>
      </c>
      <c r="H195" s="12" t="s">
        <v>238</v>
      </c>
      <c r="I195" s="12" t="s">
        <v>239</v>
      </c>
      <c r="J195" s="14"/>
      <c r="K195" s="12" t="s">
        <v>1853</v>
      </c>
      <c r="L195" s="12" t="s">
        <v>1854</v>
      </c>
      <c r="M195" s="12" t="str">
        <v>#ERROR!</v>
      </c>
      <c r="N195" s="12" t="s">
        <v>601</v>
      </c>
      <c r="O195" s="12" t="s">
        <v>259</v>
      </c>
      <c r="P195" s="12" t="s">
        <v>245</v>
      </c>
      <c r="Q195" s="12" t="s">
        <v>339</v>
      </c>
      <c r="R195" s="12" t="s">
        <v>279</v>
      </c>
      <c r="S195" s="12" t="s">
        <v>248</v>
      </c>
      <c r="T195" s="16" t="s">
        <v>1855</v>
      </c>
      <c r="U195" s="17" t="s">
        <v>1856</v>
      </c>
      <c r="V195" s="14" t="str">
        <f t="shared" si="1"/>
        <v>3,617440</v>
      </c>
      <c r="W195" s="14" t="str">
        <f t="shared" si="2"/>
        <v>98,665402</v>
      </c>
      <c r="X195" s="14" t="str">
        <f t="shared" si="3"/>
        <v>3,617402</v>
      </c>
      <c r="Y195" s="14" t="str">
        <f t="shared" si="4"/>
        <v>98,665442</v>
      </c>
      <c r="Z195" s="18">
        <f t="shared" si="40"/>
        <v>6.128470347</v>
      </c>
      <c r="AA195" s="14" t="str">
        <f t="shared" si="6"/>
        <v>Dalam Radius</v>
      </c>
      <c r="AB195" s="14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 t="b">
        <v>1</v>
      </c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 t="b">
        <v>1</v>
      </c>
      <c r="BW195" s="12"/>
      <c r="BX195" s="12"/>
      <c r="BY195" s="12"/>
      <c r="BZ195" s="12" t="b">
        <v>1</v>
      </c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2" t="b">
        <v>0</v>
      </c>
      <c r="DS195" s="12" t="b">
        <v>0</v>
      </c>
      <c r="DT195" s="14"/>
      <c r="DU195" s="14"/>
      <c r="DV195" s="12" t="s">
        <v>1857</v>
      </c>
      <c r="DW195" s="12" t="b">
        <v>0</v>
      </c>
      <c r="DX195" s="14"/>
      <c r="DY195" s="14"/>
      <c r="DZ195" s="12"/>
      <c r="EA195" s="12"/>
      <c r="EB195" s="12"/>
      <c r="EC195" s="12"/>
      <c r="ED195" s="12"/>
      <c r="EE195" s="12"/>
      <c r="EF195" s="14"/>
      <c r="EG195" s="14"/>
      <c r="EH195" s="12"/>
      <c r="EI195" s="12"/>
      <c r="EJ195" s="14"/>
      <c r="EK195" s="12"/>
      <c r="EL195" s="12"/>
      <c r="EM195" s="12"/>
      <c r="EN195" s="12"/>
      <c r="EO195" s="12"/>
      <c r="EP195" s="12"/>
      <c r="EQ195" s="12"/>
      <c r="ER195" s="12"/>
      <c r="ES195" s="12"/>
      <c r="ET195" s="14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4"/>
      <c r="FN195" s="12"/>
      <c r="FO195" s="12"/>
      <c r="FP195" s="12"/>
      <c r="FQ195" s="14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4"/>
      <c r="GD195" s="12"/>
      <c r="GE195" s="12"/>
      <c r="GF195" s="12"/>
      <c r="GG195" s="12"/>
      <c r="GH195" s="12"/>
      <c r="GI195" s="12"/>
      <c r="GJ195" s="12"/>
      <c r="GK195" s="14"/>
      <c r="GL195" s="14"/>
      <c r="GM195" s="14"/>
      <c r="GN195" s="12"/>
      <c r="GO195" s="14"/>
      <c r="GP195" s="14"/>
      <c r="GQ195" s="12"/>
      <c r="GR195" s="14"/>
      <c r="GS195" s="12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2">
        <f t="shared" si="41"/>
        <v>3</v>
      </c>
      <c r="HR195" s="12">
        <v>0.0</v>
      </c>
      <c r="HS195" s="12">
        <v>0.0</v>
      </c>
      <c r="HT195" s="12">
        <v>0.0</v>
      </c>
      <c r="HU195" s="12">
        <v>0.0</v>
      </c>
      <c r="HV195" s="12">
        <v>0.0</v>
      </c>
      <c r="HW195" s="12"/>
      <c r="HX195" s="12">
        <v>0.0</v>
      </c>
      <c r="HY195" s="12" t="s">
        <v>1858</v>
      </c>
      <c r="HZ195" s="12" t="s">
        <v>1859</v>
      </c>
    </row>
    <row r="196">
      <c r="A196" s="12" t="s">
        <v>1860</v>
      </c>
      <c r="B196" s="12" t="s">
        <v>1861</v>
      </c>
      <c r="C196" s="13">
        <v>45236.0</v>
      </c>
      <c r="D196" s="12">
        <v>11.0</v>
      </c>
      <c r="E196" s="12" t="s">
        <v>293</v>
      </c>
      <c r="F196" s="12" t="s">
        <v>629</v>
      </c>
      <c r="G196" s="12" t="s">
        <v>237</v>
      </c>
      <c r="H196" s="12" t="s">
        <v>238</v>
      </c>
      <c r="I196" s="12" t="s">
        <v>239</v>
      </c>
      <c r="J196" s="14"/>
      <c r="K196" s="12" t="s">
        <v>1862</v>
      </c>
      <c r="L196" s="12" t="s">
        <v>1863</v>
      </c>
      <c r="M196" s="15" t="s">
        <v>1864</v>
      </c>
      <c r="N196" s="12" t="s">
        <v>642</v>
      </c>
      <c r="O196" s="12" t="s">
        <v>259</v>
      </c>
      <c r="P196" s="12" t="s">
        <v>245</v>
      </c>
      <c r="Q196" s="12" t="s">
        <v>299</v>
      </c>
      <c r="R196" s="12" t="s">
        <v>247</v>
      </c>
      <c r="S196" s="12" t="s">
        <v>1865</v>
      </c>
      <c r="T196" s="16" t="s">
        <v>1866</v>
      </c>
      <c r="U196" s="17" t="s">
        <v>1867</v>
      </c>
      <c r="V196" s="14" t="str">
        <f t="shared" si="1"/>
        <v>3,586283</v>
      </c>
      <c r="W196" s="14" t="str">
        <f t="shared" si="2"/>
        <v>98,670142</v>
      </c>
      <c r="X196" s="14" t="str">
        <f t="shared" si="3"/>
        <v>3,586312</v>
      </c>
      <c r="Y196" s="14" t="str">
        <f t="shared" si="4"/>
        <v>98,670237</v>
      </c>
      <c r="Z196" s="18">
        <f t="shared" si="40"/>
        <v>11.02494812</v>
      </c>
      <c r="AA196" s="14" t="str">
        <f t="shared" si="6"/>
        <v>Dalam Radius</v>
      </c>
      <c r="AB196" s="14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4"/>
      <c r="DR196" s="12" t="b">
        <v>0</v>
      </c>
      <c r="DS196" s="12" t="b">
        <v>0</v>
      </c>
      <c r="DT196" s="14"/>
      <c r="DU196" s="14"/>
      <c r="DV196" s="12" t="s">
        <v>1868</v>
      </c>
      <c r="DW196" s="12" t="b">
        <v>1</v>
      </c>
      <c r="DX196" s="14"/>
      <c r="DY196" s="14"/>
      <c r="DZ196" s="12"/>
      <c r="EA196" s="12"/>
      <c r="EB196" s="12"/>
      <c r="EC196" s="12"/>
      <c r="ED196" s="12"/>
      <c r="EE196" s="12"/>
      <c r="EF196" s="14"/>
      <c r="EG196" s="14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4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>
        <v>2.0</v>
      </c>
      <c r="FG196" s="12"/>
      <c r="FH196" s="12"/>
      <c r="FI196" s="12"/>
      <c r="FJ196" s="12"/>
      <c r="FK196" s="12"/>
      <c r="FL196" s="12"/>
      <c r="FM196" s="14"/>
      <c r="FN196" s="12"/>
      <c r="FO196" s="12"/>
      <c r="FP196" s="12"/>
      <c r="FQ196" s="14"/>
      <c r="FR196" s="12"/>
      <c r="FS196" s="12"/>
      <c r="FT196" s="12"/>
      <c r="FU196" s="12"/>
      <c r="FV196" s="12"/>
      <c r="FW196" s="12">
        <v>1.0</v>
      </c>
      <c r="FX196" s="12"/>
      <c r="FY196" s="12">
        <v>1.0</v>
      </c>
      <c r="FZ196" s="12"/>
      <c r="GA196" s="12"/>
      <c r="GB196" s="12"/>
      <c r="GC196" s="14"/>
      <c r="GD196" s="12"/>
      <c r="GE196" s="12"/>
      <c r="GF196" s="12"/>
      <c r="GG196" s="12"/>
      <c r="GH196" s="12"/>
      <c r="GI196" s="12"/>
      <c r="GJ196" s="12"/>
      <c r="GK196" s="14"/>
      <c r="GL196" s="14"/>
      <c r="GM196" s="14"/>
      <c r="GN196" s="12"/>
      <c r="GO196" s="14"/>
      <c r="GP196" s="14"/>
      <c r="GQ196" s="12"/>
      <c r="GR196" s="14"/>
      <c r="GS196" s="12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2">
        <f t="shared" si="41"/>
        <v>0</v>
      </c>
      <c r="HR196" s="12">
        <v>48000.0</v>
      </c>
      <c r="HS196" s="12">
        <v>0.0</v>
      </c>
      <c r="HT196" s="12">
        <v>0.0</v>
      </c>
      <c r="HU196" s="12">
        <v>0.0</v>
      </c>
      <c r="HV196" s="12">
        <v>0.0</v>
      </c>
      <c r="HW196" s="12">
        <v>0.0</v>
      </c>
      <c r="HX196" s="12">
        <v>48000.0</v>
      </c>
      <c r="HY196" s="12" t="s">
        <v>1869</v>
      </c>
      <c r="HZ196" s="19">
        <v>36581.0</v>
      </c>
    </row>
    <row r="197">
      <c r="A197" s="12" t="s">
        <v>1870</v>
      </c>
      <c r="B197" s="20">
        <v>37570.0</v>
      </c>
      <c r="C197" s="13">
        <v>45237.0</v>
      </c>
      <c r="D197" s="12">
        <v>11.0</v>
      </c>
      <c r="E197" s="12" t="s">
        <v>293</v>
      </c>
      <c r="F197" s="12" t="s">
        <v>629</v>
      </c>
      <c r="G197" s="12" t="s">
        <v>237</v>
      </c>
      <c r="H197" s="12" t="s">
        <v>238</v>
      </c>
      <c r="I197" s="12" t="s">
        <v>239</v>
      </c>
      <c r="J197" s="14"/>
      <c r="K197" s="12" t="s">
        <v>1871</v>
      </c>
      <c r="L197" s="12" t="s">
        <v>1872</v>
      </c>
      <c r="M197" s="15" t="s">
        <v>297</v>
      </c>
      <c r="N197" s="12" t="s">
        <v>642</v>
      </c>
      <c r="O197" s="12" t="s">
        <v>259</v>
      </c>
      <c r="P197" s="12" t="s">
        <v>245</v>
      </c>
      <c r="Q197" s="12" t="s">
        <v>278</v>
      </c>
      <c r="R197" s="12" t="s">
        <v>279</v>
      </c>
      <c r="S197" s="12" t="s">
        <v>248</v>
      </c>
      <c r="T197" s="16" t="s">
        <v>1873</v>
      </c>
      <c r="U197" s="17" t="s">
        <v>1874</v>
      </c>
      <c r="V197" s="12" t="str">
        <f t="shared" si="1"/>
        <v>3,593449</v>
      </c>
      <c r="W197" s="14" t="str">
        <f t="shared" si="2"/>
        <v>98,664805</v>
      </c>
      <c r="X197" s="14" t="str">
        <f t="shared" si="3"/>
        <v>3,593418</v>
      </c>
      <c r="Y197" s="14" t="str">
        <f t="shared" si="4"/>
        <v>98,664899</v>
      </c>
      <c r="Z197" s="18">
        <f t="shared" si="40"/>
        <v>10.98652756</v>
      </c>
      <c r="AA197" s="14" t="str">
        <f t="shared" si="6"/>
        <v>Dalam Radius</v>
      </c>
      <c r="AB197" s="14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4"/>
      <c r="DR197" s="12" t="b">
        <v>0</v>
      </c>
      <c r="DS197" s="12" t="b">
        <v>0</v>
      </c>
      <c r="DT197" s="12"/>
      <c r="DU197" s="12"/>
      <c r="DV197" s="12" t="s">
        <v>1875</v>
      </c>
      <c r="DW197" s="12" t="b">
        <v>1</v>
      </c>
      <c r="DX197" s="12"/>
      <c r="DY197" s="12"/>
      <c r="DZ197" s="12"/>
      <c r="EA197" s="12"/>
      <c r="EB197" s="12"/>
      <c r="EC197" s="12"/>
      <c r="ED197" s="12"/>
      <c r="EE197" s="12"/>
      <c r="EF197" s="14"/>
      <c r="EG197" s="14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4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>
        <v>4.0</v>
      </c>
      <c r="FE197" s="12"/>
      <c r="FF197" s="12"/>
      <c r="FG197" s="12"/>
      <c r="FH197" s="12"/>
      <c r="FI197" s="12"/>
      <c r="FJ197" s="12"/>
      <c r="FK197" s="12"/>
      <c r="FL197" s="12"/>
      <c r="FM197" s="14"/>
      <c r="FN197" s="12"/>
      <c r="FO197" s="12"/>
      <c r="FP197" s="12"/>
      <c r="FQ197" s="14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4"/>
      <c r="GD197" s="12"/>
      <c r="GE197" s="12"/>
      <c r="GF197" s="12"/>
      <c r="GG197" s="12"/>
      <c r="GH197" s="12"/>
      <c r="GI197" s="12"/>
      <c r="GJ197" s="12"/>
      <c r="GK197" s="14"/>
      <c r="GL197" s="14"/>
      <c r="GM197" s="14"/>
      <c r="GN197" s="12"/>
      <c r="GO197" s="14"/>
      <c r="GP197" s="14"/>
      <c r="GQ197" s="12"/>
      <c r="GR197" s="14"/>
      <c r="GS197" s="12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2">
        <f>countif(AC197:CV197,"TRUE")</f>
        <v>0</v>
      </c>
      <c r="HR197" s="12">
        <v>48000.0</v>
      </c>
      <c r="HS197" s="12">
        <v>0.0</v>
      </c>
      <c r="HT197" s="12">
        <v>0.0</v>
      </c>
      <c r="HU197" s="12">
        <v>0.0</v>
      </c>
      <c r="HV197" s="12">
        <v>0.0</v>
      </c>
      <c r="HW197" s="12">
        <v>0.0</v>
      </c>
      <c r="HX197" s="12">
        <v>48000.0</v>
      </c>
      <c r="HY197" s="12" t="s">
        <v>1876</v>
      </c>
      <c r="HZ197" s="19">
        <v>36563.0</v>
      </c>
    </row>
    <row r="198">
      <c r="A198" s="12" t="s">
        <v>1877</v>
      </c>
      <c r="B198" s="12" t="s">
        <v>1878</v>
      </c>
      <c r="C198" s="13">
        <v>45236.0</v>
      </c>
      <c r="D198" s="12">
        <v>11.0</v>
      </c>
      <c r="E198" s="12" t="s">
        <v>596</v>
      </c>
      <c r="F198" s="12" t="s">
        <v>597</v>
      </c>
      <c r="G198" s="12" t="s">
        <v>237</v>
      </c>
      <c r="H198" s="12" t="s">
        <v>238</v>
      </c>
      <c r="I198" s="12" t="s">
        <v>239</v>
      </c>
      <c r="J198" s="14"/>
      <c r="K198" s="12" t="s">
        <v>1879</v>
      </c>
      <c r="L198" s="12" t="s">
        <v>1880</v>
      </c>
      <c r="M198" s="15" t="s">
        <v>600</v>
      </c>
      <c r="N198" s="12" t="s">
        <v>789</v>
      </c>
      <c r="O198" s="12" t="s">
        <v>259</v>
      </c>
      <c r="P198" s="12" t="s">
        <v>245</v>
      </c>
      <c r="Q198" s="12" t="s">
        <v>278</v>
      </c>
      <c r="R198" s="12" t="s">
        <v>279</v>
      </c>
      <c r="S198" s="12" t="s">
        <v>790</v>
      </c>
      <c r="T198" s="16" t="s">
        <v>1881</v>
      </c>
      <c r="U198" s="17" t="s">
        <v>1882</v>
      </c>
      <c r="V198" s="14" t="str">
        <f t="shared" si="1"/>
        <v>3,637792</v>
      </c>
      <c r="W198" s="14" t="str">
        <f t="shared" si="2"/>
        <v>98,667114</v>
      </c>
      <c r="X198" s="14" t="str">
        <f t="shared" si="3"/>
        <v>3,637772</v>
      </c>
      <c r="Y198" s="14" t="str">
        <f t="shared" si="4"/>
        <v>98,667164</v>
      </c>
      <c r="Z198" s="18">
        <f t="shared" si="40"/>
        <v>5.9776254</v>
      </c>
      <c r="AA198" s="14" t="str">
        <f t="shared" si="6"/>
        <v>Dalam Radius</v>
      </c>
      <c r="AB198" s="14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 t="b">
        <v>1</v>
      </c>
      <c r="BC198" s="12"/>
      <c r="BD198" s="12"/>
      <c r="BE198" s="12"/>
      <c r="BF198" s="12" t="b">
        <v>1</v>
      </c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 t="b">
        <v>1</v>
      </c>
      <c r="BW198" s="12"/>
      <c r="BX198" s="12"/>
      <c r="BY198" s="12"/>
      <c r="BZ198" s="12"/>
      <c r="CA198" s="12"/>
      <c r="CB198" s="12" t="b">
        <v>1</v>
      </c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4"/>
      <c r="DR198" s="12" t="b">
        <v>0</v>
      </c>
      <c r="DS198" s="12" t="b">
        <v>0</v>
      </c>
      <c r="DT198" s="14"/>
      <c r="DU198" s="14"/>
      <c r="DV198" s="12" t="s">
        <v>1883</v>
      </c>
      <c r="DW198" s="12" t="b">
        <v>1</v>
      </c>
      <c r="DX198" s="14"/>
      <c r="DY198" s="14"/>
      <c r="DZ198" s="12"/>
      <c r="EA198" s="12"/>
      <c r="EB198" s="12"/>
      <c r="EC198" s="12"/>
      <c r="ED198" s="12"/>
      <c r="EE198" s="12"/>
      <c r="EF198" s="14"/>
      <c r="EG198" s="14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4"/>
      <c r="EU198" s="12"/>
      <c r="EV198" s="12"/>
      <c r="EW198" s="12"/>
      <c r="EX198" s="12"/>
      <c r="EY198" s="12"/>
      <c r="EZ198" s="12"/>
      <c r="FA198" s="12"/>
      <c r="FB198" s="12"/>
      <c r="FC198" s="12">
        <v>1.0</v>
      </c>
      <c r="FD198" s="12"/>
      <c r="FE198" s="12"/>
      <c r="FF198" s="12">
        <v>1.0</v>
      </c>
      <c r="FG198" s="12"/>
      <c r="FH198" s="12"/>
      <c r="FI198" s="12"/>
      <c r="FJ198" s="12"/>
      <c r="FK198" s="12"/>
      <c r="FL198" s="12"/>
      <c r="FM198" s="14"/>
      <c r="FN198" s="12"/>
      <c r="FO198" s="12"/>
      <c r="FP198" s="12"/>
      <c r="FQ198" s="14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4"/>
      <c r="GD198" s="12"/>
      <c r="GE198" s="12"/>
      <c r="GF198" s="12"/>
      <c r="GG198" s="12"/>
      <c r="GH198" s="12"/>
      <c r="GI198" s="12"/>
      <c r="GJ198" s="12"/>
      <c r="GK198" s="14"/>
      <c r="GL198" s="14"/>
      <c r="GM198" s="14"/>
      <c r="GN198" s="12"/>
      <c r="GO198" s="14"/>
      <c r="GP198" s="14"/>
      <c r="GQ198" s="12"/>
      <c r="GR198" s="14"/>
      <c r="GS198" s="12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2">
        <f>countif(AC198:DP198,"TRUE")</f>
        <v>4</v>
      </c>
      <c r="HR198" s="12">
        <v>24000.0</v>
      </c>
      <c r="HS198" s="12">
        <v>0.0</v>
      </c>
      <c r="HT198" s="12">
        <v>0.0</v>
      </c>
      <c r="HU198" s="12">
        <v>0.0</v>
      </c>
      <c r="HV198" s="12">
        <v>0.0</v>
      </c>
      <c r="HW198" s="12">
        <v>0.0</v>
      </c>
      <c r="HX198" s="12">
        <v>24000.0</v>
      </c>
      <c r="HY198" s="20">
        <v>47039.0</v>
      </c>
      <c r="HZ198" s="12" t="s">
        <v>1884</v>
      </c>
    </row>
    <row r="199">
      <c r="A199" s="12" t="s">
        <v>1885</v>
      </c>
      <c r="B199" s="12" t="s">
        <v>1886</v>
      </c>
      <c r="C199" s="13">
        <v>45237.0</v>
      </c>
      <c r="D199" s="12">
        <v>11.0</v>
      </c>
      <c r="E199" s="12" t="s">
        <v>293</v>
      </c>
      <c r="F199" s="12" t="s">
        <v>629</v>
      </c>
      <c r="G199" s="12" t="s">
        <v>237</v>
      </c>
      <c r="H199" s="12" t="s">
        <v>238</v>
      </c>
      <c r="I199" s="12" t="s">
        <v>239</v>
      </c>
      <c r="J199" s="14"/>
      <c r="K199" s="12" t="s">
        <v>1588</v>
      </c>
      <c r="L199" s="12" t="s">
        <v>1589</v>
      </c>
      <c r="M199" s="15" t="s">
        <v>297</v>
      </c>
      <c r="N199" s="12" t="s">
        <v>642</v>
      </c>
      <c r="O199" s="12" t="s">
        <v>259</v>
      </c>
      <c r="P199" s="12" t="s">
        <v>245</v>
      </c>
      <c r="Q199" s="12" t="s">
        <v>278</v>
      </c>
      <c r="R199" s="12" t="s">
        <v>279</v>
      </c>
      <c r="S199" s="12" t="s">
        <v>248</v>
      </c>
      <c r="T199" s="16" t="s">
        <v>1590</v>
      </c>
      <c r="U199" s="17" t="s">
        <v>1887</v>
      </c>
      <c r="V199" s="12" t="str">
        <f t="shared" si="1"/>
        <v>3,593618</v>
      </c>
      <c r="W199" s="14" t="str">
        <f t="shared" si="2"/>
        <v>98,664782</v>
      </c>
      <c r="X199" s="14" t="str">
        <f t="shared" si="3"/>
        <v>3,593524</v>
      </c>
      <c r="Y199" s="14" t="str">
        <f t="shared" si="4"/>
        <v>98,664753</v>
      </c>
      <c r="Z199" s="18">
        <f t="shared" si="40"/>
        <v>10.93656214</v>
      </c>
      <c r="AA199" s="14" t="str">
        <f t="shared" si="6"/>
        <v>Dalam Radius</v>
      </c>
      <c r="AB199" s="14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4"/>
      <c r="DR199" s="12" t="b">
        <v>0</v>
      </c>
      <c r="DS199" s="12" t="b">
        <v>0</v>
      </c>
      <c r="DT199" s="12"/>
      <c r="DU199" s="12"/>
      <c r="DV199" s="12" t="s">
        <v>1888</v>
      </c>
      <c r="DW199" s="12" t="b">
        <v>1</v>
      </c>
      <c r="DX199" s="12"/>
      <c r="DY199" s="12"/>
      <c r="DZ199" s="12"/>
      <c r="EA199" s="12"/>
      <c r="EB199" s="12"/>
      <c r="EC199" s="12"/>
      <c r="ED199" s="12"/>
      <c r="EE199" s="12"/>
      <c r="EF199" s="14"/>
      <c r="EG199" s="14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4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4"/>
      <c r="FN199" s="12"/>
      <c r="FO199" s="12"/>
      <c r="FP199" s="12"/>
      <c r="FQ199" s="14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4"/>
      <c r="GD199" s="12"/>
      <c r="GE199" s="12"/>
      <c r="GF199" s="12"/>
      <c r="GG199" s="12"/>
      <c r="GH199" s="12"/>
      <c r="GI199" s="12"/>
      <c r="GJ199" s="12"/>
      <c r="GK199" s="14"/>
      <c r="GL199" s="14"/>
      <c r="GM199" s="14"/>
      <c r="GN199" s="12"/>
      <c r="GO199" s="14"/>
      <c r="GP199" s="14"/>
      <c r="GQ199" s="12"/>
      <c r="GR199" s="14"/>
      <c r="GS199" s="12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2">
        <f>countif(AC199:CV199,"TRUE")</f>
        <v>0</v>
      </c>
      <c r="HR199" s="12">
        <v>0.0</v>
      </c>
      <c r="HS199" s="12">
        <v>0.0</v>
      </c>
      <c r="HT199" s="12">
        <v>0.0</v>
      </c>
      <c r="HU199" s="12">
        <v>0.0</v>
      </c>
      <c r="HV199" s="12">
        <v>0.0</v>
      </c>
      <c r="HW199" s="12">
        <v>0.0</v>
      </c>
      <c r="HX199" s="12">
        <v>0.0</v>
      </c>
      <c r="HY199" s="12" t="s">
        <v>1889</v>
      </c>
      <c r="HZ199" s="19">
        <v>36755.0</v>
      </c>
    </row>
    <row r="200">
      <c r="A200" s="12" t="s">
        <v>1890</v>
      </c>
      <c r="B200" s="12" t="s">
        <v>1891</v>
      </c>
      <c r="C200" s="13">
        <v>45231.0</v>
      </c>
      <c r="D200" s="12">
        <v>11.0</v>
      </c>
      <c r="E200" s="12" t="s">
        <v>293</v>
      </c>
      <c r="F200" s="12" t="s">
        <v>294</v>
      </c>
      <c r="G200" s="12" t="s">
        <v>237</v>
      </c>
      <c r="H200" s="12" t="s">
        <v>238</v>
      </c>
      <c r="I200" s="12" t="s">
        <v>239</v>
      </c>
      <c r="J200" s="14"/>
      <c r="K200" s="12" t="s">
        <v>1892</v>
      </c>
      <c r="L200" s="12" t="s">
        <v>1893</v>
      </c>
      <c r="M200" s="15" t="s">
        <v>1894</v>
      </c>
      <c r="N200" s="12" t="s">
        <v>754</v>
      </c>
      <c r="O200" s="12" t="s">
        <v>259</v>
      </c>
      <c r="P200" s="12" t="s">
        <v>245</v>
      </c>
      <c r="Q200" s="12" t="s">
        <v>428</v>
      </c>
      <c r="R200" s="12" t="s">
        <v>429</v>
      </c>
      <c r="S200" s="12" t="s">
        <v>248</v>
      </c>
      <c r="T200" s="16" t="s">
        <v>1895</v>
      </c>
      <c r="U200" s="17" t="s">
        <v>1896</v>
      </c>
      <c r="V200" s="14" t="str">
        <f t="shared" si="1"/>
        <v>3,583358</v>
      </c>
      <c r="W200" s="14" t="str">
        <f t="shared" si="2"/>
        <v>98,680366</v>
      </c>
      <c r="X200" s="14" t="str">
        <f t="shared" si="3"/>
        <v>3,583304</v>
      </c>
      <c r="Y200" s="14" t="str">
        <f t="shared" si="4"/>
        <v>98,680448</v>
      </c>
      <c r="Z200" s="18">
        <f t="shared" si="40"/>
        <v>10.90261467</v>
      </c>
      <c r="AA200" s="14" t="str">
        <f t="shared" si="6"/>
        <v>Dalam Radius</v>
      </c>
      <c r="AB200" s="14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2" t="b">
        <v>0</v>
      </c>
      <c r="DS200" s="12" t="b">
        <v>0</v>
      </c>
      <c r="DT200" s="14"/>
      <c r="DU200" s="14"/>
      <c r="DV200" s="12" t="s">
        <v>1897</v>
      </c>
      <c r="DW200" s="12" t="b">
        <v>1</v>
      </c>
      <c r="DX200" s="14"/>
      <c r="DY200" s="14"/>
      <c r="DZ200" s="12"/>
      <c r="EA200" s="12"/>
      <c r="EB200" s="12"/>
      <c r="EC200" s="12"/>
      <c r="ED200" s="12"/>
      <c r="EE200" s="12"/>
      <c r="EF200" s="14"/>
      <c r="EG200" s="14"/>
      <c r="EH200" s="12"/>
      <c r="EI200" s="12"/>
      <c r="EJ200" s="14"/>
      <c r="EK200" s="12"/>
      <c r="EL200" s="12"/>
      <c r="EM200" s="12"/>
      <c r="EN200" s="12"/>
      <c r="EO200" s="12"/>
      <c r="EP200" s="12"/>
      <c r="EQ200" s="12"/>
      <c r="ER200" s="12"/>
      <c r="ES200" s="12"/>
      <c r="ET200" s="14"/>
      <c r="EU200" s="12"/>
      <c r="EV200" s="12"/>
      <c r="EW200" s="12"/>
      <c r="EX200" s="12"/>
      <c r="EY200" s="12"/>
      <c r="EZ200" s="12"/>
      <c r="FA200" s="12"/>
      <c r="FB200" s="12"/>
      <c r="FC200" s="12">
        <v>4.0</v>
      </c>
      <c r="FD200" s="12"/>
      <c r="FE200" s="12"/>
      <c r="FF200" s="12"/>
      <c r="FG200" s="12"/>
      <c r="FH200" s="12"/>
      <c r="FI200" s="12"/>
      <c r="FJ200" s="12"/>
      <c r="FK200" s="12"/>
      <c r="FL200" s="12"/>
      <c r="FM200" s="14"/>
      <c r="FN200" s="12"/>
      <c r="FO200" s="12"/>
      <c r="FP200" s="12"/>
      <c r="FQ200" s="14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4"/>
      <c r="GD200" s="12"/>
      <c r="GE200" s="12"/>
      <c r="GF200" s="12"/>
      <c r="GG200" s="12"/>
      <c r="GH200" s="12"/>
      <c r="GI200" s="12"/>
      <c r="GJ200" s="12"/>
      <c r="GK200" s="14"/>
      <c r="GL200" s="14"/>
      <c r="GM200" s="14"/>
      <c r="GN200" s="12"/>
      <c r="GO200" s="14"/>
      <c r="GP200" s="14"/>
      <c r="GQ200" s="12"/>
      <c r="GR200" s="14"/>
      <c r="GS200" s="12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2">
        <f t="shared" ref="HQ200:HQ205" si="42">countif(AC200:DP200,"TRUE")</f>
        <v>0</v>
      </c>
      <c r="HR200" s="12">
        <v>48000.0</v>
      </c>
      <c r="HS200" s="12">
        <v>0.0</v>
      </c>
      <c r="HT200" s="12">
        <v>0.0</v>
      </c>
      <c r="HU200" s="12">
        <v>0.0</v>
      </c>
      <c r="HV200" s="12">
        <v>0.0</v>
      </c>
      <c r="HW200" s="12"/>
      <c r="HX200" s="12">
        <v>48000.0</v>
      </c>
      <c r="HY200" s="12" t="s">
        <v>1898</v>
      </c>
      <c r="HZ200" s="12" t="s">
        <v>1899</v>
      </c>
    </row>
    <row r="201">
      <c r="A201" s="12" t="s">
        <v>1900</v>
      </c>
      <c r="B201" s="20">
        <v>10974.0</v>
      </c>
      <c r="C201" s="13">
        <v>45236.0</v>
      </c>
      <c r="D201" s="12">
        <v>11.0</v>
      </c>
      <c r="E201" s="12" t="s">
        <v>235</v>
      </c>
      <c r="F201" s="12" t="s">
        <v>236</v>
      </c>
      <c r="G201" s="12" t="s">
        <v>237</v>
      </c>
      <c r="H201" s="12" t="s">
        <v>238</v>
      </c>
      <c r="I201" s="12" t="s">
        <v>239</v>
      </c>
      <c r="J201" s="14"/>
      <c r="K201" s="12" t="s">
        <v>1901</v>
      </c>
      <c r="L201" s="12" t="s">
        <v>1902</v>
      </c>
      <c r="M201" s="12" t="str">
        <v>#ERROR!</v>
      </c>
      <c r="N201" s="12" t="s">
        <v>734</v>
      </c>
      <c r="O201" s="12" t="s">
        <v>244</v>
      </c>
      <c r="P201" s="12" t="s">
        <v>245</v>
      </c>
      <c r="Q201" s="12" t="s">
        <v>246</v>
      </c>
      <c r="R201" s="12" t="s">
        <v>247</v>
      </c>
      <c r="S201" s="17" t="s">
        <v>248</v>
      </c>
      <c r="T201" s="16" t="s">
        <v>1903</v>
      </c>
      <c r="U201" s="12" t="s">
        <v>1904</v>
      </c>
      <c r="V201" s="14" t="str">
        <f t="shared" si="1"/>
        <v>3,486748</v>
      </c>
      <c r="W201" s="14" t="str">
        <f t="shared" si="2"/>
        <v>98,683978</v>
      </c>
      <c r="X201" s="14" t="str">
        <f t="shared" si="3"/>
        <v>3,486791</v>
      </c>
      <c r="Y201" s="18" t="str">
        <f t="shared" si="4"/>
        <v>98,683890</v>
      </c>
      <c r="Z201" s="14">
        <f t="shared" si="40"/>
        <v>10.87457964</v>
      </c>
      <c r="AA201" s="14" t="str">
        <f t="shared" si="6"/>
        <v>Dalam Radius</v>
      </c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 t="b">
        <v>1</v>
      </c>
      <c r="BC201" s="12"/>
      <c r="BD201" s="12"/>
      <c r="BE201" s="12"/>
      <c r="BF201" s="12" t="b">
        <v>1</v>
      </c>
      <c r="BG201" s="12"/>
      <c r="BH201" s="12"/>
      <c r="BI201" s="12"/>
      <c r="BJ201" s="12" t="b">
        <v>1</v>
      </c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 t="b">
        <v>1</v>
      </c>
      <c r="CA201" s="12"/>
      <c r="CB201" s="12" t="b">
        <v>1</v>
      </c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4"/>
      <c r="DQ201" s="12"/>
      <c r="DR201" s="12" t="b">
        <v>0</v>
      </c>
      <c r="DS201" s="12" t="b">
        <v>0</v>
      </c>
      <c r="DT201" s="12"/>
      <c r="DV201" s="12" t="s">
        <v>1905</v>
      </c>
      <c r="DW201" s="12" t="b">
        <v>0</v>
      </c>
      <c r="DY201" s="12"/>
      <c r="DZ201" s="12"/>
      <c r="EA201" s="12"/>
      <c r="EB201" s="12"/>
      <c r="EC201" s="12"/>
      <c r="ED201" s="12"/>
      <c r="EE201" s="14"/>
      <c r="EF201" s="14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4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4"/>
      <c r="FM201" s="12"/>
      <c r="FN201" s="12"/>
      <c r="FO201" s="12"/>
      <c r="FP201" s="14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4"/>
      <c r="GC201" s="12"/>
      <c r="GD201" s="12"/>
      <c r="GE201" s="12"/>
      <c r="GF201" s="12"/>
      <c r="GG201" s="12"/>
      <c r="GH201" s="12"/>
      <c r="GI201" s="12"/>
      <c r="GJ201" s="14"/>
      <c r="GK201" s="14"/>
      <c r="GL201" s="14"/>
      <c r="GM201" s="12"/>
      <c r="GN201" s="14"/>
      <c r="GO201" s="14"/>
      <c r="GP201" s="12"/>
      <c r="GQ201" s="14"/>
      <c r="GR201" s="12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2"/>
      <c r="HQ201" s="12">
        <f t="shared" si="42"/>
        <v>5</v>
      </c>
      <c r="HR201" s="12">
        <v>0.0</v>
      </c>
      <c r="HS201" s="12">
        <v>0.0</v>
      </c>
      <c r="HT201" s="12">
        <v>0.0</v>
      </c>
      <c r="HU201" s="12">
        <v>0.0</v>
      </c>
      <c r="HV201" s="12">
        <v>0.0</v>
      </c>
      <c r="HW201" s="12">
        <v>0.0</v>
      </c>
      <c r="HX201" s="12">
        <v>0.0</v>
      </c>
    </row>
    <row r="202">
      <c r="A202" s="12" t="s">
        <v>1906</v>
      </c>
      <c r="B202" s="12" t="s">
        <v>1907</v>
      </c>
      <c r="C202" s="13">
        <v>45233.0</v>
      </c>
      <c r="D202" s="12">
        <v>11.0</v>
      </c>
      <c r="E202" s="12" t="s">
        <v>596</v>
      </c>
      <c r="F202" s="12" t="s">
        <v>597</v>
      </c>
      <c r="G202" s="12" t="s">
        <v>237</v>
      </c>
      <c r="H202" s="12" t="s">
        <v>238</v>
      </c>
      <c r="I202" s="12" t="s">
        <v>239</v>
      </c>
      <c r="J202" s="14"/>
      <c r="K202" s="12" t="s">
        <v>1908</v>
      </c>
      <c r="L202" s="12" t="s">
        <v>1909</v>
      </c>
      <c r="M202" s="15" t="s">
        <v>600</v>
      </c>
      <c r="N202" s="12" t="s">
        <v>1910</v>
      </c>
      <c r="O202" s="12" t="s">
        <v>244</v>
      </c>
      <c r="P202" s="12" t="s">
        <v>245</v>
      </c>
      <c r="Q202" s="12" t="s">
        <v>278</v>
      </c>
      <c r="R202" s="12" t="s">
        <v>279</v>
      </c>
      <c r="S202" s="12" t="s">
        <v>248</v>
      </c>
      <c r="T202" s="16" t="s">
        <v>1911</v>
      </c>
      <c r="U202" s="17" t="s">
        <v>1912</v>
      </c>
      <c r="V202" s="14" t="str">
        <f t="shared" si="1"/>
        <v>3,672995</v>
      </c>
      <c r="W202" s="14" t="str">
        <f t="shared" si="2"/>
        <v>98,655887</v>
      </c>
      <c r="X202" s="14" t="str">
        <f t="shared" si="3"/>
        <v>3,672963</v>
      </c>
      <c r="Y202" s="14" t="str">
        <f t="shared" si="4"/>
        <v>98,655930</v>
      </c>
      <c r="Z202" s="18">
        <f t="shared" si="40"/>
        <v>5.952208506</v>
      </c>
      <c r="AA202" s="14" t="str">
        <f t="shared" si="6"/>
        <v>Dalam Radius</v>
      </c>
      <c r="AB202" s="14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 t="b">
        <v>1</v>
      </c>
      <c r="BA202" s="12"/>
      <c r="BB202" s="12" t="b">
        <v>1</v>
      </c>
      <c r="BC202" s="12"/>
      <c r="BD202" s="12" t="b">
        <v>1</v>
      </c>
      <c r="BE202" s="12" t="b">
        <v>1</v>
      </c>
      <c r="BF202" s="12" t="b">
        <v>1</v>
      </c>
      <c r="BG202" s="12"/>
      <c r="BH202" s="12"/>
      <c r="BI202" s="12" t="b">
        <v>1</v>
      </c>
      <c r="BJ202" s="12"/>
      <c r="BK202" s="12"/>
      <c r="BL202" s="12" t="b">
        <v>1</v>
      </c>
      <c r="BM202" s="12"/>
      <c r="BN202" s="12"/>
      <c r="BO202" s="12" t="b">
        <v>1</v>
      </c>
      <c r="BP202" s="12"/>
      <c r="BQ202" s="12"/>
      <c r="BR202" s="12" t="b">
        <v>1</v>
      </c>
      <c r="BS202" s="12"/>
      <c r="BT202" s="12"/>
      <c r="BU202" s="12"/>
      <c r="BV202" s="12" t="b">
        <v>1</v>
      </c>
      <c r="BW202" s="12" t="b">
        <v>1</v>
      </c>
      <c r="BX202" s="12" t="b">
        <v>1</v>
      </c>
      <c r="BY202" s="12"/>
      <c r="BZ202" s="12" t="b">
        <v>1</v>
      </c>
      <c r="CA202" s="12"/>
      <c r="CB202" s="12" t="b">
        <v>1</v>
      </c>
      <c r="CC202" s="12"/>
      <c r="CD202" s="12" t="b">
        <v>1</v>
      </c>
      <c r="CE202" s="12" t="b">
        <v>1</v>
      </c>
      <c r="CF202" s="12"/>
      <c r="CG202" s="12" t="b">
        <v>1</v>
      </c>
      <c r="CH202" s="12"/>
      <c r="CI202" s="12" t="b">
        <v>1</v>
      </c>
      <c r="CJ202" s="12"/>
      <c r="CK202" s="12" t="b">
        <v>1</v>
      </c>
      <c r="CL202" s="12" t="b">
        <v>1</v>
      </c>
      <c r="CM202" s="12" t="b">
        <v>1</v>
      </c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4"/>
      <c r="DR202" s="12" t="b">
        <v>0</v>
      </c>
      <c r="DS202" s="12" t="b">
        <v>0</v>
      </c>
      <c r="DT202" s="14"/>
      <c r="DU202" s="14"/>
      <c r="DV202" s="12" t="s">
        <v>1913</v>
      </c>
      <c r="DW202" s="12" t="b">
        <v>1</v>
      </c>
      <c r="DX202" s="14"/>
      <c r="DY202" s="14"/>
      <c r="DZ202" s="12"/>
      <c r="EA202" s="12"/>
      <c r="EB202" s="12"/>
      <c r="EC202" s="12"/>
      <c r="ED202" s="12"/>
      <c r="EE202" s="12"/>
      <c r="EF202" s="14"/>
      <c r="EG202" s="14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4"/>
      <c r="EU202" s="12"/>
      <c r="EV202" s="12"/>
      <c r="EW202" s="12"/>
      <c r="EX202" s="12"/>
      <c r="EY202" s="12">
        <v>1.0</v>
      </c>
      <c r="EZ202" s="12"/>
      <c r="FA202" s="12">
        <v>1.0</v>
      </c>
      <c r="FB202" s="12"/>
      <c r="FC202" s="12"/>
      <c r="FD202" s="12"/>
      <c r="FE202" s="12"/>
      <c r="FF202" s="12"/>
      <c r="FG202" s="12"/>
      <c r="FH202" s="12">
        <v>1.0</v>
      </c>
      <c r="FI202" s="12">
        <v>1.0</v>
      </c>
      <c r="FJ202" s="12"/>
      <c r="FK202" s="12"/>
      <c r="FL202" s="12"/>
      <c r="FM202" s="14"/>
      <c r="FN202" s="12"/>
      <c r="FO202" s="12"/>
      <c r="FP202" s="12"/>
      <c r="FQ202" s="14"/>
      <c r="FR202" s="12"/>
      <c r="FS202" s="12">
        <v>1.0</v>
      </c>
      <c r="FT202" s="12"/>
      <c r="FU202" s="12"/>
      <c r="FV202" s="12"/>
      <c r="FW202" s="12">
        <v>1.0</v>
      </c>
      <c r="FX202" s="12"/>
      <c r="FY202" s="12">
        <v>1.0</v>
      </c>
      <c r="FZ202" s="12"/>
      <c r="GA202" s="12"/>
      <c r="GB202" s="12"/>
      <c r="GC202" s="14"/>
      <c r="GD202" s="12"/>
      <c r="GE202" s="12"/>
      <c r="GF202" s="12"/>
      <c r="GG202" s="12">
        <v>1.0</v>
      </c>
      <c r="GH202" s="12"/>
      <c r="GI202" s="12"/>
      <c r="GJ202" s="12"/>
      <c r="GK202" s="14"/>
      <c r="GL202" s="14"/>
      <c r="GM202" s="14"/>
      <c r="GN202" s="12"/>
      <c r="GO202" s="14"/>
      <c r="GP202" s="14"/>
      <c r="GQ202" s="12"/>
      <c r="GR202" s="14"/>
      <c r="GS202" s="12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2">
        <f t="shared" si="42"/>
        <v>21</v>
      </c>
      <c r="HR202" s="12">
        <v>96000.0</v>
      </c>
      <c r="HS202" s="12">
        <v>0.0</v>
      </c>
      <c r="HT202" s="12">
        <v>0.0</v>
      </c>
      <c r="HU202" s="12">
        <v>0.0</v>
      </c>
      <c r="HV202" s="12">
        <v>0.0</v>
      </c>
      <c r="HW202" s="12">
        <v>0.0</v>
      </c>
      <c r="HX202" s="12">
        <v>96000.0</v>
      </c>
      <c r="HY202" s="12" t="s">
        <v>1914</v>
      </c>
      <c r="HZ202" s="12" t="s">
        <v>1915</v>
      </c>
    </row>
    <row r="203">
      <c r="A203" s="12" t="s">
        <v>1916</v>
      </c>
      <c r="B203" s="12" t="s">
        <v>1917</v>
      </c>
      <c r="C203" s="13">
        <v>45237.0</v>
      </c>
      <c r="D203" s="12">
        <v>11.0</v>
      </c>
      <c r="E203" s="12" t="s">
        <v>475</v>
      </c>
      <c r="F203" s="12" t="s">
        <v>476</v>
      </c>
      <c r="G203" s="12" t="s">
        <v>237</v>
      </c>
      <c r="H203" s="12" t="s">
        <v>238</v>
      </c>
      <c r="I203" s="12" t="s">
        <v>239</v>
      </c>
      <c r="J203" s="14"/>
      <c r="K203" s="12" t="s">
        <v>1204</v>
      </c>
      <c r="L203" s="12" t="s">
        <v>1205</v>
      </c>
      <c r="M203" s="12" t="str">
        <v>#ERROR!</v>
      </c>
      <c r="N203" s="12" t="s">
        <v>480</v>
      </c>
      <c r="O203" s="12" t="s">
        <v>259</v>
      </c>
      <c r="P203" s="12" t="s">
        <v>245</v>
      </c>
      <c r="Q203" s="12" t="s">
        <v>246</v>
      </c>
      <c r="R203" s="12" t="s">
        <v>247</v>
      </c>
      <c r="S203" s="12" t="s">
        <v>248</v>
      </c>
      <c r="T203" s="16" t="s">
        <v>1918</v>
      </c>
      <c r="U203" s="17" t="s">
        <v>1919</v>
      </c>
      <c r="V203" s="12" t="str">
        <f t="shared" si="1"/>
        <v>3,591763</v>
      </c>
      <c r="W203" s="14" t="str">
        <f t="shared" si="2"/>
        <v>98,680491</v>
      </c>
      <c r="X203" s="14" t="str">
        <f t="shared" si="3"/>
        <v>3,591854</v>
      </c>
      <c r="Y203" s="14" t="str">
        <f t="shared" si="4"/>
        <v>98,680525</v>
      </c>
      <c r="Z203" s="18">
        <f t="shared" si="40"/>
        <v>10.79933867</v>
      </c>
      <c r="AA203" s="14" t="str">
        <f t="shared" si="6"/>
        <v>Dalam Radius</v>
      </c>
      <c r="AB203" s="14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 t="b">
        <v>1</v>
      </c>
      <c r="BA203" s="12"/>
      <c r="BB203" s="12" t="b">
        <v>1</v>
      </c>
      <c r="BC203" s="12"/>
      <c r="BD203" s="12" t="b">
        <v>1</v>
      </c>
      <c r="BE203" s="12"/>
      <c r="BF203" s="12" t="b">
        <v>1</v>
      </c>
      <c r="BG203" s="12"/>
      <c r="BH203" s="12"/>
      <c r="BI203" s="12" t="b">
        <v>1</v>
      </c>
      <c r="BJ203" s="12"/>
      <c r="BK203" s="12"/>
      <c r="BL203" s="12"/>
      <c r="BM203" s="12"/>
      <c r="BN203" s="12"/>
      <c r="BO203" s="12"/>
      <c r="BP203" s="12"/>
      <c r="BQ203" s="12"/>
      <c r="BR203" s="12" t="b">
        <v>1</v>
      </c>
      <c r="BS203" s="12"/>
      <c r="BT203" s="12"/>
      <c r="BU203" s="12"/>
      <c r="BV203" s="12" t="b">
        <v>1</v>
      </c>
      <c r="BW203" s="12" t="b">
        <v>1</v>
      </c>
      <c r="BX203" s="12"/>
      <c r="BY203" s="12" t="b">
        <v>1</v>
      </c>
      <c r="BZ203" s="12" t="b">
        <v>1</v>
      </c>
      <c r="CA203" s="12"/>
      <c r="CB203" s="12" t="b">
        <v>1</v>
      </c>
      <c r="CC203" s="12"/>
      <c r="CD203" s="12" t="b">
        <v>1</v>
      </c>
      <c r="CE203" s="12"/>
      <c r="CF203" s="12"/>
      <c r="CG203" s="12" t="b">
        <v>1</v>
      </c>
      <c r="CH203" s="12"/>
      <c r="CI203" s="12"/>
      <c r="CJ203" s="12" t="b">
        <v>1</v>
      </c>
      <c r="CK203" s="12" t="b">
        <v>1</v>
      </c>
      <c r="CL203" s="12" t="b">
        <v>1</v>
      </c>
      <c r="CM203" s="12" t="b">
        <v>1</v>
      </c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4"/>
      <c r="DR203" s="12" t="b">
        <v>1</v>
      </c>
      <c r="DS203" s="12" t="b">
        <v>1</v>
      </c>
      <c r="DT203" s="12"/>
      <c r="DU203" s="12"/>
      <c r="DV203" s="12" t="s">
        <v>1920</v>
      </c>
      <c r="DW203" s="12" t="b">
        <v>1</v>
      </c>
      <c r="DX203" s="12"/>
      <c r="DY203" s="12"/>
      <c r="DZ203" s="12"/>
      <c r="EA203" s="12"/>
      <c r="EB203" s="12"/>
      <c r="EC203" s="12"/>
      <c r="ED203" s="12"/>
      <c r="EE203" s="12"/>
      <c r="EF203" s="14"/>
      <c r="EG203" s="14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4"/>
      <c r="EU203" s="12"/>
      <c r="EV203" s="12"/>
      <c r="EW203" s="12"/>
      <c r="EX203" s="12"/>
      <c r="EY203" s="12">
        <v>1.0</v>
      </c>
      <c r="EZ203" s="12"/>
      <c r="FA203" s="12">
        <v>1.0</v>
      </c>
      <c r="FB203" s="12"/>
      <c r="FC203" s="12">
        <v>1.0</v>
      </c>
      <c r="FD203" s="12"/>
      <c r="FE203" s="12"/>
      <c r="FF203" s="12">
        <v>1.0</v>
      </c>
      <c r="FG203" s="12"/>
      <c r="FH203" s="12"/>
      <c r="FI203" s="12"/>
      <c r="FJ203" s="12"/>
      <c r="FK203" s="12"/>
      <c r="FL203" s="12"/>
      <c r="FM203" s="14"/>
      <c r="FN203" s="12"/>
      <c r="FO203" s="12">
        <v>1.0</v>
      </c>
      <c r="FP203" s="12"/>
      <c r="FQ203" s="14"/>
      <c r="FR203" s="12"/>
      <c r="FS203" s="12">
        <v>1.0</v>
      </c>
      <c r="FT203" s="12"/>
      <c r="FU203" s="12"/>
      <c r="FV203" s="12">
        <v>1.0</v>
      </c>
      <c r="FW203" s="12">
        <v>1.0</v>
      </c>
      <c r="FX203" s="12"/>
      <c r="FY203" s="12">
        <v>1.0</v>
      </c>
      <c r="FZ203" s="12"/>
      <c r="GA203" s="12"/>
      <c r="GB203" s="12"/>
      <c r="GC203" s="14"/>
      <c r="GD203" s="12"/>
      <c r="GE203" s="12"/>
      <c r="GF203" s="12"/>
      <c r="GG203" s="12">
        <v>1.0</v>
      </c>
      <c r="GH203" s="12"/>
      <c r="GI203" s="12"/>
      <c r="GJ203" s="12"/>
      <c r="GK203" s="14"/>
      <c r="GL203" s="14"/>
      <c r="GM203" s="14"/>
      <c r="GN203" s="12"/>
      <c r="GO203" s="14"/>
      <c r="GP203" s="14"/>
      <c r="GQ203" s="12"/>
      <c r="GR203" s="14"/>
      <c r="GS203" s="12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2">
        <f t="shared" si="42"/>
        <v>17</v>
      </c>
      <c r="HR203" s="12">
        <v>120000.0</v>
      </c>
      <c r="HS203" s="12">
        <v>0.0</v>
      </c>
      <c r="HT203" s="12">
        <v>0.0</v>
      </c>
      <c r="HU203" s="12">
        <v>0.0</v>
      </c>
      <c r="HV203" s="12">
        <v>0.0</v>
      </c>
      <c r="HW203" s="12">
        <v>0.0</v>
      </c>
      <c r="HX203" s="12">
        <v>120000.0</v>
      </c>
      <c r="HY203" s="12" t="s">
        <v>1921</v>
      </c>
      <c r="HZ203" s="12" t="s">
        <v>1922</v>
      </c>
    </row>
    <row r="204">
      <c r="A204" s="12" t="s">
        <v>1923</v>
      </c>
      <c r="B204" s="12" t="s">
        <v>1924</v>
      </c>
      <c r="C204" s="13">
        <v>45234.0</v>
      </c>
      <c r="D204" s="12">
        <v>11.0</v>
      </c>
      <c r="E204" s="12" t="s">
        <v>235</v>
      </c>
      <c r="F204" s="12" t="s">
        <v>236</v>
      </c>
      <c r="G204" s="12" t="s">
        <v>237</v>
      </c>
      <c r="H204" s="12" t="s">
        <v>238</v>
      </c>
      <c r="I204" s="12" t="s">
        <v>239</v>
      </c>
      <c r="J204" s="14"/>
      <c r="K204" s="12" t="s">
        <v>1925</v>
      </c>
      <c r="L204" s="12" t="s">
        <v>1926</v>
      </c>
      <c r="M204" s="15" t="s">
        <v>268</v>
      </c>
      <c r="N204" s="12" t="s">
        <v>311</v>
      </c>
      <c r="O204" s="12" t="s">
        <v>259</v>
      </c>
      <c r="P204" s="12" t="s">
        <v>245</v>
      </c>
      <c r="Q204" s="12" t="s">
        <v>278</v>
      </c>
      <c r="R204" s="12" t="s">
        <v>279</v>
      </c>
      <c r="S204" s="12" t="s">
        <v>248</v>
      </c>
      <c r="T204" s="16" t="s">
        <v>1927</v>
      </c>
      <c r="U204" s="17" t="s">
        <v>1928</v>
      </c>
      <c r="V204" s="14" t="str">
        <f t="shared" si="1"/>
        <v>3,610617</v>
      </c>
      <c r="W204" s="14" t="str">
        <f t="shared" si="2"/>
        <v>98,605061</v>
      </c>
      <c r="X204" s="14" t="str">
        <f t="shared" si="3"/>
        <v>3,610555</v>
      </c>
      <c r="Y204" s="14" t="str">
        <f t="shared" si="4"/>
        <v>98,604987</v>
      </c>
      <c r="Z204" s="18">
        <f t="shared" si="40"/>
        <v>10.72225146</v>
      </c>
      <c r="AA204" s="14" t="str">
        <f t="shared" si="6"/>
        <v>Dalam Radius</v>
      </c>
      <c r="AB204" s="14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 t="b">
        <v>1</v>
      </c>
      <c r="BC204" s="12"/>
      <c r="BD204" s="12"/>
      <c r="BE204" s="12"/>
      <c r="BF204" s="12" t="b">
        <v>1</v>
      </c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 t="b">
        <v>1</v>
      </c>
      <c r="BW204" s="12"/>
      <c r="BX204" s="12"/>
      <c r="BY204" s="12"/>
      <c r="BZ204" s="12" t="b">
        <v>1</v>
      </c>
      <c r="CA204" s="12"/>
      <c r="CB204" s="12" t="b">
        <v>1</v>
      </c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4"/>
      <c r="DR204" s="12" t="b">
        <v>0</v>
      </c>
      <c r="DS204" s="12" t="b">
        <v>0</v>
      </c>
      <c r="DT204" s="14"/>
      <c r="DU204" s="14"/>
      <c r="DV204" s="12" t="s">
        <v>1929</v>
      </c>
      <c r="DW204" s="12" t="b">
        <v>1</v>
      </c>
      <c r="DX204" s="14"/>
      <c r="DY204" s="14"/>
      <c r="DZ204" s="12"/>
      <c r="EA204" s="12"/>
      <c r="EB204" s="12"/>
      <c r="EC204" s="12"/>
      <c r="ED204" s="12"/>
      <c r="EE204" s="12"/>
      <c r="EF204" s="14"/>
      <c r="EG204" s="14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4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4"/>
      <c r="FN204" s="12"/>
      <c r="FO204" s="12"/>
      <c r="FP204" s="12"/>
      <c r="FQ204" s="14"/>
      <c r="FR204" s="12"/>
      <c r="FS204" s="12"/>
      <c r="FT204" s="12"/>
      <c r="FU204" s="12"/>
      <c r="FV204" s="12"/>
      <c r="FW204" s="12"/>
      <c r="FX204" s="12"/>
      <c r="FY204" s="12">
        <v>2.0</v>
      </c>
      <c r="FZ204" s="12"/>
      <c r="GA204" s="12"/>
      <c r="GB204" s="12"/>
      <c r="GC204" s="14"/>
      <c r="GD204" s="12"/>
      <c r="GE204" s="12"/>
      <c r="GF204" s="12"/>
      <c r="GG204" s="12"/>
      <c r="GH204" s="12"/>
      <c r="GI204" s="12"/>
      <c r="GJ204" s="12"/>
      <c r="GK204" s="14"/>
      <c r="GL204" s="14"/>
      <c r="GM204" s="14"/>
      <c r="GN204" s="12"/>
      <c r="GO204" s="14"/>
      <c r="GP204" s="14"/>
      <c r="GQ204" s="12"/>
      <c r="GR204" s="14"/>
      <c r="GS204" s="12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2">
        <f t="shared" si="42"/>
        <v>5</v>
      </c>
      <c r="HR204" s="12">
        <v>24000.0</v>
      </c>
      <c r="HS204" s="12">
        <v>0.0</v>
      </c>
      <c r="HT204" s="12">
        <v>0.0</v>
      </c>
      <c r="HU204" s="12">
        <v>0.0</v>
      </c>
      <c r="HV204" s="12">
        <v>0.0</v>
      </c>
      <c r="HW204" s="12">
        <v>0.0</v>
      </c>
      <c r="HX204" s="12">
        <v>24000.0</v>
      </c>
      <c r="HY204" s="12" t="s">
        <v>1930</v>
      </c>
      <c r="HZ204" s="19">
        <v>36528.0</v>
      </c>
    </row>
    <row r="205">
      <c r="A205" s="12" t="s">
        <v>1931</v>
      </c>
      <c r="B205" s="12" t="s">
        <v>1932</v>
      </c>
      <c r="C205" s="13">
        <v>45233.0</v>
      </c>
      <c r="D205" s="12">
        <v>11.0</v>
      </c>
      <c r="E205" s="12" t="s">
        <v>475</v>
      </c>
      <c r="F205" s="12" t="s">
        <v>476</v>
      </c>
      <c r="G205" s="12" t="s">
        <v>237</v>
      </c>
      <c r="H205" s="12" t="s">
        <v>238</v>
      </c>
      <c r="I205" s="12" t="s">
        <v>239</v>
      </c>
      <c r="J205" s="14"/>
      <c r="K205" s="12" t="s">
        <v>1933</v>
      </c>
      <c r="L205" s="12" t="s">
        <v>1934</v>
      </c>
      <c r="M205" s="15" t="s">
        <v>1727</v>
      </c>
      <c r="N205" s="12" t="s">
        <v>1144</v>
      </c>
      <c r="O205" s="12" t="s">
        <v>259</v>
      </c>
      <c r="P205" s="12" t="s">
        <v>245</v>
      </c>
      <c r="Q205" s="12" t="s">
        <v>246</v>
      </c>
      <c r="R205" s="12" t="s">
        <v>247</v>
      </c>
      <c r="S205" s="12" t="s">
        <v>1935</v>
      </c>
      <c r="T205" s="16" t="s">
        <v>1936</v>
      </c>
      <c r="U205" s="17" t="s">
        <v>1937</v>
      </c>
      <c r="V205" s="14" t="str">
        <f t="shared" si="1"/>
        <v>3,538779</v>
      </c>
      <c r="W205" s="14" t="str">
        <f t="shared" si="2"/>
        <v>98,654299</v>
      </c>
      <c r="X205" s="14" t="str">
        <f t="shared" si="3"/>
        <v>3,538684</v>
      </c>
      <c r="Y205" s="14" t="str">
        <f t="shared" si="4"/>
        <v>98,654301</v>
      </c>
      <c r="Z205" s="18">
        <f t="shared" si="40"/>
        <v>10.56584088</v>
      </c>
      <c r="AA205" s="14" t="str">
        <f t="shared" si="6"/>
        <v>Dalam Radius</v>
      </c>
      <c r="AB205" s="14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4"/>
      <c r="CX205" s="12"/>
      <c r="CY205" s="12"/>
      <c r="CZ205" s="14"/>
      <c r="DA205" s="14"/>
      <c r="DB205" s="12"/>
      <c r="DC205" s="12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2" t="b">
        <v>0</v>
      </c>
      <c r="DS205" s="12" t="b">
        <v>0</v>
      </c>
      <c r="DT205" s="14"/>
      <c r="DU205" s="14"/>
      <c r="DV205" s="12" t="s">
        <v>1938</v>
      </c>
      <c r="DW205" s="12" t="b">
        <v>1</v>
      </c>
      <c r="DX205" s="14"/>
      <c r="DY205" s="14"/>
      <c r="DZ205" s="12"/>
      <c r="EA205" s="12"/>
      <c r="EB205" s="12"/>
      <c r="EC205" s="12"/>
      <c r="ED205" s="12"/>
      <c r="EE205" s="12"/>
      <c r="EF205" s="14"/>
      <c r="EG205" s="14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4"/>
      <c r="EU205" s="12"/>
      <c r="EV205" s="12"/>
      <c r="EW205" s="12"/>
      <c r="EX205" s="12"/>
      <c r="EY205" s="12"/>
      <c r="EZ205" s="12"/>
      <c r="FA205" s="12"/>
      <c r="FB205" s="12"/>
      <c r="FC205" s="12">
        <v>1.0</v>
      </c>
      <c r="FD205" s="12"/>
      <c r="FE205" s="12"/>
      <c r="FF205" s="12"/>
      <c r="FG205" s="12"/>
      <c r="FH205" s="12"/>
      <c r="FI205" s="12"/>
      <c r="FJ205" s="12"/>
      <c r="FK205" s="12"/>
      <c r="FL205" s="12"/>
      <c r="FM205" s="14"/>
      <c r="FN205" s="12"/>
      <c r="FO205" s="12"/>
      <c r="FP205" s="12"/>
      <c r="FQ205" s="14"/>
      <c r="FR205" s="12"/>
      <c r="FS205" s="12"/>
      <c r="FT205" s="12"/>
      <c r="FU205" s="12"/>
      <c r="FV205" s="12">
        <v>1.0</v>
      </c>
      <c r="FW205" s="12"/>
      <c r="FX205" s="12"/>
      <c r="FY205" s="12"/>
      <c r="FZ205" s="12"/>
      <c r="GA205" s="12"/>
      <c r="GB205" s="12"/>
      <c r="GC205" s="14"/>
      <c r="GD205" s="12"/>
      <c r="GE205" s="12"/>
      <c r="GF205" s="12">
        <v>1.0</v>
      </c>
      <c r="GG205" s="12"/>
      <c r="GH205" s="12"/>
      <c r="GI205" s="12"/>
      <c r="GJ205" s="19"/>
      <c r="GK205" s="14"/>
      <c r="GL205" s="14"/>
      <c r="GM205" s="14"/>
      <c r="GN205" s="12"/>
      <c r="GO205" s="14"/>
      <c r="GP205" s="14"/>
      <c r="GQ205" s="12"/>
      <c r="GR205" s="14"/>
      <c r="GS205" s="12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2">
        <f t="shared" si="42"/>
        <v>0</v>
      </c>
      <c r="HR205" s="12">
        <v>36000.0</v>
      </c>
      <c r="HS205" s="12">
        <v>0.0</v>
      </c>
      <c r="HT205" s="12">
        <v>0.0</v>
      </c>
      <c r="HU205" s="12">
        <v>0.0</v>
      </c>
      <c r="HV205" s="12">
        <v>0.0</v>
      </c>
      <c r="HW205" s="12">
        <v>0.0</v>
      </c>
      <c r="HX205" s="12">
        <v>36000.0</v>
      </c>
      <c r="HY205" s="12" t="s">
        <v>1939</v>
      </c>
      <c r="HZ205" s="12" t="s">
        <v>1940</v>
      </c>
    </row>
    <row r="206">
      <c r="A206" s="12" t="s">
        <v>1941</v>
      </c>
      <c r="B206" s="12" t="s">
        <v>1942</v>
      </c>
      <c r="C206" s="13">
        <v>45237.0</v>
      </c>
      <c r="D206" s="12">
        <v>11.0</v>
      </c>
      <c r="E206" s="12" t="s">
        <v>596</v>
      </c>
      <c r="F206" s="12" t="s">
        <v>597</v>
      </c>
      <c r="G206" s="12" t="s">
        <v>237</v>
      </c>
      <c r="H206" s="12" t="s">
        <v>238</v>
      </c>
      <c r="I206" s="12" t="s">
        <v>239</v>
      </c>
      <c r="J206" s="14"/>
      <c r="K206" s="12" t="s">
        <v>1943</v>
      </c>
      <c r="L206" s="12" t="s">
        <v>1944</v>
      </c>
      <c r="M206" s="15" t="s">
        <v>600</v>
      </c>
      <c r="N206" s="12" t="s">
        <v>331</v>
      </c>
      <c r="O206" s="12" t="s">
        <v>244</v>
      </c>
      <c r="P206" s="12" t="s">
        <v>245</v>
      </c>
      <c r="Q206" s="12" t="s">
        <v>278</v>
      </c>
      <c r="R206" s="12" t="s">
        <v>279</v>
      </c>
      <c r="S206" s="12" t="s">
        <v>248</v>
      </c>
      <c r="T206" s="16" t="s">
        <v>1945</v>
      </c>
      <c r="U206" s="17" t="s">
        <v>1946</v>
      </c>
      <c r="V206" s="12" t="str">
        <f t="shared" si="1"/>
        <v>3,638526</v>
      </c>
      <c r="W206" s="14" t="str">
        <f t="shared" si="2"/>
        <v>98,658073</v>
      </c>
      <c r="X206" s="14" t="str">
        <f t="shared" si="3"/>
        <v>3,638547</v>
      </c>
      <c r="Y206" s="14" t="str">
        <f t="shared" si="4"/>
        <v>98,658120</v>
      </c>
      <c r="Z206" s="18">
        <f t="shared" si="40"/>
        <v>5.714487881</v>
      </c>
      <c r="AA206" s="14" t="str">
        <f t="shared" si="6"/>
        <v>Dalam Radius</v>
      </c>
      <c r="AB206" s="14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 t="b">
        <v>1</v>
      </c>
      <c r="AY206" s="12"/>
      <c r="AZ206" s="12" t="b">
        <v>1</v>
      </c>
      <c r="BA206" s="12" t="b">
        <v>1</v>
      </c>
      <c r="BB206" s="12" t="b">
        <v>1</v>
      </c>
      <c r="BC206" s="12"/>
      <c r="BD206" s="12" t="b">
        <v>1</v>
      </c>
      <c r="BE206" s="12"/>
      <c r="BF206" s="12" t="b">
        <v>1</v>
      </c>
      <c r="BG206" s="12"/>
      <c r="BH206" s="12"/>
      <c r="BI206" s="12" t="b">
        <v>1</v>
      </c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 t="b">
        <v>1</v>
      </c>
      <c r="BW206" s="12"/>
      <c r="BX206" s="12"/>
      <c r="BY206" s="12"/>
      <c r="BZ206" s="12" t="b">
        <v>1</v>
      </c>
      <c r="CA206" s="12"/>
      <c r="CB206" s="12" t="b">
        <v>1</v>
      </c>
      <c r="CC206" s="12"/>
      <c r="CD206" s="12"/>
      <c r="CE206" s="12"/>
      <c r="CF206" s="12"/>
      <c r="CG206" s="12" t="b">
        <v>1</v>
      </c>
      <c r="CH206" s="12"/>
      <c r="CI206" s="12"/>
      <c r="CJ206" s="12" t="b">
        <v>1</v>
      </c>
      <c r="CK206" s="12" t="b">
        <v>1</v>
      </c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4"/>
      <c r="DR206" s="12" t="b">
        <v>0</v>
      </c>
      <c r="DS206" s="12" t="b">
        <v>0</v>
      </c>
      <c r="DT206" s="12"/>
      <c r="DU206" s="12"/>
      <c r="DV206" s="12" t="s">
        <v>1947</v>
      </c>
      <c r="DW206" s="12" t="b">
        <v>0</v>
      </c>
      <c r="DX206" s="12"/>
      <c r="DY206" s="12"/>
      <c r="DZ206" s="12"/>
      <c r="EA206" s="12"/>
      <c r="EB206" s="12"/>
      <c r="EC206" s="12"/>
      <c r="ED206" s="12"/>
      <c r="EE206" s="12"/>
      <c r="EF206" s="14"/>
      <c r="EG206" s="14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4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4"/>
      <c r="FN206" s="12"/>
      <c r="FO206" s="12"/>
      <c r="FP206" s="12"/>
      <c r="FQ206" s="14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4"/>
      <c r="GD206" s="12"/>
      <c r="GE206" s="12"/>
      <c r="GF206" s="12"/>
      <c r="GG206" s="12"/>
      <c r="GH206" s="12"/>
      <c r="GI206" s="12"/>
      <c r="GJ206" s="12"/>
      <c r="GK206" s="14"/>
      <c r="GL206" s="14"/>
      <c r="GM206" s="14"/>
      <c r="GN206" s="12"/>
      <c r="GO206" s="14"/>
      <c r="GP206" s="14"/>
      <c r="GQ206" s="12"/>
      <c r="GR206" s="14"/>
      <c r="GS206" s="12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2">
        <f>countif(AC206:CV206,"TRUE")</f>
        <v>13</v>
      </c>
      <c r="HR206" s="12">
        <v>0.0</v>
      </c>
      <c r="HS206" s="12">
        <v>0.0</v>
      </c>
      <c r="HT206" s="12">
        <v>0.0</v>
      </c>
      <c r="HU206" s="12">
        <v>0.0</v>
      </c>
      <c r="HV206" s="12">
        <v>0.0</v>
      </c>
      <c r="HW206" s="12">
        <v>0.0</v>
      </c>
      <c r="HX206" s="12">
        <v>0.0</v>
      </c>
      <c r="HY206" s="12" t="s">
        <v>1948</v>
      </c>
      <c r="HZ206" s="12" t="s">
        <v>1949</v>
      </c>
    </row>
    <row r="207">
      <c r="A207" s="12" t="s">
        <v>1950</v>
      </c>
      <c r="B207" s="12" t="s">
        <v>1951</v>
      </c>
      <c r="C207" s="13">
        <v>45233.0</v>
      </c>
      <c r="D207" s="12">
        <v>11.0</v>
      </c>
      <c r="E207" s="12" t="s">
        <v>596</v>
      </c>
      <c r="F207" s="12" t="s">
        <v>597</v>
      </c>
      <c r="G207" s="12" t="s">
        <v>237</v>
      </c>
      <c r="H207" s="12" t="s">
        <v>238</v>
      </c>
      <c r="I207" s="12" t="s">
        <v>239</v>
      </c>
      <c r="J207" s="14"/>
      <c r="K207" s="12" t="s">
        <v>1952</v>
      </c>
      <c r="L207" s="12" t="s">
        <v>1953</v>
      </c>
      <c r="M207" s="15" t="s">
        <v>600</v>
      </c>
      <c r="N207" s="12" t="s">
        <v>723</v>
      </c>
      <c r="O207" s="12" t="s">
        <v>259</v>
      </c>
      <c r="P207" s="12" t="s">
        <v>245</v>
      </c>
      <c r="Q207" s="12" t="s">
        <v>278</v>
      </c>
      <c r="R207" s="12" t="s">
        <v>279</v>
      </c>
      <c r="S207" s="12" t="s">
        <v>248</v>
      </c>
      <c r="T207" s="16" t="s">
        <v>1954</v>
      </c>
      <c r="U207" s="17" t="s">
        <v>1955</v>
      </c>
      <c r="V207" s="14" t="str">
        <f t="shared" si="1"/>
        <v>3,625728</v>
      </c>
      <c r="W207" s="14" t="str">
        <f t="shared" si="2"/>
        <v>98,681060</v>
      </c>
      <c r="X207" s="14" t="str">
        <f t="shared" si="3"/>
        <v>3,625715</v>
      </c>
      <c r="Y207" s="14" t="str">
        <f t="shared" si="4"/>
        <v>98,681017</v>
      </c>
      <c r="Z207" s="18">
        <f t="shared" si="40"/>
        <v>4.985951565</v>
      </c>
      <c r="AA207" s="14" t="str">
        <f t="shared" si="6"/>
        <v>Dalam Radius</v>
      </c>
      <c r="AB207" s="14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 t="b">
        <v>1</v>
      </c>
      <c r="BG207" s="12"/>
      <c r="BH207" s="12"/>
      <c r="BI207" s="12" t="b">
        <v>1</v>
      </c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 t="b">
        <v>1</v>
      </c>
      <c r="CA207" s="12"/>
      <c r="CB207" s="12" t="b">
        <v>1</v>
      </c>
      <c r="CC207" s="12"/>
      <c r="CD207" s="12" t="b">
        <v>1</v>
      </c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4"/>
      <c r="DR207" s="12" t="b">
        <v>0</v>
      </c>
      <c r="DS207" s="12" t="b">
        <v>0</v>
      </c>
      <c r="DT207" s="14"/>
      <c r="DU207" s="14"/>
      <c r="DV207" s="12" t="s">
        <v>1956</v>
      </c>
      <c r="DW207" s="12" t="b">
        <v>1</v>
      </c>
      <c r="DX207" s="14"/>
      <c r="DY207" s="14"/>
      <c r="DZ207" s="12"/>
      <c r="EA207" s="12"/>
      <c r="EB207" s="12"/>
      <c r="EC207" s="12"/>
      <c r="ED207" s="12"/>
      <c r="EE207" s="12"/>
      <c r="EF207" s="14"/>
      <c r="EG207" s="14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4"/>
      <c r="EU207" s="12"/>
      <c r="EV207" s="12"/>
      <c r="EW207" s="12"/>
      <c r="EX207" s="12"/>
      <c r="EY207" s="12">
        <v>1.0</v>
      </c>
      <c r="EZ207" s="12"/>
      <c r="FA207" s="12"/>
      <c r="FB207" s="12"/>
      <c r="FC207" s="12">
        <v>0.0</v>
      </c>
      <c r="FD207" s="12"/>
      <c r="FE207" s="12"/>
      <c r="FF207" s="12"/>
      <c r="FG207" s="12"/>
      <c r="FH207" s="12"/>
      <c r="FI207" s="12"/>
      <c r="FJ207" s="12"/>
      <c r="FK207" s="12"/>
      <c r="FL207" s="12"/>
      <c r="FM207" s="14"/>
      <c r="FN207" s="12"/>
      <c r="FO207" s="12"/>
      <c r="FP207" s="12"/>
      <c r="FQ207" s="14"/>
      <c r="FR207" s="12"/>
      <c r="FS207" s="12"/>
      <c r="FT207" s="12"/>
      <c r="FU207" s="12"/>
      <c r="FV207" s="12"/>
      <c r="FW207" s="12"/>
      <c r="FX207" s="12"/>
      <c r="FY207" s="12">
        <v>1.0</v>
      </c>
      <c r="FZ207" s="12"/>
      <c r="GA207" s="12"/>
      <c r="GB207" s="12"/>
      <c r="GC207" s="14"/>
      <c r="GD207" s="12"/>
      <c r="GE207" s="12"/>
      <c r="GF207" s="12"/>
      <c r="GG207" s="12"/>
      <c r="GH207" s="12"/>
      <c r="GI207" s="12"/>
      <c r="GJ207" s="19"/>
      <c r="GK207" s="14"/>
      <c r="GL207" s="14"/>
      <c r="GM207" s="14"/>
      <c r="GN207" s="12"/>
      <c r="GO207" s="14"/>
      <c r="GP207" s="14"/>
      <c r="GQ207" s="12"/>
      <c r="GR207" s="14"/>
      <c r="GS207" s="12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2">
        <f t="shared" ref="HQ207:HQ211" si="43">countif(AC207:DP207,"TRUE")</f>
        <v>5</v>
      </c>
      <c r="HR207" s="12">
        <v>24000.0</v>
      </c>
      <c r="HS207" s="12">
        <v>0.0</v>
      </c>
      <c r="HT207" s="12">
        <v>0.0</v>
      </c>
      <c r="HU207" s="12">
        <v>0.0</v>
      </c>
      <c r="HV207" s="12">
        <v>0.0</v>
      </c>
      <c r="HW207" s="12">
        <v>0.0</v>
      </c>
      <c r="HX207" s="12">
        <v>24000.0</v>
      </c>
      <c r="HY207" s="12" t="s">
        <v>1957</v>
      </c>
      <c r="HZ207" s="12" t="s">
        <v>1958</v>
      </c>
    </row>
    <row r="208">
      <c r="A208" s="12" t="s">
        <v>1959</v>
      </c>
      <c r="B208" s="12" t="s">
        <v>1960</v>
      </c>
      <c r="C208" s="13">
        <v>45231.0</v>
      </c>
      <c r="D208" s="12">
        <v>11.0</v>
      </c>
      <c r="E208" s="12" t="s">
        <v>235</v>
      </c>
      <c r="F208" s="12" t="s">
        <v>619</v>
      </c>
      <c r="G208" s="12" t="s">
        <v>237</v>
      </c>
      <c r="H208" s="12" t="s">
        <v>238</v>
      </c>
      <c r="I208" s="12" t="s">
        <v>239</v>
      </c>
      <c r="J208" s="14"/>
      <c r="K208" s="12" t="s">
        <v>1804</v>
      </c>
      <c r="L208" s="12" t="s">
        <v>1805</v>
      </c>
      <c r="M208" s="15" t="s">
        <v>853</v>
      </c>
      <c r="N208" s="12" t="s">
        <v>713</v>
      </c>
      <c r="O208" s="12" t="s">
        <v>259</v>
      </c>
      <c r="P208" s="12" t="s">
        <v>245</v>
      </c>
      <c r="Q208" s="12" t="s">
        <v>278</v>
      </c>
      <c r="R208" s="12" t="s">
        <v>279</v>
      </c>
      <c r="S208" s="12" t="s">
        <v>714</v>
      </c>
      <c r="T208" s="16" t="s">
        <v>1806</v>
      </c>
      <c r="U208" s="17" t="s">
        <v>1961</v>
      </c>
      <c r="V208" s="14" t="str">
        <f t="shared" si="1"/>
        <v>3,601477</v>
      </c>
      <c r="W208" s="14" t="str">
        <f t="shared" si="2"/>
        <v>98,707499</v>
      </c>
      <c r="X208" s="14" t="str">
        <f t="shared" si="3"/>
        <v>3,601569</v>
      </c>
      <c r="Y208" s="14" t="str">
        <f t="shared" si="4"/>
        <v>98,707514</v>
      </c>
      <c r="Z208" s="18">
        <f>2 * 6371000 * ASIN(SQRT((SIN((X208*(3.14159/180)-V208*(3.14159/180))/2))^2+COS(X208*(3.14159/180))*COS(V208*(3.14159/180))*SIN(((Y208*(3.14159/180)-W208*(3.14159/180))/2))^2))</f>
        <v>10.36447516</v>
      </c>
      <c r="AA208" s="14" t="str">
        <f t="shared" si="6"/>
        <v>Dalam Radius</v>
      </c>
      <c r="AB208" s="14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 t="b">
        <v>1</v>
      </c>
      <c r="AY208" s="12"/>
      <c r="AZ208" s="12" t="b">
        <v>1</v>
      </c>
      <c r="BA208" s="12" t="b">
        <v>1</v>
      </c>
      <c r="BB208" s="12" t="b">
        <v>1</v>
      </c>
      <c r="BC208" s="12"/>
      <c r="BD208" s="12" t="b">
        <v>1</v>
      </c>
      <c r="BE208" s="12" t="b">
        <v>1</v>
      </c>
      <c r="BF208" s="12" t="b">
        <v>1</v>
      </c>
      <c r="BG208" s="12"/>
      <c r="BH208" s="12"/>
      <c r="BI208" s="12" t="b">
        <v>1</v>
      </c>
      <c r="BJ208" s="12"/>
      <c r="BK208" s="12" t="b">
        <v>1</v>
      </c>
      <c r="BL208" s="12"/>
      <c r="BM208" s="12" t="b">
        <v>1</v>
      </c>
      <c r="BN208" s="12"/>
      <c r="BO208" s="12" t="b">
        <v>1</v>
      </c>
      <c r="BP208" s="12" t="b">
        <v>1</v>
      </c>
      <c r="BQ208" s="12"/>
      <c r="BR208" s="12" t="b">
        <v>1</v>
      </c>
      <c r="BS208" s="12"/>
      <c r="BT208" s="12"/>
      <c r="BU208" s="12"/>
      <c r="BV208" s="12" t="b">
        <v>1</v>
      </c>
      <c r="BW208" s="12" t="b">
        <v>1</v>
      </c>
      <c r="BX208" s="12" t="b">
        <v>1</v>
      </c>
      <c r="BY208" s="12" t="b">
        <v>1</v>
      </c>
      <c r="BZ208" s="12" t="b">
        <v>1</v>
      </c>
      <c r="CA208" s="12"/>
      <c r="CB208" s="12" t="b">
        <v>1</v>
      </c>
      <c r="CC208" s="12"/>
      <c r="CD208" s="12"/>
      <c r="CE208" s="12"/>
      <c r="CF208" s="12"/>
      <c r="CG208" s="12" t="b">
        <v>1</v>
      </c>
      <c r="CH208" s="12"/>
      <c r="CI208" s="12"/>
      <c r="CJ208" s="12" t="b">
        <v>1</v>
      </c>
      <c r="CK208" s="12" t="b">
        <v>1</v>
      </c>
      <c r="CL208" s="12" t="b">
        <v>1</v>
      </c>
      <c r="CM208" s="12" t="b">
        <v>1</v>
      </c>
      <c r="CN208" s="12"/>
      <c r="CO208" s="12"/>
      <c r="CP208" s="12"/>
      <c r="CQ208" s="12"/>
      <c r="CR208" s="12"/>
      <c r="CS208" s="12"/>
      <c r="CT208" s="12"/>
      <c r="CU208" s="12"/>
      <c r="CV208" s="12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2" t="b">
        <v>0</v>
      </c>
      <c r="DS208" s="12" t="b">
        <v>0</v>
      </c>
      <c r="DT208" s="14"/>
      <c r="DU208" s="14"/>
      <c r="DV208" s="12" t="s">
        <v>1962</v>
      </c>
      <c r="DW208" s="12" t="b">
        <v>1</v>
      </c>
      <c r="DX208" s="14"/>
      <c r="DY208" s="14"/>
      <c r="DZ208" s="12"/>
      <c r="EA208" s="12"/>
      <c r="EB208" s="12"/>
      <c r="EC208" s="12"/>
      <c r="ED208" s="12"/>
      <c r="EE208" s="12"/>
      <c r="EF208" s="14"/>
      <c r="EG208" s="14"/>
      <c r="EH208" s="12"/>
      <c r="EI208" s="12"/>
      <c r="EJ208" s="14"/>
      <c r="EK208" s="12"/>
      <c r="EL208" s="12"/>
      <c r="EM208" s="12"/>
      <c r="EN208" s="12"/>
      <c r="EO208" s="12"/>
      <c r="EP208" s="12"/>
      <c r="EQ208" s="12"/>
      <c r="ER208" s="12"/>
      <c r="ES208" s="12"/>
      <c r="ET208" s="14"/>
      <c r="EU208" s="12"/>
      <c r="EV208" s="12"/>
      <c r="EW208" s="12"/>
      <c r="EX208" s="12"/>
      <c r="EY208" s="12"/>
      <c r="EZ208" s="12"/>
      <c r="FA208" s="12"/>
      <c r="FB208" s="12"/>
      <c r="FC208" s="12">
        <v>4.0</v>
      </c>
      <c r="FD208" s="12"/>
      <c r="FE208" s="12"/>
      <c r="FF208" s="12"/>
      <c r="FG208" s="12"/>
      <c r="FH208" s="12"/>
      <c r="FI208" s="12"/>
      <c r="FJ208" s="12"/>
      <c r="FK208" s="12"/>
      <c r="FL208" s="12">
        <v>2.0</v>
      </c>
      <c r="FM208" s="14"/>
      <c r="FN208" s="12"/>
      <c r="FO208" s="12"/>
      <c r="FP208" s="14"/>
      <c r="FQ208" s="14"/>
      <c r="FR208" s="12"/>
      <c r="FS208" s="12">
        <v>2.0</v>
      </c>
      <c r="FT208" s="12"/>
      <c r="FU208" s="12"/>
      <c r="FV208" s="12"/>
      <c r="FW208" s="12"/>
      <c r="FX208" s="12"/>
      <c r="FY208" s="12">
        <v>4.0</v>
      </c>
      <c r="FZ208" s="12"/>
      <c r="GA208" s="12"/>
      <c r="GB208" s="12"/>
      <c r="GC208" s="14"/>
      <c r="GD208" s="12"/>
      <c r="GE208" s="12"/>
      <c r="GF208" s="12"/>
      <c r="GG208" s="12"/>
      <c r="GH208" s="12">
        <v>2.0</v>
      </c>
      <c r="GI208" s="12"/>
      <c r="GJ208" s="12"/>
      <c r="GK208" s="14"/>
      <c r="GL208" s="14"/>
      <c r="GM208" s="14"/>
      <c r="GN208" s="12"/>
      <c r="GO208" s="14"/>
      <c r="GP208" s="14"/>
      <c r="GQ208" s="12"/>
      <c r="GR208" s="14"/>
      <c r="GS208" s="12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2">
        <f t="shared" si="43"/>
        <v>24</v>
      </c>
      <c r="HR208" s="12">
        <v>168000.0</v>
      </c>
      <c r="HS208" s="12">
        <v>0.0</v>
      </c>
      <c r="HT208" s="12">
        <v>0.0</v>
      </c>
      <c r="HU208" s="12">
        <v>0.0</v>
      </c>
      <c r="HV208" s="12">
        <v>0.0</v>
      </c>
      <c r="HW208" s="12"/>
      <c r="HX208" s="12">
        <v>168000.0</v>
      </c>
      <c r="HY208" s="12" t="s">
        <v>1963</v>
      </c>
      <c r="HZ208" s="19">
        <v>36540.0</v>
      </c>
    </row>
    <row r="209">
      <c r="A209" s="12" t="s">
        <v>1964</v>
      </c>
      <c r="B209" s="12" t="s">
        <v>1965</v>
      </c>
      <c r="C209" s="13">
        <v>45236.0</v>
      </c>
      <c r="D209" s="12">
        <v>11.0</v>
      </c>
      <c r="E209" s="12" t="s">
        <v>293</v>
      </c>
      <c r="F209" s="12" t="s">
        <v>629</v>
      </c>
      <c r="G209" s="12" t="s">
        <v>237</v>
      </c>
      <c r="H209" s="12" t="s">
        <v>238</v>
      </c>
      <c r="I209" s="12" t="s">
        <v>239</v>
      </c>
      <c r="J209" s="14"/>
      <c r="K209" s="12" t="s">
        <v>1966</v>
      </c>
      <c r="L209" s="12" t="s">
        <v>1967</v>
      </c>
      <c r="M209" s="15" t="s">
        <v>1968</v>
      </c>
      <c r="N209" s="12" t="s">
        <v>642</v>
      </c>
      <c r="O209" s="12" t="s">
        <v>259</v>
      </c>
      <c r="P209" s="12" t="s">
        <v>245</v>
      </c>
      <c r="Q209" s="12" t="s">
        <v>246</v>
      </c>
      <c r="R209" s="12" t="s">
        <v>247</v>
      </c>
      <c r="S209" s="12" t="s">
        <v>248</v>
      </c>
      <c r="T209" s="16" t="s">
        <v>1969</v>
      </c>
      <c r="U209" s="17" t="s">
        <v>1970</v>
      </c>
      <c r="V209" s="14" t="str">
        <f t="shared" si="1"/>
        <v>3,591456</v>
      </c>
      <c r="W209" s="14" t="str">
        <f t="shared" si="2"/>
        <v>98,664154</v>
      </c>
      <c r="X209" s="14" t="str">
        <f t="shared" si="3"/>
        <v>3,591547</v>
      </c>
      <c r="Y209" s="14" t="str">
        <f t="shared" si="4"/>
        <v>98,664172</v>
      </c>
      <c r="Z209" s="18">
        <f t="shared" ref="Z209:Z227" si="44">2 * 6371000 * ASIN(SQRT((SIN((X209*(3.14159/180)-V209*(3.14159/180))/2))^2+COS(X209*(3.14159/180))*COS(V209*(3.14159/180))*SIN(((Y209*(3.14159/180)-W209*(3.14159/180))/2))^2))</f>
        <v>10.31401971</v>
      </c>
      <c r="AA209" s="14" t="str">
        <f t="shared" si="6"/>
        <v>Dalam Radius</v>
      </c>
      <c r="AB209" s="14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4"/>
      <c r="DR209" s="12" t="b">
        <v>0</v>
      </c>
      <c r="DS209" s="12" t="b">
        <v>0</v>
      </c>
      <c r="DT209" s="14"/>
      <c r="DU209" s="14"/>
      <c r="DV209" s="12" t="s">
        <v>1971</v>
      </c>
      <c r="DW209" s="12" t="b">
        <v>1</v>
      </c>
      <c r="DX209" s="14"/>
      <c r="DY209" s="14"/>
      <c r="DZ209" s="12"/>
      <c r="EA209" s="12"/>
      <c r="EB209" s="12"/>
      <c r="EC209" s="12"/>
      <c r="ED209" s="12"/>
      <c r="EE209" s="12"/>
      <c r="EF209" s="14"/>
      <c r="EG209" s="14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4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4"/>
      <c r="FN209" s="12"/>
      <c r="FO209" s="12"/>
      <c r="FP209" s="12"/>
      <c r="FQ209" s="14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4"/>
      <c r="GD209" s="12">
        <v>1.0</v>
      </c>
      <c r="GE209" s="12"/>
      <c r="GF209" s="12"/>
      <c r="GG209" s="12"/>
      <c r="GH209" s="12"/>
      <c r="GI209" s="12"/>
      <c r="GJ209" s="12"/>
      <c r="GK209" s="14"/>
      <c r="GL209" s="14"/>
      <c r="GM209" s="14"/>
      <c r="GN209" s="12"/>
      <c r="GO209" s="14"/>
      <c r="GP209" s="14"/>
      <c r="GQ209" s="12"/>
      <c r="GR209" s="14"/>
      <c r="GS209" s="12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2">
        <f t="shared" si="43"/>
        <v>0</v>
      </c>
      <c r="HR209" s="12">
        <v>12000.0</v>
      </c>
      <c r="HS209" s="12">
        <v>0.0</v>
      </c>
      <c r="HT209" s="12">
        <v>0.0</v>
      </c>
      <c r="HU209" s="12">
        <v>0.0</v>
      </c>
      <c r="HV209" s="12">
        <v>0.0</v>
      </c>
      <c r="HW209" s="12">
        <v>0.0</v>
      </c>
      <c r="HX209" s="12">
        <v>12000.0</v>
      </c>
      <c r="HY209" s="12" t="s">
        <v>1972</v>
      </c>
      <c r="HZ209" s="19">
        <v>36526.0</v>
      </c>
    </row>
    <row r="210">
      <c r="A210" s="12" t="s">
        <v>1973</v>
      </c>
      <c r="B210" s="12" t="s">
        <v>1974</v>
      </c>
      <c r="C210" s="13">
        <v>45234.0</v>
      </c>
      <c r="D210" s="12">
        <v>11.0</v>
      </c>
      <c r="E210" s="12" t="s">
        <v>235</v>
      </c>
      <c r="F210" s="12" t="s">
        <v>236</v>
      </c>
      <c r="G210" s="12" t="s">
        <v>237</v>
      </c>
      <c r="H210" s="12" t="s">
        <v>238</v>
      </c>
      <c r="I210" s="12" t="s">
        <v>239</v>
      </c>
      <c r="J210" s="14"/>
      <c r="K210" s="12" t="s">
        <v>1423</v>
      </c>
      <c r="L210" s="12" t="s">
        <v>1424</v>
      </c>
      <c r="M210" s="15" t="s">
        <v>297</v>
      </c>
      <c r="N210" s="12" t="s">
        <v>744</v>
      </c>
      <c r="O210" s="12" t="s">
        <v>259</v>
      </c>
      <c r="P210" s="12" t="s">
        <v>245</v>
      </c>
      <c r="Q210" s="12" t="s">
        <v>278</v>
      </c>
      <c r="R210" s="12" t="s">
        <v>279</v>
      </c>
      <c r="S210" s="12" t="s">
        <v>248</v>
      </c>
      <c r="T210" s="16" t="s">
        <v>1425</v>
      </c>
      <c r="U210" s="17" t="s">
        <v>1975</v>
      </c>
      <c r="V210" s="14" t="str">
        <f t="shared" si="1"/>
        <v>3,609111</v>
      </c>
      <c r="W210" s="14" t="str">
        <f t="shared" si="2"/>
        <v>98,608322</v>
      </c>
      <c r="X210" s="14" t="str">
        <f t="shared" si="3"/>
        <v>3,609086</v>
      </c>
      <c r="Y210" s="14" t="str">
        <f t="shared" si="4"/>
        <v>98,608411</v>
      </c>
      <c r="Z210" s="18">
        <f t="shared" si="44"/>
        <v>10.26046514</v>
      </c>
      <c r="AA210" s="14" t="str">
        <f t="shared" si="6"/>
        <v>Dalam Radius</v>
      </c>
      <c r="AB210" s="14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 t="b">
        <v>1</v>
      </c>
      <c r="BC210" s="12"/>
      <c r="BD210" s="12"/>
      <c r="BE210" s="12"/>
      <c r="BF210" s="12" t="b">
        <v>1</v>
      </c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 t="b">
        <v>1</v>
      </c>
      <c r="BW210" s="12"/>
      <c r="BX210" s="12"/>
      <c r="BY210" s="12"/>
      <c r="BZ210" s="12" t="b">
        <v>1</v>
      </c>
      <c r="CA210" s="12"/>
      <c r="CB210" s="12" t="b">
        <v>1</v>
      </c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4"/>
      <c r="DR210" s="12" t="b">
        <v>0</v>
      </c>
      <c r="DS210" s="12" t="b">
        <v>0</v>
      </c>
      <c r="DT210" s="14"/>
      <c r="DU210" s="14"/>
      <c r="DV210" s="12" t="s">
        <v>1976</v>
      </c>
      <c r="DW210" s="12" t="b">
        <v>1</v>
      </c>
      <c r="DX210" s="14"/>
      <c r="DY210" s="14"/>
      <c r="DZ210" s="12"/>
      <c r="EA210" s="12"/>
      <c r="EB210" s="12"/>
      <c r="EC210" s="12"/>
      <c r="ED210" s="12"/>
      <c r="EE210" s="12"/>
      <c r="EF210" s="14"/>
      <c r="EG210" s="14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4"/>
      <c r="EU210" s="12"/>
      <c r="EV210" s="12"/>
      <c r="EW210" s="12">
        <v>1.0</v>
      </c>
      <c r="EX210" s="12"/>
      <c r="EY210" s="12">
        <v>1.0</v>
      </c>
      <c r="EZ210" s="12"/>
      <c r="FA210" s="12"/>
      <c r="FB210" s="12"/>
      <c r="FC210" s="12">
        <v>1.0</v>
      </c>
      <c r="FD210" s="12"/>
      <c r="FE210" s="12"/>
      <c r="FF210" s="12"/>
      <c r="FG210" s="12"/>
      <c r="FH210" s="12"/>
      <c r="FI210" s="12"/>
      <c r="FJ210" s="12"/>
      <c r="FK210" s="12"/>
      <c r="FL210" s="12"/>
      <c r="FM210" s="14"/>
      <c r="FN210" s="12"/>
      <c r="FO210" s="12"/>
      <c r="FP210" s="12"/>
      <c r="FQ210" s="14"/>
      <c r="FR210" s="12"/>
      <c r="FS210" s="12">
        <v>1.0</v>
      </c>
      <c r="FT210" s="12">
        <v>1.0</v>
      </c>
      <c r="FU210" s="12"/>
      <c r="FV210" s="12"/>
      <c r="FW210" s="12">
        <v>1.0</v>
      </c>
      <c r="FX210" s="12"/>
      <c r="FY210" s="12">
        <v>1.0</v>
      </c>
      <c r="FZ210" s="12"/>
      <c r="GA210" s="12"/>
      <c r="GB210" s="12"/>
      <c r="GC210" s="14"/>
      <c r="GD210" s="12">
        <v>1.0</v>
      </c>
      <c r="GE210" s="12">
        <v>1.0</v>
      </c>
      <c r="GF210" s="12"/>
      <c r="GG210" s="12">
        <v>1.0</v>
      </c>
      <c r="GH210" s="12">
        <v>1.0</v>
      </c>
      <c r="GI210" s="12"/>
      <c r="GJ210" s="12"/>
      <c r="GK210" s="14"/>
      <c r="GL210" s="14"/>
      <c r="GM210" s="14"/>
      <c r="GN210" s="12"/>
      <c r="GO210" s="14"/>
      <c r="GP210" s="14"/>
      <c r="GQ210" s="12"/>
      <c r="GR210" s="14"/>
      <c r="GS210" s="12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2">
        <f t="shared" si="43"/>
        <v>5</v>
      </c>
      <c r="HR210" s="12">
        <v>132000.0</v>
      </c>
      <c r="HS210" s="12">
        <v>0.0</v>
      </c>
      <c r="HT210" s="12">
        <v>0.0</v>
      </c>
      <c r="HU210" s="12">
        <v>0.0</v>
      </c>
      <c r="HV210" s="12">
        <v>0.0</v>
      </c>
      <c r="HW210" s="12">
        <v>0.0</v>
      </c>
      <c r="HX210" s="12">
        <v>132000.0</v>
      </c>
      <c r="HY210" s="12" t="s">
        <v>1977</v>
      </c>
      <c r="HZ210" s="19">
        <v>36577.0</v>
      </c>
    </row>
    <row r="211">
      <c r="A211" s="12" t="s">
        <v>1978</v>
      </c>
      <c r="B211" s="20">
        <v>43843.0</v>
      </c>
      <c r="C211" s="13">
        <v>45232.0</v>
      </c>
      <c r="D211" s="12">
        <v>11.0</v>
      </c>
      <c r="E211" s="12" t="s">
        <v>475</v>
      </c>
      <c r="F211" s="12" t="s">
        <v>476</v>
      </c>
      <c r="G211" s="12" t="s">
        <v>237</v>
      </c>
      <c r="H211" s="12" t="s">
        <v>238</v>
      </c>
      <c r="I211" s="12" t="s">
        <v>239</v>
      </c>
      <c r="J211" s="14"/>
      <c r="K211" s="12" t="s">
        <v>1979</v>
      </c>
      <c r="L211" s="12" t="s">
        <v>1980</v>
      </c>
      <c r="M211" s="15" t="s">
        <v>1727</v>
      </c>
      <c r="N211" s="12" t="s">
        <v>1144</v>
      </c>
      <c r="O211" s="12" t="s">
        <v>259</v>
      </c>
      <c r="P211" s="12" t="s">
        <v>245</v>
      </c>
      <c r="Q211" s="12" t="s">
        <v>246</v>
      </c>
      <c r="R211" s="12" t="s">
        <v>247</v>
      </c>
      <c r="S211" s="12" t="s">
        <v>248</v>
      </c>
      <c r="T211" s="16" t="s">
        <v>1981</v>
      </c>
      <c r="U211" s="17" t="s">
        <v>1982</v>
      </c>
      <c r="V211" s="14" t="str">
        <f t="shared" si="1"/>
        <v>3,532111</v>
      </c>
      <c r="W211" s="14" t="str">
        <f t="shared" si="2"/>
        <v>98,678187</v>
      </c>
      <c r="X211" s="14" t="str">
        <f t="shared" si="3"/>
        <v>3,532196</v>
      </c>
      <c r="Y211" s="14" t="str">
        <f t="shared" si="4"/>
        <v>98,678216</v>
      </c>
      <c r="Z211" s="18">
        <f t="shared" si="44"/>
        <v>9.984533115</v>
      </c>
      <c r="AA211" s="14" t="str">
        <f t="shared" si="6"/>
        <v>Dalam Radius</v>
      </c>
      <c r="AB211" s="14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 t="b">
        <v>1</v>
      </c>
      <c r="BC211" s="12"/>
      <c r="BD211" s="12"/>
      <c r="BE211" s="12"/>
      <c r="BF211" s="12" t="b">
        <v>1</v>
      </c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 t="b">
        <v>1</v>
      </c>
      <c r="BW211" s="12"/>
      <c r="BX211" s="12"/>
      <c r="BY211" s="12"/>
      <c r="BZ211" s="12" t="b">
        <v>1</v>
      </c>
      <c r="CA211" s="12"/>
      <c r="CB211" s="12" t="b">
        <v>1</v>
      </c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2" t="b">
        <v>0</v>
      </c>
      <c r="DS211" s="12" t="b">
        <v>0</v>
      </c>
      <c r="DT211" s="14"/>
      <c r="DU211" s="14"/>
      <c r="DV211" s="12" t="s">
        <v>1983</v>
      </c>
      <c r="DW211" s="12" t="b">
        <v>0</v>
      </c>
      <c r="DX211" s="14"/>
      <c r="DY211" s="14"/>
      <c r="DZ211" s="12"/>
      <c r="EA211" s="12"/>
      <c r="EB211" s="12"/>
      <c r="EC211" s="12"/>
      <c r="ED211" s="12"/>
      <c r="EE211" s="12"/>
      <c r="EF211" s="14"/>
      <c r="EG211" s="14"/>
      <c r="EH211" s="12"/>
      <c r="EI211" s="12"/>
      <c r="EJ211" s="14"/>
      <c r="EK211" s="12"/>
      <c r="EL211" s="12"/>
      <c r="EM211" s="12"/>
      <c r="EN211" s="12"/>
      <c r="EO211" s="12"/>
      <c r="EP211" s="12"/>
      <c r="EQ211" s="12"/>
      <c r="ER211" s="12"/>
      <c r="ES211" s="12"/>
      <c r="ET211" s="14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4"/>
      <c r="FN211" s="12"/>
      <c r="FO211" s="12"/>
      <c r="FP211" s="12"/>
      <c r="FQ211" s="14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4"/>
      <c r="GD211" s="12"/>
      <c r="GE211" s="12"/>
      <c r="GF211" s="12"/>
      <c r="GG211" s="12"/>
      <c r="GH211" s="12"/>
      <c r="GI211" s="12"/>
      <c r="GJ211" s="12"/>
      <c r="GK211" s="14"/>
      <c r="GL211" s="14"/>
      <c r="GM211" s="14"/>
      <c r="GN211" s="12"/>
      <c r="GO211" s="14"/>
      <c r="GP211" s="14"/>
      <c r="GQ211" s="12"/>
      <c r="GR211" s="14"/>
      <c r="GS211" s="12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2">
        <f t="shared" si="43"/>
        <v>5</v>
      </c>
      <c r="HR211" s="12">
        <v>0.0</v>
      </c>
      <c r="HS211" s="12">
        <v>0.0</v>
      </c>
      <c r="HT211" s="12">
        <v>0.0</v>
      </c>
      <c r="HU211" s="12">
        <v>0.0</v>
      </c>
      <c r="HV211" s="12">
        <v>0.0</v>
      </c>
      <c r="HW211" s="12"/>
      <c r="HX211" s="12">
        <v>0.0</v>
      </c>
      <c r="HY211" s="20">
        <v>12463.0</v>
      </c>
      <c r="HZ211" s="19">
        <v>36539.0</v>
      </c>
    </row>
    <row r="212">
      <c r="A212" s="12" t="s">
        <v>1984</v>
      </c>
      <c r="B212" s="20">
        <v>11121.0</v>
      </c>
      <c r="C212" s="13">
        <v>45237.0</v>
      </c>
      <c r="D212" s="12">
        <v>11.0</v>
      </c>
      <c r="E212" s="12" t="s">
        <v>235</v>
      </c>
      <c r="F212" s="12" t="s">
        <v>236</v>
      </c>
      <c r="G212" s="12" t="s">
        <v>237</v>
      </c>
      <c r="H212" s="12" t="s">
        <v>238</v>
      </c>
      <c r="I212" s="12" t="s">
        <v>239</v>
      </c>
      <c r="J212" s="14"/>
      <c r="K212" s="12" t="s">
        <v>1985</v>
      </c>
      <c r="L212" s="12" t="s">
        <v>1986</v>
      </c>
      <c r="M212" s="15" t="s">
        <v>853</v>
      </c>
      <c r="N212" s="12" t="s">
        <v>713</v>
      </c>
      <c r="O212" s="12" t="s">
        <v>259</v>
      </c>
      <c r="P212" s="12" t="s">
        <v>245</v>
      </c>
      <c r="Q212" s="12" t="s">
        <v>278</v>
      </c>
      <c r="R212" s="12" t="s">
        <v>279</v>
      </c>
      <c r="S212" s="12" t="s">
        <v>714</v>
      </c>
      <c r="T212" s="16" t="s">
        <v>1987</v>
      </c>
      <c r="U212" s="17" t="s">
        <v>1988</v>
      </c>
      <c r="V212" s="12" t="str">
        <f t="shared" si="1"/>
        <v>3,601585</v>
      </c>
      <c r="W212" s="14" t="str">
        <f t="shared" si="2"/>
        <v>98,707477</v>
      </c>
      <c r="X212" s="14" t="str">
        <f t="shared" si="3"/>
        <v>3,601670</v>
      </c>
      <c r="Y212" s="14" t="str">
        <f t="shared" si="4"/>
        <v>98,707503</v>
      </c>
      <c r="Z212" s="18">
        <f t="shared" si="44"/>
        <v>9.882169722</v>
      </c>
      <c r="AA212" s="14" t="str">
        <f t="shared" si="6"/>
        <v>Dalam Radius</v>
      </c>
      <c r="AB212" s="14"/>
      <c r="AC212" s="12"/>
      <c r="AD212" s="12"/>
      <c r="AE212" s="12"/>
      <c r="AF212" s="12"/>
      <c r="AG212" s="12"/>
      <c r="AH212" s="12" t="b">
        <v>1</v>
      </c>
      <c r="AI212" s="12" t="b">
        <v>1</v>
      </c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 t="b">
        <v>1</v>
      </c>
      <c r="BA212" s="12" t="b">
        <v>1</v>
      </c>
      <c r="BB212" s="12" t="b">
        <v>1</v>
      </c>
      <c r="BC212" s="12"/>
      <c r="BD212" s="12" t="b">
        <v>1</v>
      </c>
      <c r="BE212" s="12" t="b">
        <v>1</v>
      </c>
      <c r="BF212" s="12" t="b">
        <v>1</v>
      </c>
      <c r="BG212" s="12"/>
      <c r="BH212" s="12"/>
      <c r="BI212" s="12" t="b">
        <v>1</v>
      </c>
      <c r="BJ212" s="12"/>
      <c r="BK212" s="12"/>
      <c r="BL212" s="12"/>
      <c r="BM212" s="12"/>
      <c r="BN212" s="12"/>
      <c r="BO212" s="12" t="b">
        <v>1</v>
      </c>
      <c r="BP212" s="12"/>
      <c r="BQ212" s="12"/>
      <c r="BR212" s="12"/>
      <c r="BS212" s="12"/>
      <c r="BT212" s="12"/>
      <c r="BU212" s="12"/>
      <c r="BV212" s="12" t="b">
        <v>1</v>
      </c>
      <c r="BW212" s="12" t="b">
        <v>1</v>
      </c>
      <c r="BX212" s="12" t="b">
        <v>1</v>
      </c>
      <c r="BY212" s="12"/>
      <c r="BZ212" s="12" t="b">
        <v>1</v>
      </c>
      <c r="CA212" s="12"/>
      <c r="CB212" s="12" t="b">
        <v>1</v>
      </c>
      <c r="CC212" s="12"/>
      <c r="CD212" s="12" t="b">
        <v>1</v>
      </c>
      <c r="CE212" s="12" t="b">
        <v>1</v>
      </c>
      <c r="CF212" s="12"/>
      <c r="CG212" s="12" t="b">
        <v>1</v>
      </c>
      <c r="CH212" s="12"/>
      <c r="CI212" s="12"/>
      <c r="CJ212" s="12" t="b">
        <v>1</v>
      </c>
      <c r="CK212" s="12" t="b">
        <v>1</v>
      </c>
      <c r="CL212" s="12"/>
      <c r="CM212" s="12" t="b">
        <v>1</v>
      </c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4"/>
      <c r="DR212" s="12" t="b">
        <v>0</v>
      </c>
      <c r="DS212" s="12" t="b">
        <v>0</v>
      </c>
      <c r="DT212" s="12"/>
      <c r="DU212" s="12"/>
      <c r="DV212" s="12" t="s">
        <v>1989</v>
      </c>
      <c r="DW212" s="12" t="b">
        <v>1</v>
      </c>
      <c r="DX212" s="12"/>
      <c r="DY212" s="12"/>
      <c r="DZ212" s="12"/>
      <c r="EA212" s="12"/>
      <c r="EB212" s="12"/>
      <c r="EC212" s="12"/>
      <c r="ED212" s="12"/>
      <c r="EE212" s="12"/>
      <c r="EF212" s="14"/>
      <c r="EG212" s="14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4"/>
      <c r="EU212" s="12">
        <v>1.0</v>
      </c>
      <c r="EV212" s="12"/>
      <c r="EW212" s="12"/>
      <c r="EX212" s="12"/>
      <c r="EY212" s="12"/>
      <c r="EZ212" s="12"/>
      <c r="FA212" s="12">
        <v>0.0</v>
      </c>
      <c r="FB212" s="12"/>
      <c r="FC212" s="12">
        <v>0.0</v>
      </c>
      <c r="FD212" s="12"/>
      <c r="FE212" s="12"/>
      <c r="FF212" s="12">
        <v>1.0</v>
      </c>
      <c r="FG212" s="12"/>
      <c r="FH212" s="12"/>
      <c r="FI212" s="12">
        <v>1.0</v>
      </c>
      <c r="FJ212" s="12"/>
      <c r="FK212" s="12"/>
      <c r="FL212" s="12">
        <v>1.0</v>
      </c>
      <c r="FM212" s="14"/>
      <c r="FN212" s="12"/>
      <c r="FO212" s="12">
        <v>1.0</v>
      </c>
      <c r="FP212" s="12"/>
      <c r="FQ212" s="14"/>
      <c r="FR212" s="12"/>
      <c r="FS212" s="12">
        <v>0.0</v>
      </c>
      <c r="FT212" s="12">
        <v>1.0</v>
      </c>
      <c r="FU212" s="12">
        <v>1.0</v>
      </c>
      <c r="FV212" s="12"/>
      <c r="FW212" s="12">
        <v>1.0</v>
      </c>
      <c r="FX212" s="12"/>
      <c r="FY212" s="12">
        <v>1.0</v>
      </c>
      <c r="FZ212" s="12"/>
      <c r="GA212" s="12"/>
      <c r="GB212" s="12"/>
      <c r="GC212" s="14"/>
      <c r="GD212" s="12"/>
      <c r="GE212" s="12"/>
      <c r="GF212" s="12"/>
      <c r="GG212" s="12"/>
      <c r="GH212" s="12"/>
      <c r="GI212" s="12"/>
      <c r="GJ212" s="12"/>
      <c r="GK212" s="14"/>
      <c r="GL212" s="14"/>
      <c r="GM212" s="14"/>
      <c r="GN212" s="12"/>
      <c r="GO212" s="14"/>
      <c r="GP212" s="14"/>
      <c r="GQ212" s="12"/>
      <c r="GR212" s="14"/>
      <c r="GS212" s="12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2">
        <f>countif(AC212:CV212,"TRUE")</f>
        <v>21</v>
      </c>
      <c r="HR212" s="12">
        <v>108000.0</v>
      </c>
      <c r="HS212" s="12">
        <v>0.0</v>
      </c>
      <c r="HT212" s="12">
        <v>0.0</v>
      </c>
      <c r="HU212" s="12">
        <v>0.0</v>
      </c>
      <c r="HV212" s="12">
        <v>0.0</v>
      </c>
      <c r="HW212" s="12">
        <v>0.0</v>
      </c>
      <c r="HX212" s="12">
        <v>108000.0</v>
      </c>
      <c r="HY212" s="12" t="s">
        <v>1990</v>
      </c>
      <c r="HZ212" s="12" t="s">
        <v>1991</v>
      </c>
    </row>
    <row r="213">
      <c r="A213" s="12" t="s">
        <v>1992</v>
      </c>
      <c r="B213" s="12" t="s">
        <v>1993</v>
      </c>
      <c r="C213" s="13">
        <v>45233.0</v>
      </c>
      <c r="D213" s="12">
        <v>11.0</v>
      </c>
      <c r="E213" s="12" t="s">
        <v>235</v>
      </c>
      <c r="F213" s="12" t="s">
        <v>236</v>
      </c>
      <c r="G213" s="12" t="s">
        <v>237</v>
      </c>
      <c r="H213" s="12" t="s">
        <v>238</v>
      </c>
      <c r="I213" s="12" t="s">
        <v>239</v>
      </c>
      <c r="J213" s="14"/>
      <c r="K213" s="12" t="s">
        <v>1994</v>
      </c>
      <c r="L213" s="12" t="s">
        <v>1995</v>
      </c>
      <c r="M213" s="15" t="s">
        <v>1996</v>
      </c>
      <c r="N213" s="12" t="s">
        <v>258</v>
      </c>
      <c r="O213" s="12" t="s">
        <v>259</v>
      </c>
      <c r="P213" s="12" t="s">
        <v>245</v>
      </c>
      <c r="Q213" s="12" t="s">
        <v>299</v>
      </c>
      <c r="R213" s="12" t="s">
        <v>247</v>
      </c>
      <c r="S213" s="12" t="s">
        <v>1997</v>
      </c>
      <c r="T213" s="16" t="s">
        <v>1998</v>
      </c>
      <c r="U213" s="17" t="s">
        <v>1999</v>
      </c>
      <c r="V213" s="14" t="str">
        <f t="shared" si="1"/>
        <v>3,532148</v>
      </c>
      <c r="W213" s="14" t="str">
        <f t="shared" si="2"/>
        <v>98,739825</v>
      </c>
      <c r="X213" s="14" t="str">
        <f t="shared" si="3"/>
        <v>3,532222</v>
      </c>
      <c r="Y213" s="14" t="str">
        <f t="shared" si="4"/>
        <v>98,739781</v>
      </c>
      <c r="Z213" s="18">
        <f t="shared" si="44"/>
        <v>9.568347045</v>
      </c>
      <c r="AA213" s="14" t="str">
        <f t="shared" si="6"/>
        <v>Dalam Radius</v>
      </c>
      <c r="AB213" s="14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 t="b">
        <v>1</v>
      </c>
      <c r="BA213" s="12"/>
      <c r="BB213" s="12" t="b">
        <v>1</v>
      </c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 t="b">
        <v>1</v>
      </c>
      <c r="BX213" s="12"/>
      <c r="BY213" s="12"/>
      <c r="BZ213" s="12" t="b">
        <v>1</v>
      </c>
      <c r="CA213" s="12"/>
      <c r="CB213" s="12" t="b">
        <v>1</v>
      </c>
      <c r="CC213" s="12"/>
      <c r="CD213" s="12"/>
      <c r="CE213" s="12"/>
      <c r="CF213" s="12"/>
      <c r="CG213" s="12" t="b">
        <v>1</v>
      </c>
      <c r="CH213" s="12"/>
      <c r="CI213" s="12"/>
      <c r="CJ213" s="12" t="b">
        <v>1</v>
      </c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4"/>
      <c r="DR213" s="12" t="b">
        <v>0</v>
      </c>
      <c r="DS213" s="12" t="b">
        <v>0</v>
      </c>
      <c r="DT213" s="14"/>
      <c r="DU213" s="14"/>
      <c r="DV213" s="12" t="s">
        <v>2000</v>
      </c>
      <c r="DW213" s="12" t="b">
        <v>1</v>
      </c>
      <c r="DX213" s="14"/>
      <c r="DY213" s="14"/>
      <c r="DZ213" s="12"/>
      <c r="EA213" s="12"/>
      <c r="EB213" s="12"/>
      <c r="EC213" s="12"/>
      <c r="ED213" s="12"/>
      <c r="EE213" s="12"/>
      <c r="EF213" s="14"/>
      <c r="EG213" s="14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4"/>
      <c r="EU213" s="12"/>
      <c r="EV213" s="12"/>
      <c r="EW213" s="12"/>
      <c r="EX213" s="12"/>
      <c r="EY213" s="12">
        <v>1.0</v>
      </c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4"/>
      <c r="FN213" s="12"/>
      <c r="FO213" s="12"/>
      <c r="FP213" s="12"/>
      <c r="FQ213" s="14"/>
      <c r="FR213" s="12"/>
      <c r="FS213" s="12">
        <v>0.0</v>
      </c>
      <c r="FT213" s="12">
        <v>1.0</v>
      </c>
      <c r="FU213" s="12"/>
      <c r="FV213" s="12"/>
      <c r="FW213" s="12"/>
      <c r="FX213" s="12"/>
      <c r="FY213" s="12">
        <v>1.0</v>
      </c>
      <c r="FZ213" s="12"/>
      <c r="GA213" s="12"/>
      <c r="GB213" s="12"/>
      <c r="GC213" s="14"/>
      <c r="GD213" s="12"/>
      <c r="GE213" s="12"/>
      <c r="GF213" s="12"/>
      <c r="GG213" s="12"/>
      <c r="GH213" s="12"/>
      <c r="GI213" s="12"/>
      <c r="GJ213" s="12"/>
      <c r="GK213" s="14"/>
      <c r="GL213" s="14"/>
      <c r="GM213" s="14"/>
      <c r="GN213" s="12"/>
      <c r="GO213" s="14"/>
      <c r="GP213" s="14"/>
      <c r="GQ213" s="12"/>
      <c r="GR213" s="14"/>
      <c r="GS213" s="12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2">
        <f t="shared" ref="HQ213:HQ215" si="45">countif(AC213:DP213,"TRUE")</f>
        <v>7</v>
      </c>
      <c r="HR213" s="12">
        <v>36000.0</v>
      </c>
      <c r="HS213" s="12">
        <v>0.0</v>
      </c>
      <c r="HT213" s="12">
        <v>0.0</v>
      </c>
      <c r="HU213" s="12">
        <v>0.0</v>
      </c>
      <c r="HV213" s="12">
        <v>0.0</v>
      </c>
      <c r="HW213" s="12">
        <v>0.0</v>
      </c>
      <c r="HX213" s="12">
        <v>36000.0</v>
      </c>
      <c r="HY213" s="12" t="s">
        <v>2001</v>
      </c>
      <c r="HZ213" s="19">
        <v>36529.0</v>
      </c>
    </row>
    <row r="214">
      <c r="A214" s="12" t="s">
        <v>2002</v>
      </c>
      <c r="B214" s="12" t="s">
        <v>2003</v>
      </c>
      <c r="C214" s="13">
        <v>45233.0</v>
      </c>
      <c r="D214" s="12">
        <v>11.0</v>
      </c>
      <c r="E214" s="12" t="s">
        <v>293</v>
      </c>
      <c r="F214" s="12" t="s">
        <v>629</v>
      </c>
      <c r="G214" s="12" t="s">
        <v>237</v>
      </c>
      <c r="H214" s="12" t="s">
        <v>238</v>
      </c>
      <c r="I214" s="12" t="s">
        <v>239</v>
      </c>
      <c r="J214" s="14"/>
      <c r="K214" s="12" t="s">
        <v>2004</v>
      </c>
      <c r="L214" s="12" t="s">
        <v>2005</v>
      </c>
      <c r="M214" s="15" t="s">
        <v>2006</v>
      </c>
      <c r="N214" s="12" t="s">
        <v>642</v>
      </c>
      <c r="O214" s="12" t="s">
        <v>259</v>
      </c>
      <c r="P214" s="12" t="s">
        <v>245</v>
      </c>
      <c r="Q214" s="12" t="s">
        <v>299</v>
      </c>
      <c r="R214" s="12" t="s">
        <v>247</v>
      </c>
      <c r="S214" s="12" t="s">
        <v>2007</v>
      </c>
      <c r="T214" s="16" t="s">
        <v>2008</v>
      </c>
      <c r="U214" s="17" t="s">
        <v>2009</v>
      </c>
      <c r="V214" s="14" t="str">
        <f t="shared" si="1"/>
        <v>3,584619</v>
      </c>
      <c r="W214" s="14" t="str">
        <f t="shared" si="2"/>
        <v>98,669012</v>
      </c>
      <c r="X214" s="14" t="str">
        <f t="shared" si="3"/>
        <v>3,584635</v>
      </c>
      <c r="Y214" s="14" t="str">
        <f t="shared" si="4"/>
        <v>98,668928</v>
      </c>
      <c r="Z214" s="18">
        <f t="shared" si="44"/>
        <v>9.490345427</v>
      </c>
      <c r="AA214" s="14" t="str">
        <f t="shared" si="6"/>
        <v>Dalam Radius</v>
      </c>
      <c r="AB214" s="14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4"/>
      <c r="DR214" s="12" t="b">
        <v>0</v>
      </c>
      <c r="DS214" s="12" t="b">
        <v>0</v>
      </c>
      <c r="DT214" s="14"/>
      <c r="DU214" s="14"/>
      <c r="DV214" s="12" t="s">
        <v>2010</v>
      </c>
      <c r="DW214" s="12" t="b">
        <v>1</v>
      </c>
      <c r="DX214" s="14"/>
      <c r="DY214" s="14"/>
      <c r="DZ214" s="12"/>
      <c r="EA214" s="12"/>
      <c r="EB214" s="12"/>
      <c r="EC214" s="12"/>
      <c r="ED214" s="12">
        <v>1.0</v>
      </c>
      <c r="EE214" s="12"/>
      <c r="EF214" s="14"/>
      <c r="EG214" s="14"/>
      <c r="EH214" s="12"/>
      <c r="EI214" s="12">
        <v>1.0</v>
      </c>
      <c r="EJ214" s="12"/>
      <c r="EK214" s="12">
        <v>1.0</v>
      </c>
      <c r="EL214" s="12"/>
      <c r="EM214" s="12"/>
      <c r="EN214" s="12"/>
      <c r="EO214" s="12"/>
      <c r="EP214" s="12">
        <v>1.0</v>
      </c>
      <c r="EQ214" s="12"/>
      <c r="ER214" s="12">
        <v>1.0</v>
      </c>
      <c r="ES214" s="12"/>
      <c r="ET214" s="14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4"/>
      <c r="FN214" s="12"/>
      <c r="FO214" s="12"/>
      <c r="FP214" s="12"/>
      <c r="FQ214" s="14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4"/>
      <c r="GD214" s="12"/>
      <c r="GE214" s="12"/>
      <c r="GF214" s="12"/>
      <c r="GG214" s="12"/>
      <c r="GH214" s="12"/>
      <c r="GI214" s="12"/>
      <c r="GJ214" s="19"/>
      <c r="GK214" s="14"/>
      <c r="GL214" s="14"/>
      <c r="GM214" s="14"/>
      <c r="GN214" s="12"/>
      <c r="GO214" s="14"/>
      <c r="GP214" s="14"/>
      <c r="GQ214" s="12"/>
      <c r="GR214" s="14"/>
      <c r="GS214" s="12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2">
        <f t="shared" si="45"/>
        <v>0</v>
      </c>
      <c r="HR214" s="12">
        <v>0.0</v>
      </c>
      <c r="HS214" s="12">
        <v>75500.0</v>
      </c>
      <c r="HT214" s="12">
        <v>0.0</v>
      </c>
      <c r="HU214" s="12">
        <v>0.0</v>
      </c>
      <c r="HV214" s="12">
        <v>0.0</v>
      </c>
      <c r="HW214" s="12">
        <v>0.0</v>
      </c>
      <c r="HX214" s="12">
        <v>75500.0</v>
      </c>
      <c r="HY214" s="12" t="s">
        <v>2011</v>
      </c>
      <c r="HZ214" s="19">
        <v>36572.0</v>
      </c>
    </row>
    <row r="215">
      <c r="A215" s="12" t="s">
        <v>2012</v>
      </c>
      <c r="B215" s="12" t="s">
        <v>2013</v>
      </c>
      <c r="C215" s="13">
        <v>45233.0</v>
      </c>
      <c r="D215" s="12">
        <v>11.0</v>
      </c>
      <c r="E215" s="12" t="s">
        <v>293</v>
      </c>
      <c r="F215" s="12" t="s">
        <v>629</v>
      </c>
      <c r="G215" s="12" t="s">
        <v>237</v>
      </c>
      <c r="H215" s="12" t="s">
        <v>238</v>
      </c>
      <c r="I215" s="12" t="s">
        <v>239</v>
      </c>
      <c r="J215" s="14"/>
      <c r="K215" s="12" t="s">
        <v>2004</v>
      </c>
      <c r="L215" s="12" t="s">
        <v>2005</v>
      </c>
      <c r="M215" s="15" t="s">
        <v>2006</v>
      </c>
      <c r="N215" s="12" t="s">
        <v>642</v>
      </c>
      <c r="O215" s="12" t="s">
        <v>259</v>
      </c>
      <c r="P215" s="12" t="s">
        <v>245</v>
      </c>
      <c r="Q215" s="12" t="s">
        <v>299</v>
      </c>
      <c r="R215" s="12" t="s">
        <v>247</v>
      </c>
      <c r="S215" s="12" t="s">
        <v>2007</v>
      </c>
      <c r="T215" s="16" t="s">
        <v>2008</v>
      </c>
      <c r="U215" s="17" t="s">
        <v>2014</v>
      </c>
      <c r="V215" s="14" t="str">
        <f t="shared" si="1"/>
        <v>3,584619</v>
      </c>
      <c r="W215" s="14" t="str">
        <f t="shared" si="2"/>
        <v>98,669012</v>
      </c>
      <c r="X215" s="14" t="str">
        <f t="shared" si="3"/>
        <v>3,584680</v>
      </c>
      <c r="Y215" s="14" t="str">
        <f t="shared" si="4"/>
        <v>98,669067</v>
      </c>
      <c r="Z215" s="18">
        <f t="shared" si="44"/>
        <v>9.124872411</v>
      </c>
      <c r="AA215" s="14" t="str">
        <f t="shared" si="6"/>
        <v>Dalam Radius</v>
      </c>
      <c r="AB215" s="14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4"/>
      <c r="DR215" s="12" t="b">
        <v>0</v>
      </c>
      <c r="DS215" s="12" t="b">
        <v>0</v>
      </c>
      <c r="DT215" s="14"/>
      <c r="DU215" s="14"/>
      <c r="DV215" s="12" t="s">
        <v>2015</v>
      </c>
      <c r="DW215" s="12" t="b">
        <v>0</v>
      </c>
      <c r="DX215" s="14"/>
      <c r="DY215" s="14"/>
      <c r="DZ215" s="12"/>
      <c r="EA215" s="12"/>
      <c r="EB215" s="12"/>
      <c r="EC215" s="12"/>
      <c r="ED215" s="12"/>
      <c r="EE215" s="12"/>
      <c r="EF215" s="14"/>
      <c r="EG215" s="14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4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4"/>
      <c r="FN215" s="12"/>
      <c r="FO215" s="12"/>
      <c r="FP215" s="12"/>
      <c r="FQ215" s="14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4"/>
      <c r="GD215" s="12"/>
      <c r="GE215" s="12"/>
      <c r="GF215" s="12"/>
      <c r="GG215" s="12"/>
      <c r="GH215" s="12"/>
      <c r="GI215" s="12"/>
      <c r="GJ215" s="19"/>
      <c r="GK215" s="14"/>
      <c r="GL215" s="14"/>
      <c r="GM215" s="14"/>
      <c r="GN215" s="12"/>
      <c r="GO215" s="14"/>
      <c r="GP215" s="14"/>
      <c r="GQ215" s="12"/>
      <c r="GR215" s="14"/>
      <c r="GS215" s="12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2">
        <f t="shared" si="45"/>
        <v>0</v>
      </c>
      <c r="HR215" s="12">
        <v>0.0</v>
      </c>
      <c r="HS215" s="12">
        <v>0.0</v>
      </c>
      <c r="HT215" s="12">
        <v>0.0</v>
      </c>
      <c r="HU215" s="12">
        <v>0.0</v>
      </c>
      <c r="HV215" s="12">
        <v>0.0</v>
      </c>
      <c r="HW215" s="12">
        <v>0.0</v>
      </c>
      <c r="HX215" s="12">
        <v>0.0</v>
      </c>
      <c r="HY215" s="12" t="s">
        <v>2016</v>
      </c>
      <c r="HZ215" s="12" t="s">
        <v>2017</v>
      </c>
    </row>
    <row r="216">
      <c r="A216" s="12" t="s">
        <v>2018</v>
      </c>
      <c r="B216" s="20">
        <v>19887.0</v>
      </c>
      <c r="C216" s="13">
        <v>45237.0</v>
      </c>
      <c r="D216" s="12">
        <v>11.0</v>
      </c>
      <c r="E216" s="12" t="s">
        <v>1094</v>
      </c>
      <c r="F216" s="12" t="s">
        <v>1095</v>
      </c>
      <c r="G216" s="12" t="s">
        <v>237</v>
      </c>
      <c r="H216" s="12" t="s">
        <v>238</v>
      </c>
      <c r="I216" s="12" t="s">
        <v>239</v>
      </c>
      <c r="J216" s="14"/>
      <c r="K216" s="12" t="s">
        <v>2019</v>
      </c>
      <c r="L216" s="12" t="s">
        <v>2020</v>
      </c>
      <c r="M216" s="15" t="s">
        <v>2021</v>
      </c>
      <c r="N216" s="12" t="s">
        <v>1099</v>
      </c>
      <c r="O216" s="12" t="s">
        <v>1100</v>
      </c>
      <c r="P216" s="12" t="s">
        <v>245</v>
      </c>
      <c r="Q216" s="12" t="s">
        <v>428</v>
      </c>
      <c r="R216" s="12" t="s">
        <v>429</v>
      </c>
      <c r="S216" s="12" t="s">
        <v>248</v>
      </c>
      <c r="T216" s="16" t="s">
        <v>2022</v>
      </c>
      <c r="U216" s="17" t="s">
        <v>2023</v>
      </c>
      <c r="V216" s="12" t="str">
        <f t="shared" si="1"/>
        <v>3,101268</v>
      </c>
      <c r="W216" s="14" t="str">
        <f t="shared" si="2"/>
        <v>98,488067</v>
      </c>
      <c r="X216" s="14" t="str">
        <f t="shared" si="3"/>
        <v>3,101201</v>
      </c>
      <c r="Y216" s="14" t="str">
        <f t="shared" si="4"/>
        <v>98,488114</v>
      </c>
      <c r="Z216" s="18">
        <f t="shared" si="44"/>
        <v>9.095937552</v>
      </c>
      <c r="AA216" s="14" t="str">
        <f t="shared" si="6"/>
        <v>Dalam Radius</v>
      </c>
      <c r="AB216" s="14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4"/>
      <c r="DR216" s="12" t="b">
        <v>0</v>
      </c>
      <c r="DS216" s="12" t="b">
        <v>0</v>
      </c>
      <c r="DT216" s="12"/>
      <c r="DU216" s="12"/>
      <c r="DV216" s="12" t="s">
        <v>2024</v>
      </c>
      <c r="DW216" s="12" t="b">
        <v>1</v>
      </c>
      <c r="DX216" s="12"/>
      <c r="DY216" s="12"/>
      <c r="DZ216" s="12"/>
      <c r="EA216" s="12"/>
      <c r="EB216" s="12"/>
      <c r="EC216" s="12"/>
      <c r="ED216" s="12"/>
      <c r="EE216" s="12"/>
      <c r="EF216" s="14"/>
      <c r="EG216" s="14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4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4"/>
      <c r="FN216" s="12"/>
      <c r="FO216" s="12"/>
      <c r="FP216" s="12"/>
      <c r="FQ216" s="14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4"/>
      <c r="GD216" s="12"/>
      <c r="GE216" s="12"/>
      <c r="GF216" s="12"/>
      <c r="GG216" s="12"/>
      <c r="GH216" s="12"/>
      <c r="GI216" s="12">
        <v>8.0</v>
      </c>
      <c r="GJ216" s="12"/>
      <c r="GK216" s="14"/>
      <c r="GL216" s="14"/>
      <c r="GM216" s="14"/>
      <c r="GN216" s="12"/>
      <c r="GO216" s="14"/>
      <c r="GP216" s="14"/>
      <c r="GQ216" s="12"/>
      <c r="GR216" s="14"/>
      <c r="GS216" s="12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2">
        <f>countif(AC216:CV216,"TRUE")</f>
        <v>0</v>
      </c>
      <c r="HR216" s="12">
        <v>96000.0</v>
      </c>
      <c r="HS216" s="12">
        <v>0.0</v>
      </c>
      <c r="HT216" s="12">
        <v>0.0</v>
      </c>
      <c r="HU216" s="12">
        <v>0.0</v>
      </c>
      <c r="HV216" s="12">
        <v>0.0</v>
      </c>
      <c r="HW216" s="12">
        <v>0.0</v>
      </c>
      <c r="HX216" s="12">
        <v>96000.0</v>
      </c>
      <c r="HY216" s="20">
        <v>16630.0</v>
      </c>
      <c r="HZ216" s="12" t="s">
        <v>2025</v>
      </c>
    </row>
    <row r="217">
      <c r="A217" s="12" t="s">
        <v>2026</v>
      </c>
      <c r="B217" s="12" t="s">
        <v>2027</v>
      </c>
      <c r="C217" s="13">
        <v>45236.0</v>
      </c>
      <c r="D217" s="12">
        <v>11.0</v>
      </c>
      <c r="E217" s="12" t="s">
        <v>293</v>
      </c>
      <c r="F217" s="12" t="s">
        <v>629</v>
      </c>
      <c r="G217" s="12" t="s">
        <v>237</v>
      </c>
      <c r="H217" s="12" t="s">
        <v>238</v>
      </c>
      <c r="I217" s="12" t="s">
        <v>239</v>
      </c>
      <c r="J217" s="14"/>
      <c r="K217" s="12" t="s">
        <v>2028</v>
      </c>
      <c r="L217" s="12" t="s">
        <v>2029</v>
      </c>
      <c r="M217" s="15" t="s">
        <v>1727</v>
      </c>
      <c r="N217" s="12" t="s">
        <v>642</v>
      </c>
      <c r="O217" s="12" t="s">
        <v>259</v>
      </c>
      <c r="P217" s="12" t="s">
        <v>245</v>
      </c>
      <c r="Q217" s="12" t="s">
        <v>299</v>
      </c>
      <c r="R217" s="12" t="s">
        <v>247</v>
      </c>
      <c r="S217" s="12" t="s">
        <v>248</v>
      </c>
      <c r="T217" s="16" t="s">
        <v>2030</v>
      </c>
      <c r="U217" s="17" t="s">
        <v>2031</v>
      </c>
      <c r="V217" s="14" t="str">
        <f t="shared" si="1"/>
        <v>3,590178</v>
      </c>
      <c r="W217" s="14" t="str">
        <f t="shared" si="2"/>
        <v>98,663365</v>
      </c>
      <c r="X217" s="14" t="str">
        <f t="shared" si="3"/>
        <v>3,590115</v>
      </c>
      <c r="Y217" s="14" t="str">
        <f t="shared" si="4"/>
        <v>98,663417</v>
      </c>
      <c r="Z217" s="18">
        <f t="shared" si="44"/>
        <v>9.076112481</v>
      </c>
      <c r="AA217" s="14" t="str">
        <f t="shared" si="6"/>
        <v>Dalam Radius</v>
      </c>
      <c r="AB217" s="14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4"/>
      <c r="DR217" s="12" t="b">
        <v>0</v>
      </c>
      <c r="DS217" s="12" t="b">
        <v>0</v>
      </c>
      <c r="DT217" s="14"/>
      <c r="DU217" s="14"/>
      <c r="DV217" s="12" t="s">
        <v>2032</v>
      </c>
      <c r="DW217" s="12" t="b">
        <v>0</v>
      </c>
      <c r="DX217" s="14"/>
      <c r="DY217" s="14"/>
      <c r="DZ217" s="12"/>
      <c r="EA217" s="12"/>
      <c r="EB217" s="12"/>
      <c r="EC217" s="12"/>
      <c r="ED217" s="12"/>
      <c r="EE217" s="12"/>
      <c r="EF217" s="14"/>
      <c r="EG217" s="14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4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4"/>
      <c r="FN217" s="12"/>
      <c r="FO217" s="12"/>
      <c r="FP217" s="12"/>
      <c r="FQ217" s="14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4"/>
      <c r="GD217" s="12"/>
      <c r="GE217" s="12"/>
      <c r="GF217" s="12"/>
      <c r="GG217" s="12"/>
      <c r="GH217" s="12"/>
      <c r="GI217" s="12"/>
      <c r="GJ217" s="12"/>
      <c r="GK217" s="14"/>
      <c r="GL217" s="14"/>
      <c r="GM217" s="14"/>
      <c r="GN217" s="12"/>
      <c r="GO217" s="14"/>
      <c r="GP217" s="14"/>
      <c r="GQ217" s="12"/>
      <c r="GR217" s="14"/>
      <c r="GS217" s="12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2">
        <f t="shared" ref="HQ217:HQ219" si="46">countif(AC217:DP217,"TRUE")</f>
        <v>0</v>
      </c>
      <c r="HR217" s="12">
        <v>0.0</v>
      </c>
      <c r="HS217" s="12">
        <v>0.0</v>
      </c>
      <c r="HT217" s="12">
        <v>0.0</v>
      </c>
      <c r="HU217" s="12">
        <v>0.0</v>
      </c>
      <c r="HV217" s="12">
        <v>0.0</v>
      </c>
      <c r="HW217" s="12">
        <v>0.0</v>
      </c>
      <c r="HX217" s="12">
        <v>0.0</v>
      </c>
      <c r="HY217" s="12" t="s">
        <v>2033</v>
      </c>
      <c r="HZ217" s="12" t="s">
        <v>2034</v>
      </c>
    </row>
    <row r="218">
      <c r="A218" s="12" t="s">
        <v>2035</v>
      </c>
      <c r="B218" s="12" t="s">
        <v>2036</v>
      </c>
      <c r="C218" s="13">
        <v>45232.0</v>
      </c>
      <c r="D218" s="12">
        <v>11.0</v>
      </c>
      <c r="E218" s="12" t="s">
        <v>235</v>
      </c>
      <c r="F218" s="12" t="s">
        <v>619</v>
      </c>
      <c r="G218" s="12" t="s">
        <v>237</v>
      </c>
      <c r="H218" s="12" t="s">
        <v>238</v>
      </c>
      <c r="I218" s="12" t="s">
        <v>239</v>
      </c>
      <c r="J218" s="14"/>
      <c r="K218" s="12" t="s">
        <v>770</v>
      </c>
      <c r="L218" s="12" t="s">
        <v>771</v>
      </c>
      <c r="M218" s="15" t="s">
        <v>772</v>
      </c>
      <c r="N218" s="12" t="s">
        <v>243</v>
      </c>
      <c r="O218" s="12" t="s">
        <v>244</v>
      </c>
      <c r="P218" s="12" t="s">
        <v>245</v>
      </c>
      <c r="Q218" s="12" t="s">
        <v>299</v>
      </c>
      <c r="R218" s="12" t="s">
        <v>247</v>
      </c>
      <c r="S218" s="12" t="s">
        <v>248</v>
      </c>
      <c r="T218" s="16" t="s">
        <v>773</v>
      </c>
      <c r="U218" s="17" t="s">
        <v>2037</v>
      </c>
      <c r="V218" s="14" t="str">
        <f t="shared" si="1"/>
        <v>3,629682</v>
      </c>
      <c r="W218" s="14" t="str">
        <f t="shared" si="2"/>
        <v>98,707556</v>
      </c>
      <c r="X218" s="14" t="str">
        <f t="shared" si="3"/>
        <v>3,629697</v>
      </c>
      <c r="Y218" s="14" t="str">
        <f t="shared" si="4"/>
        <v>98,707636</v>
      </c>
      <c r="Z218" s="18">
        <f t="shared" si="44"/>
        <v>9.03306589</v>
      </c>
      <c r="AA218" s="14" t="str">
        <f t="shared" si="6"/>
        <v>Dalam Radius</v>
      </c>
      <c r="AB218" s="14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 t="b">
        <v>1</v>
      </c>
      <c r="AY218" s="12"/>
      <c r="AZ218" s="12" t="b">
        <v>1</v>
      </c>
      <c r="BA218" s="12"/>
      <c r="BB218" s="12" t="b">
        <v>1</v>
      </c>
      <c r="BC218" s="12"/>
      <c r="BD218" s="12"/>
      <c r="BE218" s="12" t="b">
        <v>1</v>
      </c>
      <c r="BF218" s="12" t="b">
        <v>1</v>
      </c>
      <c r="BG218" s="12" t="b">
        <v>1</v>
      </c>
      <c r="BH218" s="12"/>
      <c r="BI218" s="12" t="b">
        <v>1</v>
      </c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 t="b">
        <v>1</v>
      </c>
      <c r="CA218" s="12"/>
      <c r="CB218" s="12" t="b">
        <v>1</v>
      </c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2" t="b">
        <v>0</v>
      </c>
      <c r="DS218" s="12" t="b">
        <v>0</v>
      </c>
      <c r="DT218" s="14"/>
      <c r="DU218" s="14"/>
      <c r="DV218" s="12" t="s">
        <v>2038</v>
      </c>
      <c r="DW218" s="12" t="b">
        <v>1</v>
      </c>
      <c r="DX218" s="14"/>
      <c r="DY218" s="14"/>
      <c r="DZ218" s="12"/>
      <c r="EA218" s="12"/>
      <c r="EB218" s="12"/>
      <c r="EC218" s="12"/>
      <c r="ED218" s="12"/>
      <c r="EE218" s="12"/>
      <c r="EF218" s="14"/>
      <c r="EG218" s="14"/>
      <c r="EH218" s="12"/>
      <c r="EI218" s="12"/>
      <c r="EJ218" s="14"/>
      <c r="EK218" s="12"/>
      <c r="EL218" s="12"/>
      <c r="EM218" s="12"/>
      <c r="EN218" s="12"/>
      <c r="EO218" s="12"/>
      <c r="EP218" s="12"/>
      <c r="EQ218" s="12"/>
      <c r="ER218" s="12"/>
      <c r="ES218" s="12"/>
      <c r="ET218" s="14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>
        <v>1.0</v>
      </c>
      <c r="FE218" s="12"/>
      <c r="FF218" s="12"/>
      <c r="FG218" s="12"/>
      <c r="FH218" s="12"/>
      <c r="FI218" s="12"/>
      <c r="FJ218" s="12"/>
      <c r="FK218" s="12"/>
      <c r="FL218" s="12"/>
      <c r="FM218" s="14"/>
      <c r="FN218" s="12"/>
      <c r="FO218" s="12"/>
      <c r="FP218" s="12"/>
      <c r="FQ218" s="14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4"/>
      <c r="GD218" s="12"/>
      <c r="GE218" s="12"/>
      <c r="GF218" s="12"/>
      <c r="GG218" s="12"/>
      <c r="GH218" s="12"/>
      <c r="GI218" s="12">
        <v>2.0</v>
      </c>
      <c r="GJ218" s="12"/>
      <c r="GK218" s="14"/>
      <c r="GL218" s="14"/>
      <c r="GM218" s="14"/>
      <c r="GN218" s="12"/>
      <c r="GO218" s="14"/>
      <c r="GP218" s="14"/>
      <c r="GQ218" s="12"/>
      <c r="GR218" s="14"/>
      <c r="GS218" s="12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2">
        <f t="shared" si="46"/>
        <v>9</v>
      </c>
      <c r="HR218" s="12">
        <v>36000.0</v>
      </c>
      <c r="HS218" s="12">
        <v>0.0</v>
      </c>
      <c r="HT218" s="12">
        <v>0.0</v>
      </c>
      <c r="HU218" s="12">
        <v>0.0</v>
      </c>
      <c r="HV218" s="12">
        <v>0.0</v>
      </c>
      <c r="HW218" s="12"/>
      <c r="HX218" s="12">
        <v>36000.0</v>
      </c>
      <c r="HY218" s="12" t="s">
        <v>2039</v>
      </c>
      <c r="HZ218" s="19">
        <v>36530.0</v>
      </c>
    </row>
    <row r="219">
      <c r="A219" s="12" t="s">
        <v>2040</v>
      </c>
      <c r="B219" s="20">
        <v>17543.0</v>
      </c>
      <c r="C219" s="13">
        <v>45234.0</v>
      </c>
      <c r="D219" s="12">
        <v>11.0</v>
      </c>
      <c r="E219" s="12" t="s">
        <v>596</v>
      </c>
      <c r="F219" s="12" t="s">
        <v>597</v>
      </c>
      <c r="G219" s="12" t="s">
        <v>237</v>
      </c>
      <c r="H219" s="12" t="s">
        <v>238</v>
      </c>
      <c r="I219" s="12" t="s">
        <v>239</v>
      </c>
      <c r="J219" s="14"/>
      <c r="K219" s="12" t="s">
        <v>2041</v>
      </c>
      <c r="L219" s="12" t="s">
        <v>2042</v>
      </c>
      <c r="M219" s="15" t="s">
        <v>600</v>
      </c>
      <c r="N219" s="12" t="s">
        <v>642</v>
      </c>
      <c r="O219" s="12" t="s">
        <v>259</v>
      </c>
      <c r="P219" s="12" t="s">
        <v>245</v>
      </c>
      <c r="Q219" s="12" t="s">
        <v>299</v>
      </c>
      <c r="R219" s="12" t="s">
        <v>247</v>
      </c>
      <c r="S219" s="12" t="s">
        <v>248</v>
      </c>
      <c r="T219" s="16" t="s">
        <v>2043</v>
      </c>
      <c r="U219" s="17" t="s">
        <v>2044</v>
      </c>
      <c r="V219" s="14" t="str">
        <f t="shared" si="1"/>
        <v>3,599168</v>
      </c>
      <c r="W219" s="14" t="str">
        <f t="shared" si="2"/>
        <v>98,649170</v>
      </c>
      <c r="X219" s="14" t="str">
        <f t="shared" si="3"/>
        <v>3,599130</v>
      </c>
      <c r="Y219" s="14" t="str">
        <f t="shared" si="4"/>
        <v>98,649192</v>
      </c>
      <c r="Z219" s="18">
        <f t="shared" si="44"/>
        <v>4.880037892</v>
      </c>
      <c r="AA219" s="14" t="str">
        <f t="shared" si="6"/>
        <v>Dalam Radius</v>
      </c>
      <c r="AB219" s="14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 t="b">
        <v>1</v>
      </c>
      <c r="BC219" s="12"/>
      <c r="BD219" s="12"/>
      <c r="BE219" s="12"/>
      <c r="BF219" s="12" t="b">
        <v>1</v>
      </c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 t="b">
        <v>1</v>
      </c>
      <c r="BV219" s="12" t="b">
        <v>1</v>
      </c>
      <c r="BW219" s="12" t="b">
        <v>1</v>
      </c>
      <c r="BX219" s="12"/>
      <c r="BY219" s="12"/>
      <c r="BZ219" s="12" t="b">
        <v>1</v>
      </c>
      <c r="CA219" s="12"/>
      <c r="CB219" s="12" t="b">
        <v>1</v>
      </c>
      <c r="CC219" s="12"/>
      <c r="CD219" s="12"/>
      <c r="CE219" s="12"/>
      <c r="CF219" s="12"/>
      <c r="CG219" s="12" t="b">
        <v>1</v>
      </c>
      <c r="CH219" s="12"/>
      <c r="CI219" s="12"/>
      <c r="CJ219" s="12" t="b">
        <v>1</v>
      </c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4"/>
      <c r="DR219" s="12" t="b">
        <v>0</v>
      </c>
      <c r="DS219" s="12" t="b">
        <v>0</v>
      </c>
      <c r="DT219" s="14"/>
      <c r="DU219" s="14"/>
      <c r="DV219" s="12" t="s">
        <v>2045</v>
      </c>
      <c r="DW219" s="12" t="b">
        <v>1</v>
      </c>
      <c r="DX219" s="14"/>
      <c r="DY219" s="14"/>
      <c r="DZ219" s="12"/>
      <c r="EA219" s="12"/>
      <c r="EB219" s="12"/>
      <c r="EC219" s="12"/>
      <c r="ED219" s="12"/>
      <c r="EE219" s="12"/>
      <c r="EF219" s="14"/>
      <c r="EG219" s="14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4"/>
      <c r="EU219" s="12"/>
      <c r="EV219" s="12"/>
      <c r="EW219" s="12"/>
      <c r="EX219" s="12"/>
      <c r="EY219" s="12"/>
      <c r="EZ219" s="12"/>
      <c r="FA219" s="12"/>
      <c r="FB219" s="12"/>
      <c r="FC219" s="12">
        <v>1.0</v>
      </c>
      <c r="FD219" s="12"/>
      <c r="FE219" s="12"/>
      <c r="FF219" s="12"/>
      <c r="FG219" s="12"/>
      <c r="FH219" s="12"/>
      <c r="FI219" s="12"/>
      <c r="FJ219" s="12"/>
      <c r="FK219" s="12"/>
      <c r="FL219" s="12"/>
      <c r="FM219" s="14"/>
      <c r="FN219" s="12"/>
      <c r="FO219" s="12"/>
      <c r="FP219" s="12"/>
      <c r="FQ219" s="14"/>
      <c r="FR219" s="12"/>
      <c r="FS219" s="12">
        <v>1.0</v>
      </c>
      <c r="FT219" s="12">
        <v>2.0</v>
      </c>
      <c r="FU219" s="12"/>
      <c r="FV219" s="12"/>
      <c r="FW219" s="12"/>
      <c r="FX219" s="12"/>
      <c r="FY219" s="12"/>
      <c r="FZ219" s="12"/>
      <c r="GA219" s="12"/>
      <c r="GB219" s="12"/>
      <c r="GC219" s="14"/>
      <c r="GD219" s="12">
        <v>1.0</v>
      </c>
      <c r="GE219" s="12"/>
      <c r="GF219" s="12"/>
      <c r="GG219" s="12"/>
      <c r="GH219" s="12"/>
      <c r="GI219" s="12"/>
      <c r="GJ219" s="12"/>
      <c r="GK219" s="14"/>
      <c r="GL219" s="14"/>
      <c r="GM219" s="14"/>
      <c r="GN219" s="12"/>
      <c r="GO219" s="14"/>
      <c r="GP219" s="14"/>
      <c r="GQ219" s="12"/>
      <c r="GR219" s="14"/>
      <c r="GS219" s="12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2">
        <f t="shared" si="46"/>
        <v>9</v>
      </c>
      <c r="HR219" s="12">
        <v>60000.0</v>
      </c>
      <c r="HS219" s="12">
        <v>0.0</v>
      </c>
      <c r="HT219" s="12">
        <v>0.0</v>
      </c>
      <c r="HU219" s="12">
        <v>0.0</v>
      </c>
      <c r="HV219" s="12">
        <v>0.0</v>
      </c>
      <c r="HW219" s="12">
        <v>0.0</v>
      </c>
      <c r="HX219" s="12">
        <v>60000.0</v>
      </c>
      <c r="HY219" s="20">
        <v>45057.0</v>
      </c>
      <c r="HZ219" s="12" t="s">
        <v>993</v>
      </c>
    </row>
    <row r="220">
      <c r="A220" s="12" t="s">
        <v>2046</v>
      </c>
      <c r="B220" s="22">
        <v>13098.0</v>
      </c>
      <c r="C220" s="13">
        <v>45237.0</v>
      </c>
      <c r="D220" s="12">
        <v>11.0</v>
      </c>
      <c r="E220" s="12" t="s">
        <v>475</v>
      </c>
      <c r="F220" s="12" t="s">
        <v>476</v>
      </c>
      <c r="G220" s="12" t="s">
        <v>237</v>
      </c>
      <c r="H220" s="12" t="s">
        <v>238</v>
      </c>
      <c r="I220" s="12" t="s">
        <v>239</v>
      </c>
      <c r="J220" s="14"/>
      <c r="K220" s="12" t="s">
        <v>2047</v>
      </c>
      <c r="L220" s="12" t="s">
        <v>2048</v>
      </c>
      <c r="M220" s="15" t="s">
        <v>2049</v>
      </c>
      <c r="N220" s="12" t="s">
        <v>480</v>
      </c>
      <c r="O220" s="12" t="s">
        <v>259</v>
      </c>
      <c r="P220" s="12" t="s">
        <v>245</v>
      </c>
      <c r="Q220" s="12" t="s">
        <v>246</v>
      </c>
      <c r="R220" s="12" t="s">
        <v>247</v>
      </c>
      <c r="S220" s="12" t="s">
        <v>2050</v>
      </c>
      <c r="T220" s="16" t="s">
        <v>2051</v>
      </c>
      <c r="U220" s="17" t="s">
        <v>2052</v>
      </c>
      <c r="V220" s="12" t="str">
        <f t="shared" si="1"/>
        <v>3,592849</v>
      </c>
      <c r="W220" s="14" t="str">
        <f t="shared" si="2"/>
        <v>98,704978</v>
      </c>
      <c r="X220" s="14" t="str">
        <f t="shared" si="3"/>
        <v>3,592809</v>
      </c>
      <c r="Y220" s="14" t="str">
        <f t="shared" si="4"/>
        <v>98,705048</v>
      </c>
      <c r="Z220" s="18">
        <f t="shared" si="44"/>
        <v>8.951534768</v>
      </c>
      <c r="AA220" s="14" t="str">
        <f t="shared" si="6"/>
        <v>Dalam Radius</v>
      </c>
      <c r="AB220" s="14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 t="b">
        <v>1</v>
      </c>
      <c r="AY220" s="12"/>
      <c r="AZ220" s="12" t="b">
        <v>1</v>
      </c>
      <c r="BA220" s="12"/>
      <c r="BB220" s="12"/>
      <c r="BC220" s="12"/>
      <c r="BD220" s="12"/>
      <c r="BE220" s="12"/>
      <c r="BF220" s="12" t="b">
        <v>1</v>
      </c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 t="b">
        <v>1</v>
      </c>
      <c r="BW220" s="12"/>
      <c r="BX220" s="12"/>
      <c r="BY220" s="12"/>
      <c r="BZ220" s="12" t="b">
        <v>1</v>
      </c>
      <c r="CA220" s="12"/>
      <c r="CB220" s="12" t="b">
        <v>1</v>
      </c>
      <c r="CC220" s="12"/>
      <c r="CD220" s="12"/>
      <c r="CE220" s="12"/>
      <c r="CF220" s="12"/>
      <c r="CG220" s="12" t="b">
        <v>1</v>
      </c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4"/>
      <c r="DR220" s="12" t="b">
        <v>0</v>
      </c>
      <c r="DS220" s="12" t="b">
        <v>0</v>
      </c>
      <c r="DT220" s="12"/>
      <c r="DU220" s="12"/>
      <c r="DV220" s="12" t="s">
        <v>2053</v>
      </c>
      <c r="DW220" s="12" t="b">
        <v>0</v>
      </c>
      <c r="DX220" s="12"/>
      <c r="DY220" s="12"/>
      <c r="DZ220" s="12"/>
      <c r="EA220" s="12"/>
      <c r="EB220" s="12"/>
      <c r="EC220" s="12"/>
      <c r="ED220" s="12"/>
      <c r="EE220" s="12"/>
      <c r="EF220" s="14"/>
      <c r="EG220" s="14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4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4"/>
      <c r="FN220" s="12"/>
      <c r="FO220" s="12"/>
      <c r="FP220" s="12"/>
      <c r="FQ220" s="14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4"/>
      <c r="GD220" s="12"/>
      <c r="GE220" s="12"/>
      <c r="GF220" s="12"/>
      <c r="GG220" s="12"/>
      <c r="GH220" s="12"/>
      <c r="GI220" s="12"/>
      <c r="GJ220" s="12"/>
      <c r="GK220" s="14"/>
      <c r="GL220" s="14"/>
      <c r="GM220" s="14"/>
      <c r="GN220" s="12"/>
      <c r="GO220" s="14"/>
      <c r="GP220" s="14"/>
      <c r="GQ220" s="12"/>
      <c r="GR220" s="14"/>
      <c r="GS220" s="12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2">
        <f>countif(AC220:CV220,"TRUE")</f>
        <v>7</v>
      </c>
      <c r="HR220" s="12">
        <v>0.0</v>
      </c>
      <c r="HS220" s="12">
        <v>0.0</v>
      </c>
      <c r="HT220" s="12">
        <v>0.0</v>
      </c>
      <c r="HU220" s="12">
        <v>0.0</v>
      </c>
      <c r="HV220" s="12">
        <v>0.0</v>
      </c>
      <c r="HW220" s="12">
        <v>0.0</v>
      </c>
      <c r="HX220" s="12">
        <v>0.0</v>
      </c>
      <c r="HY220" s="12" t="s">
        <v>2054</v>
      </c>
      <c r="HZ220" s="12" t="s">
        <v>1344</v>
      </c>
    </row>
    <row r="221">
      <c r="A221" s="12" t="s">
        <v>2055</v>
      </c>
      <c r="B221" s="20">
        <v>14045.0</v>
      </c>
      <c r="C221" s="13">
        <v>45232.0</v>
      </c>
      <c r="D221" s="12">
        <v>11.0</v>
      </c>
      <c r="E221" s="12" t="s">
        <v>475</v>
      </c>
      <c r="F221" s="12" t="s">
        <v>476</v>
      </c>
      <c r="G221" s="12" t="s">
        <v>237</v>
      </c>
      <c r="H221" s="12" t="s">
        <v>238</v>
      </c>
      <c r="I221" s="12" t="s">
        <v>239</v>
      </c>
      <c r="J221" s="14"/>
      <c r="K221" s="12" t="s">
        <v>2056</v>
      </c>
      <c r="L221" s="12" t="s">
        <v>2057</v>
      </c>
      <c r="M221" s="15" t="s">
        <v>2058</v>
      </c>
      <c r="N221" s="12" t="s">
        <v>1144</v>
      </c>
      <c r="O221" s="12" t="s">
        <v>259</v>
      </c>
      <c r="P221" s="12" t="s">
        <v>245</v>
      </c>
      <c r="Q221" s="12" t="s">
        <v>278</v>
      </c>
      <c r="R221" s="12" t="s">
        <v>279</v>
      </c>
      <c r="S221" s="12" t="s">
        <v>248</v>
      </c>
      <c r="T221" s="16" t="s">
        <v>2059</v>
      </c>
      <c r="U221" s="17" t="s">
        <v>2060</v>
      </c>
      <c r="V221" s="14" t="str">
        <f t="shared" si="1"/>
        <v>3,540461</v>
      </c>
      <c r="W221" s="14" t="str">
        <f t="shared" si="2"/>
        <v>98,658138</v>
      </c>
      <c r="X221" s="14" t="str">
        <f t="shared" si="3"/>
        <v>3,540533</v>
      </c>
      <c r="Y221" s="14" t="str">
        <f t="shared" si="4"/>
        <v>98,658174</v>
      </c>
      <c r="Z221" s="18">
        <f t="shared" si="44"/>
        <v>8.947597204</v>
      </c>
      <c r="AA221" s="14" t="str">
        <f t="shared" si="6"/>
        <v>Dalam Radius</v>
      </c>
      <c r="AB221" s="14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 t="b">
        <v>1</v>
      </c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 t="b">
        <v>1</v>
      </c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4"/>
      <c r="CX221" s="12"/>
      <c r="CY221" s="12"/>
      <c r="CZ221" s="14"/>
      <c r="DA221" s="14"/>
      <c r="DB221" s="12"/>
      <c r="DC221" s="12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2" t="b">
        <v>0</v>
      </c>
      <c r="DS221" s="12" t="b">
        <v>0</v>
      </c>
      <c r="DT221" s="14"/>
      <c r="DU221" s="14"/>
      <c r="DV221" s="12" t="s">
        <v>2061</v>
      </c>
      <c r="DW221" s="12" t="b">
        <v>1</v>
      </c>
      <c r="DX221" s="14"/>
      <c r="DY221" s="14"/>
      <c r="DZ221" s="12"/>
      <c r="EA221" s="12"/>
      <c r="EB221" s="12"/>
      <c r="EC221" s="12"/>
      <c r="ED221" s="12"/>
      <c r="EE221" s="12"/>
      <c r="EF221" s="14"/>
      <c r="EG221" s="14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4"/>
      <c r="EU221" s="12"/>
      <c r="EV221" s="12"/>
      <c r="EW221" s="12"/>
      <c r="EX221" s="12"/>
      <c r="EY221" s="12">
        <v>1.0</v>
      </c>
      <c r="EZ221" s="12"/>
      <c r="FA221" s="12"/>
      <c r="FB221" s="12"/>
      <c r="FC221" s="12">
        <v>2.0</v>
      </c>
      <c r="FD221" s="12"/>
      <c r="FE221" s="12"/>
      <c r="FF221" s="12"/>
      <c r="FG221" s="12"/>
      <c r="FH221" s="12"/>
      <c r="FI221" s="12"/>
      <c r="FJ221" s="12"/>
      <c r="FK221" s="12"/>
      <c r="FL221" s="12"/>
      <c r="FM221" s="14"/>
      <c r="FN221" s="12"/>
      <c r="FO221" s="12"/>
      <c r="FP221" s="12"/>
      <c r="FQ221" s="14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4"/>
      <c r="GD221" s="12"/>
      <c r="GE221" s="12"/>
      <c r="GF221" s="12"/>
      <c r="GG221" s="12"/>
      <c r="GH221" s="12"/>
      <c r="GI221" s="12"/>
      <c r="GJ221" s="19"/>
      <c r="GK221" s="14"/>
      <c r="GL221" s="14"/>
      <c r="GM221" s="14"/>
      <c r="GN221" s="12"/>
      <c r="GO221" s="14"/>
      <c r="GP221" s="14"/>
      <c r="GQ221" s="12"/>
      <c r="GR221" s="14"/>
      <c r="GS221" s="12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2">
        <f t="shared" ref="HQ221:HQ225" si="47">countif(AC221:DP221,"TRUE")</f>
        <v>2</v>
      </c>
      <c r="HR221" s="12">
        <v>36000.0</v>
      </c>
      <c r="HS221" s="12">
        <v>0.0</v>
      </c>
      <c r="HT221" s="12">
        <v>0.0</v>
      </c>
      <c r="HU221" s="12">
        <v>0.0</v>
      </c>
      <c r="HV221" s="12">
        <v>0.0</v>
      </c>
      <c r="HW221" s="12"/>
      <c r="HX221" s="12">
        <v>36000.0</v>
      </c>
      <c r="HY221" s="20">
        <v>37847.0</v>
      </c>
      <c r="HZ221" s="19">
        <v>36550.0</v>
      </c>
    </row>
    <row r="222">
      <c r="A222" s="12" t="s">
        <v>2062</v>
      </c>
      <c r="B222" s="12" t="s">
        <v>2063</v>
      </c>
      <c r="C222" s="13">
        <v>45231.0</v>
      </c>
      <c r="D222" s="12">
        <v>11.0</v>
      </c>
      <c r="E222" s="12" t="s">
        <v>596</v>
      </c>
      <c r="F222" s="12" t="s">
        <v>658</v>
      </c>
      <c r="G222" s="12" t="s">
        <v>237</v>
      </c>
      <c r="H222" s="12" t="s">
        <v>238</v>
      </c>
      <c r="I222" s="12" t="s">
        <v>239</v>
      </c>
      <c r="J222" s="14"/>
      <c r="K222" s="12" t="s">
        <v>2064</v>
      </c>
      <c r="L222" s="12" t="s">
        <v>2065</v>
      </c>
      <c r="M222" s="15" t="s">
        <v>600</v>
      </c>
      <c r="N222" s="12" t="s">
        <v>331</v>
      </c>
      <c r="O222" s="12" t="s">
        <v>244</v>
      </c>
      <c r="P222" s="12" t="s">
        <v>245</v>
      </c>
      <c r="Q222" s="12" t="s">
        <v>278</v>
      </c>
      <c r="R222" s="12" t="s">
        <v>279</v>
      </c>
      <c r="S222" s="12" t="s">
        <v>248</v>
      </c>
      <c r="T222" s="16" t="s">
        <v>2066</v>
      </c>
      <c r="U222" s="17" t="s">
        <v>2067</v>
      </c>
      <c r="V222" s="14" t="str">
        <f t="shared" si="1"/>
        <v>3,589736</v>
      </c>
      <c r="W222" s="14" t="str">
        <f t="shared" si="2"/>
        <v>98,626946</v>
      </c>
      <c r="X222" s="14" t="str">
        <f t="shared" si="3"/>
        <v>3,589725</v>
      </c>
      <c r="Y222" s="14" t="str">
        <f t="shared" si="4"/>
        <v>98,626987</v>
      </c>
      <c r="Z222" s="18">
        <f t="shared" si="44"/>
        <v>4.711578605</v>
      </c>
      <c r="AA222" s="14" t="str">
        <f t="shared" si="6"/>
        <v>Dalam Radius</v>
      </c>
      <c r="AB222" s="14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 t="b">
        <v>1</v>
      </c>
      <c r="BC222" s="12"/>
      <c r="BD222" s="12"/>
      <c r="BE222" s="12"/>
      <c r="BF222" s="12" t="b">
        <v>1</v>
      </c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 t="b">
        <v>1</v>
      </c>
      <c r="BX222" s="12"/>
      <c r="BY222" s="12"/>
      <c r="BZ222" s="12" t="b">
        <v>1</v>
      </c>
      <c r="CA222" s="12"/>
      <c r="CB222" s="12" t="b">
        <v>1</v>
      </c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2" t="b">
        <v>0</v>
      </c>
      <c r="DS222" s="12" t="b">
        <v>0</v>
      </c>
      <c r="DT222" s="14"/>
      <c r="DU222" s="14"/>
      <c r="DV222" s="12" t="s">
        <v>2068</v>
      </c>
      <c r="DW222" s="12" t="b">
        <v>1</v>
      </c>
      <c r="DX222" s="14"/>
      <c r="DY222" s="14"/>
      <c r="DZ222" s="12"/>
      <c r="EA222" s="12"/>
      <c r="EB222" s="12"/>
      <c r="EC222" s="12"/>
      <c r="ED222" s="12"/>
      <c r="EE222" s="12"/>
      <c r="EF222" s="14"/>
      <c r="EG222" s="14"/>
      <c r="EH222" s="12"/>
      <c r="EI222" s="12"/>
      <c r="EJ222" s="14"/>
      <c r="EK222" s="12"/>
      <c r="EL222" s="12"/>
      <c r="EM222" s="12"/>
      <c r="EN222" s="12"/>
      <c r="EO222" s="12"/>
      <c r="EP222" s="12"/>
      <c r="EQ222" s="12"/>
      <c r="ER222" s="12"/>
      <c r="ES222" s="12"/>
      <c r="ET222" s="14"/>
      <c r="EU222" s="12"/>
      <c r="EV222" s="12"/>
      <c r="EW222" s="12"/>
      <c r="EX222" s="12"/>
      <c r="EY222" s="12">
        <v>1.0</v>
      </c>
      <c r="EZ222" s="12"/>
      <c r="FA222" s="12"/>
      <c r="FB222" s="12"/>
      <c r="FC222" s="12">
        <v>2.0</v>
      </c>
      <c r="FD222" s="12"/>
      <c r="FE222" s="12"/>
      <c r="FF222" s="12"/>
      <c r="FG222" s="12"/>
      <c r="FH222" s="12"/>
      <c r="FI222" s="12"/>
      <c r="FJ222" s="12"/>
      <c r="FK222" s="12"/>
      <c r="FL222" s="12">
        <v>1.0</v>
      </c>
      <c r="FM222" s="14"/>
      <c r="FN222" s="12"/>
      <c r="FO222" s="12"/>
      <c r="FP222" s="12"/>
      <c r="FQ222" s="14"/>
      <c r="FR222" s="12"/>
      <c r="FS222" s="12"/>
      <c r="FT222" s="12"/>
      <c r="FU222" s="12"/>
      <c r="FV222" s="12"/>
      <c r="FW222" s="12">
        <v>2.0</v>
      </c>
      <c r="FX222" s="12"/>
      <c r="FY222" s="12">
        <v>2.0</v>
      </c>
      <c r="FZ222" s="12"/>
      <c r="GA222" s="12"/>
      <c r="GB222" s="12"/>
      <c r="GC222" s="14"/>
      <c r="GD222" s="12"/>
      <c r="GE222" s="12"/>
      <c r="GF222" s="12"/>
      <c r="GG222" s="12"/>
      <c r="GH222" s="12"/>
      <c r="GI222" s="12"/>
      <c r="GJ222" s="12"/>
      <c r="GK222" s="14"/>
      <c r="GL222" s="14"/>
      <c r="GM222" s="14"/>
      <c r="GN222" s="12"/>
      <c r="GO222" s="14"/>
      <c r="GP222" s="14"/>
      <c r="GQ222" s="12"/>
      <c r="GR222" s="14"/>
      <c r="GS222" s="12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2">
        <f t="shared" si="47"/>
        <v>5</v>
      </c>
      <c r="HR222" s="12">
        <v>96000.0</v>
      </c>
      <c r="HS222" s="12">
        <v>0.0</v>
      </c>
      <c r="HT222" s="12">
        <v>0.0</v>
      </c>
      <c r="HU222" s="12">
        <v>0.0</v>
      </c>
      <c r="HV222" s="12">
        <v>0.0</v>
      </c>
      <c r="HW222" s="12"/>
      <c r="HX222" s="12">
        <v>96000.0</v>
      </c>
      <c r="HY222" s="12" t="s">
        <v>2069</v>
      </c>
      <c r="HZ222" s="19">
        <v>36584.0</v>
      </c>
    </row>
    <row r="223">
      <c r="A223" s="12" t="s">
        <v>2070</v>
      </c>
      <c r="B223" s="12" t="s">
        <v>2071</v>
      </c>
      <c r="C223" s="13">
        <v>45236.0</v>
      </c>
      <c r="D223" s="12">
        <v>11.0</v>
      </c>
      <c r="E223" s="12" t="s">
        <v>475</v>
      </c>
      <c r="F223" s="12" t="s">
        <v>476</v>
      </c>
      <c r="G223" s="12" t="s">
        <v>237</v>
      </c>
      <c r="H223" s="12" t="s">
        <v>238</v>
      </c>
      <c r="I223" s="12" t="s">
        <v>239</v>
      </c>
      <c r="J223" s="14"/>
      <c r="K223" s="12" t="s">
        <v>2072</v>
      </c>
      <c r="L223" s="12" t="s">
        <v>2073</v>
      </c>
      <c r="M223" s="12" t="str">
        <v>#ERROR!</v>
      </c>
      <c r="N223" s="12" t="s">
        <v>480</v>
      </c>
      <c r="O223" s="12" t="s">
        <v>259</v>
      </c>
      <c r="P223" s="12" t="s">
        <v>245</v>
      </c>
      <c r="Q223" s="12" t="s">
        <v>278</v>
      </c>
      <c r="R223" s="12" t="s">
        <v>279</v>
      </c>
      <c r="S223" s="12" t="s">
        <v>248</v>
      </c>
      <c r="T223" s="16" t="s">
        <v>2074</v>
      </c>
      <c r="U223" s="17" t="s">
        <v>2075</v>
      </c>
      <c r="V223" s="14" t="str">
        <f t="shared" si="1"/>
        <v>3,615739</v>
      </c>
      <c r="W223" s="14" t="str">
        <f t="shared" si="2"/>
        <v>98,676028</v>
      </c>
      <c r="X223" s="14" t="str">
        <f t="shared" si="3"/>
        <v>3,615760</v>
      </c>
      <c r="Y223" s="14" t="str">
        <f t="shared" si="4"/>
        <v>98,675951</v>
      </c>
      <c r="Z223" s="18">
        <f t="shared" si="44"/>
        <v>8.858271542</v>
      </c>
      <c r="AA223" s="14" t="str">
        <f t="shared" si="6"/>
        <v>Dalam Radius</v>
      </c>
      <c r="AB223" s="14"/>
      <c r="AC223" s="12"/>
      <c r="AD223" s="12"/>
      <c r="AE223" s="12"/>
      <c r="AF223" s="12"/>
      <c r="AG223" s="12" t="b">
        <v>1</v>
      </c>
      <c r="AH223" s="12" t="b">
        <v>1</v>
      </c>
      <c r="AI223" s="12" t="b">
        <v>1</v>
      </c>
      <c r="AJ223" s="12"/>
      <c r="AK223" s="12"/>
      <c r="AL223" s="12"/>
      <c r="AM223" s="12" t="b">
        <v>1</v>
      </c>
      <c r="AN223" s="12"/>
      <c r="AO223" s="12" t="b">
        <v>1</v>
      </c>
      <c r="AP223" s="12"/>
      <c r="AQ223" s="12"/>
      <c r="AR223" s="12"/>
      <c r="AS223" s="12"/>
      <c r="AT223" s="12" t="b">
        <v>1</v>
      </c>
      <c r="AU223" s="12" t="b">
        <v>1</v>
      </c>
      <c r="AV223" s="12" t="b">
        <v>1</v>
      </c>
      <c r="AW223" s="12"/>
      <c r="AX223" s="12" t="b">
        <v>1</v>
      </c>
      <c r="AY223" s="12"/>
      <c r="AZ223" s="12" t="b">
        <v>1</v>
      </c>
      <c r="BA223" s="12"/>
      <c r="BB223" s="12" t="b">
        <v>1</v>
      </c>
      <c r="BC223" s="12"/>
      <c r="BD223" s="12"/>
      <c r="BE223" s="12"/>
      <c r="BF223" s="12" t="b">
        <v>1</v>
      </c>
      <c r="BG223" s="12"/>
      <c r="BH223" s="12"/>
      <c r="BI223" s="12" t="b">
        <v>1</v>
      </c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 t="b">
        <v>1</v>
      </c>
      <c r="BW223" s="12"/>
      <c r="BX223" s="12"/>
      <c r="BY223" s="12"/>
      <c r="BZ223" s="12" t="b">
        <v>1</v>
      </c>
      <c r="CA223" s="12"/>
      <c r="CB223" s="12" t="b">
        <v>1</v>
      </c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4"/>
      <c r="DR223" s="12" t="b">
        <v>1</v>
      </c>
      <c r="DS223" s="12" t="b">
        <v>1</v>
      </c>
      <c r="DT223" s="14"/>
      <c r="DU223" s="14"/>
      <c r="DV223" s="12" t="s">
        <v>2076</v>
      </c>
      <c r="DW223" s="12" t="b">
        <v>1</v>
      </c>
      <c r="DX223" s="14"/>
      <c r="DY223" s="14"/>
      <c r="DZ223" s="12"/>
      <c r="EA223" s="12"/>
      <c r="EB223" s="12"/>
      <c r="EC223" s="12"/>
      <c r="ED223" s="12">
        <v>1.0</v>
      </c>
      <c r="EE223" s="12">
        <v>1.0</v>
      </c>
      <c r="EF223" s="14"/>
      <c r="EG223" s="14"/>
      <c r="EH223" s="12"/>
      <c r="EI223" s="12">
        <v>1.0</v>
      </c>
      <c r="EJ223" s="12"/>
      <c r="EK223" s="12">
        <v>1.0</v>
      </c>
      <c r="EL223" s="12"/>
      <c r="EM223" s="12"/>
      <c r="EN223" s="12"/>
      <c r="EO223" s="12"/>
      <c r="EP223" s="12">
        <v>1.0</v>
      </c>
      <c r="EQ223" s="12">
        <v>1.0</v>
      </c>
      <c r="ER223" s="12"/>
      <c r="ES223" s="12"/>
      <c r="ET223" s="14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4"/>
      <c r="FN223" s="12"/>
      <c r="FO223" s="12"/>
      <c r="FP223" s="12"/>
      <c r="FQ223" s="14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4"/>
      <c r="GD223" s="12"/>
      <c r="GE223" s="12"/>
      <c r="GF223" s="12"/>
      <c r="GG223" s="12"/>
      <c r="GH223" s="12"/>
      <c r="GI223" s="12"/>
      <c r="GJ223" s="12"/>
      <c r="GK223" s="14"/>
      <c r="GL223" s="14"/>
      <c r="GM223" s="14"/>
      <c r="GN223" s="12"/>
      <c r="GO223" s="14"/>
      <c r="GP223" s="14"/>
      <c r="GQ223" s="12"/>
      <c r="GR223" s="14"/>
      <c r="GS223" s="12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2">
        <f t="shared" si="47"/>
        <v>16</v>
      </c>
      <c r="HR223" s="12">
        <v>0.0</v>
      </c>
      <c r="HS223" s="12">
        <v>75000.0</v>
      </c>
      <c r="HT223" s="12">
        <v>0.0</v>
      </c>
      <c r="HU223" s="12">
        <v>0.0</v>
      </c>
      <c r="HV223" s="12">
        <v>0.0</v>
      </c>
      <c r="HW223" s="12">
        <v>0.0</v>
      </c>
      <c r="HX223" s="12">
        <v>75000.0</v>
      </c>
      <c r="HY223" s="12" t="s">
        <v>2077</v>
      </c>
      <c r="HZ223" s="12" t="s">
        <v>2078</v>
      </c>
    </row>
    <row r="224">
      <c r="A224" s="12" t="s">
        <v>2079</v>
      </c>
      <c r="B224" s="12" t="s">
        <v>2080</v>
      </c>
      <c r="C224" s="13">
        <v>45231.0</v>
      </c>
      <c r="D224" s="12">
        <v>11.0</v>
      </c>
      <c r="E224" s="12" t="s">
        <v>475</v>
      </c>
      <c r="F224" s="12" t="s">
        <v>730</v>
      </c>
      <c r="G224" s="12" t="s">
        <v>237</v>
      </c>
      <c r="H224" s="12" t="s">
        <v>238</v>
      </c>
      <c r="I224" s="12" t="s">
        <v>239</v>
      </c>
      <c r="J224" s="14"/>
      <c r="K224" s="12" t="s">
        <v>2081</v>
      </c>
      <c r="L224" s="12" t="s">
        <v>2082</v>
      </c>
      <c r="M224" s="15" t="s">
        <v>297</v>
      </c>
      <c r="N224" s="12" t="s">
        <v>2083</v>
      </c>
      <c r="O224" s="12" t="s">
        <v>259</v>
      </c>
      <c r="P224" s="12" t="s">
        <v>245</v>
      </c>
      <c r="Q224" s="12" t="s">
        <v>299</v>
      </c>
      <c r="R224" s="12" t="s">
        <v>247</v>
      </c>
      <c r="S224" s="12" t="s">
        <v>248</v>
      </c>
      <c r="T224" s="16" t="s">
        <v>2084</v>
      </c>
      <c r="U224" s="17" t="s">
        <v>2085</v>
      </c>
      <c r="V224" s="14" t="str">
        <f t="shared" si="1"/>
        <v>3,572349</v>
      </c>
      <c r="W224" s="14" t="str">
        <f t="shared" si="2"/>
        <v>98,690751</v>
      </c>
      <c r="X224" s="14" t="str">
        <f t="shared" si="3"/>
        <v>3,572409</v>
      </c>
      <c r="Y224" s="14" t="str">
        <f t="shared" si="4"/>
        <v>98,690802</v>
      </c>
      <c r="Z224" s="18">
        <f t="shared" si="44"/>
        <v>8.749063354</v>
      </c>
      <c r="AA224" s="14" t="str">
        <f t="shared" si="6"/>
        <v>Dalam Radius</v>
      </c>
      <c r="AB224" s="14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 t="b">
        <v>1</v>
      </c>
      <c r="AY224" s="12"/>
      <c r="AZ224" s="12"/>
      <c r="BA224" s="12"/>
      <c r="BB224" s="12" t="b">
        <v>1</v>
      </c>
      <c r="BC224" s="12"/>
      <c r="BD224" s="12"/>
      <c r="BE224" s="12"/>
      <c r="BF224" s="12" t="b">
        <v>1</v>
      </c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 t="b">
        <v>1</v>
      </c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2" t="b">
        <v>0</v>
      </c>
      <c r="DS224" s="12" t="b">
        <v>0</v>
      </c>
      <c r="DT224" s="14"/>
      <c r="DU224" s="14"/>
      <c r="DV224" s="12" t="s">
        <v>2086</v>
      </c>
      <c r="DW224" s="12" t="b">
        <v>0</v>
      </c>
      <c r="DX224" s="14"/>
      <c r="DY224" s="14"/>
      <c r="DZ224" s="12"/>
      <c r="EA224" s="12"/>
      <c r="EB224" s="12"/>
      <c r="EC224" s="12"/>
      <c r="ED224" s="12"/>
      <c r="EE224" s="12"/>
      <c r="EF224" s="14"/>
      <c r="EG224" s="14"/>
      <c r="EH224" s="12"/>
      <c r="EI224" s="12"/>
      <c r="EJ224" s="14"/>
      <c r="EK224" s="12"/>
      <c r="EL224" s="12"/>
      <c r="EM224" s="12"/>
      <c r="EN224" s="12"/>
      <c r="EO224" s="12"/>
      <c r="EP224" s="12"/>
      <c r="EQ224" s="12"/>
      <c r="ER224" s="12"/>
      <c r="ES224" s="12"/>
      <c r="ET224" s="14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4"/>
      <c r="FN224" s="12"/>
      <c r="FO224" s="12"/>
      <c r="FP224" s="12"/>
      <c r="FQ224" s="14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4"/>
      <c r="GD224" s="12"/>
      <c r="GE224" s="12"/>
      <c r="GF224" s="12"/>
      <c r="GG224" s="12"/>
      <c r="GH224" s="12"/>
      <c r="GI224" s="12"/>
      <c r="GJ224" s="12"/>
      <c r="GK224" s="14"/>
      <c r="GL224" s="14"/>
      <c r="GM224" s="14"/>
      <c r="GN224" s="12"/>
      <c r="GO224" s="14"/>
      <c r="GP224" s="14"/>
      <c r="GQ224" s="12"/>
      <c r="GR224" s="14"/>
      <c r="GS224" s="12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2">
        <f t="shared" si="47"/>
        <v>4</v>
      </c>
      <c r="HR224" s="12">
        <v>0.0</v>
      </c>
      <c r="HS224" s="12">
        <v>0.0</v>
      </c>
      <c r="HT224" s="12">
        <v>0.0</v>
      </c>
      <c r="HU224" s="12">
        <v>0.0</v>
      </c>
      <c r="HV224" s="12">
        <v>0.0</v>
      </c>
      <c r="HW224" s="12"/>
      <c r="HX224" s="12">
        <v>0.0</v>
      </c>
      <c r="HY224" s="12" t="s">
        <v>2087</v>
      </c>
      <c r="HZ224" s="12" t="s">
        <v>1123</v>
      </c>
    </row>
    <row r="225">
      <c r="A225" s="12" t="s">
        <v>2088</v>
      </c>
      <c r="B225" s="12" t="s">
        <v>2089</v>
      </c>
      <c r="C225" s="13">
        <v>45232.0</v>
      </c>
      <c r="D225" s="12">
        <v>11.0</v>
      </c>
      <c r="E225" s="12" t="s">
        <v>596</v>
      </c>
      <c r="F225" s="12" t="s">
        <v>597</v>
      </c>
      <c r="G225" s="12" t="s">
        <v>237</v>
      </c>
      <c r="H225" s="12" t="s">
        <v>238</v>
      </c>
      <c r="I225" s="12" t="s">
        <v>239</v>
      </c>
      <c r="J225" s="14"/>
      <c r="K225" s="12" t="s">
        <v>2090</v>
      </c>
      <c r="L225" s="12" t="s">
        <v>2091</v>
      </c>
      <c r="M225" s="15" t="s">
        <v>600</v>
      </c>
      <c r="N225" s="12" t="s">
        <v>723</v>
      </c>
      <c r="O225" s="12" t="s">
        <v>259</v>
      </c>
      <c r="P225" s="12" t="s">
        <v>245</v>
      </c>
      <c r="Q225" s="12" t="s">
        <v>246</v>
      </c>
      <c r="R225" s="12" t="s">
        <v>247</v>
      </c>
      <c r="S225" s="12" t="s">
        <v>248</v>
      </c>
      <c r="T225" s="16" t="s">
        <v>2092</v>
      </c>
      <c r="U225" s="17" t="s">
        <v>2093</v>
      </c>
      <c r="V225" s="14" t="str">
        <f t="shared" si="1"/>
        <v>3,617872</v>
      </c>
      <c r="W225" s="14" t="str">
        <f t="shared" si="2"/>
        <v>98,680750</v>
      </c>
      <c r="X225" s="14" t="str">
        <f t="shared" si="3"/>
        <v>3,617877</v>
      </c>
      <c r="Y225" s="14" t="str">
        <f t="shared" si="4"/>
        <v>98,680709</v>
      </c>
      <c r="Z225" s="18">
        <f t="shared" si="44"/>
        <v>4.583745207</v>
      </c>
      <c r="AA225" s="14" t="str">
        <f t="shared" si="6"/>
        <v>Dalam Radius</v>
      </c>
      <c r="AB225" s="14"/>
      <c r="AC225" s="12"/>
      <c r="AD225" s="12"/>
      <c r="AE225" s="12"/>
      <c r="AF225" s="12"/>
      <c r="AG225" s="12"/>
      <c r="AH225" s="12" t="b">
        <v>1</v>
      </c>
      <c r="AI225" s="12"/>
      <c r="AJ225" s="12"/>
      <c r="AK225" s="12"/>
      <c r="AL225" s="12"/>
      <c r="AM225" s="12" t="b">
        <v>1</v>
      </c>
      <c r="AN225" s="12"/>
      <c r="AO225" s="12"/>
      <c r="AP225" s="12"/>
      <c r="AQ225" s="12"/>
      <c r="AR225" s="12"/>
      <c r="AS225" s="12"/>
      <c r="AT225" s="12" t="b">
        <v>1</v>
      </c>
      <c r="AU225" s="12"/>
      <c r="AV225" s="12"/>
      <c r="AW225" s="12"/>
      <c r="AX225" s="12" t="b">
        <v>1</v>
      </c>
      <c r="AY225" s="12"/>
      <c r="AZ225" s="12"/>
      <c r="BA225" s="12"/>
      <c r="BB225" s="12" t="b">
        <v>1</v>
      </c>
      <c r="BC225" s="12"/>
      <c r="BD225" s="12" t="b">
        <v>1</v>
      </c>
      <c r="BE225" s="12"/>
      <c r="BF225" s="12" t="b">
        <v>1</v>
      </c>
      <c r="BG225" s="12"/>
      <c r="BH225" s="12"/>
      <c r="BI225" s="12" t="b">
        <v>1</v>
      </c>
      <c r="BJ225" s="12"/>
      <c r="BK225" s="12"/>
      <c r="BL225" s="12"/>
      <c r="BM225" s="12"/>
      <c r="BN225" s="12"/>
      <c r="BO225" s="12"/>
      <c r="BP225" s="12"/>
      <c r="BQ225" s="12"/>
      <c r="BR225" s="12" t="b">
        <v>1</v>
      </c>
      <c r="BS225" s="12"/>
      <c r="BT225" s="12"/>
      <c r="BU225" s="12"/>
      <c r="BV225" s="12" t="b">
        <v>1</v>
      </c>
      <c r="BW225" s="12" t="b">
        <v>1</v>
      </c>
      <c r="BX225" s="12"/>
      <c r="BY225" s="12"/>
      <c r="BZ225" s="12" t="b">
        <v>1</v>
      </c>
      <c r="CA225" s="12"/>
      <c r="CB225" s="12" t="b">
        <v>1</v>
      </c>
      <c r="CC225" s="12"/>
      <c r="CD225" s="12" t="b">
        <v>1</v>
      </c>
      <c r="CE225" s="12"/>
      <c r="CF225" s="12"/>
      <c r="CG225" s="12" t="b">
        <v>1</v>
      </c>
      <c r="CH225" s="12"/>
      <c r="CI225" s="12"/>
      <c r="CJ225" s="12" t="b">
        <v>1</v>
      </c>
      <c r="CK225" s="12" t="b">
        <v>1</v>
      </c>
      <c r="CL225" s="12" t="b">
        <v>1</v>
      </c>
      <c r="CM225" s="12" t="b">
        <v>1</v>
      </c>
      <c r="CN225" s="12"/>
      <c r="CO225" s="12"/>
      <c r="CP225" s="12"/>
      <c r="CQ225" s="12"/>
      <c r="CR225" s="12"/>
      <c r="CS225" s="12"/>
      <c r="CT225" s="12"/>
      <c r="CU225" s="12"/>
      <c r="CV225" s="12"/>
      <c r="CW225" s="14"/>
      <c r="CX225" s="12"/>
      <c r="CY225" s="12"/>
      <c r="CZ225" s="14"/>
      <c r="DA225" s="14"/>
      <c r="DB225" s="12"/>
      <c r="DC225" s="12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2" t="b">
        <v>0</v>
      </c>
      <c r="DS225" s="12" t="b">
        <v>0</v>
      </c>
      <c r="DT225" s="14"/>
      <c r="DU225" s="14"/>
      <c r="DV225" s="12" t="s">
        <v>2094</v>
      </c>
      <c r="DW225" s="12" t="b">
        <v>1</v>
      </c>
      <c r="DX225" s="14"/>
      <c r="DY225" s="14"/>
      <c r="DZ225" s="12"/>
      <c r="EA225" s="12"/>
      <c r="EB225" s="12"/>
      <c r="EC225" s="12"/>
      <c r="ED225" s="12"/>
      <c r="EE225" s="12"/>
      <c r="EF225" s="14"/>
      <c r="EG225" s="14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4"/>
      <c r="EU225" s="12"/>
      <c r="EV225" s="12"/>
      <c r="EW225" s="12"/>
      <c r="EX225" s="12"/>
      <c r="EY225" s="12"/>
      <c r="EZ225" s="12"/>
      <c r="FA225" s="12">
        <v>1.0</v>
      </c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4"/>
      <c r="FN225" s="12"/>
      <c r="FO225" s="12"/>
      <c r="FP225" s="12"/>
      <c r="FQ225" s="14"/>
      <c r="FR225" s="12"/>
      <c r="FS225" s="12">
        <v>1.0</v>
      </c>
      <c r="FT225" s="12"/>
      <c r="FU225" s="12"/>
      <c r="FV225" s="12"/>
      <c r="FW225" s="12"/>
      <c r="FX225" s="12"/>
      <c r="FY225" s="12">
        <v>1.0</v>
      </c>
      <c r="FZ225" s="12"/>
      <c r="GA225" s="12"/>
      <c r="GB225" s="12"/>
      <c r="GC225" s="14"/>
      <c r="GD225" s="12">
        <v>1.0</v>
      </c>
      <c r="GE225" s="12"/>
      <c r="GF225" s="12"/>
      <c r="GG225" s="12"/>
      <c r="GH225" s="12"/>
      <c r="GI225" s="12"/>
      <c r="GJ225" s="19"/>
      <c r="GK225" s="14"/>
      <c r="GL225" s="14"/>
      <c r="GM225" s="14"/>
      <c r="GN225" s="12"/>
      <c r="GO225" s="14"/>
      <c r="GP225" s="14"/>
      <c r="GQ225" s="12"/>
      <c r="GR225" s="14"/>
      <c r="GS225" s="12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2">
        <f t="shared" si="47"/>
        <v>19</v>
      </c>
      <c r="HR225" s="12">
        <v>48000.0</v>
      </c>
      <c r="HS225" s="12">
        <v>0.0</v>
      </c>
      <c r="HT225" s="12">
        <v>0.0</v>
      </c>
      <c r="HU225" s="12">
        <v>0.0</v>
      </c>
      <c r="HV225" s="12">
        <v>0.0</v>
      </c>
      <c r="HX225" s="12">
        <v>48000.0</v>
      </c>
      <c r="HY225" s="12" t="s">
        <v>2095</v>
      </c>
      <c r="HZ225" s="19">
        <v>36603.0</v>
      </c>
    </row>
    <row r="226">
      <c r="A226" s="12" t="s">
        <v>2096</v>
      </c>
      <c r="B226" s="12" t="s">
        <v>2097</v>
      </c>
      <c r="C226" s="13">
        <v>45237.0</v>
      </c>
      <c r="D226" s="12">
        <v>11.0</v>
      </c>
      <c r="E226" s="12" t="s">
        <v>596</v>
      </c>
      <c r="F226" s="12" t="s">
        <v>597</v>
      </c>
      <c r="G226" s="12" t="s">
        <v>237</v>
      </c>
      <c r="H226" s="12" t="s">
        <v>238</v>
      </c>
      <c r="I226" s="12" t="s">
        <v>239</v>
      </c>
      <c r="J226" s="14"/>
      <c r="K226" s="12" t="s">
        <v>2098</v>
      </c>
      <c r="L226" s="12" t="s">
        <v>2099</v>
      </c>
      <c r="M226" s="15" t="s">
        <v>600</v>
      </c>
      <c r="N226" s="12" t="s">
        <v>723</v>
      </c>
      <c r="O226" s="12" t="s">
        <v>259</v>
      </c>
      <c r="P226" s="12" t="s">
        <v>245</v>
      </c>
      <c r="Q226" s="12" t="s">
        <v>278</v>
      </c>
      <c r="R226" s="12" t="s">
        <v>279</v>
      </c>
      <c r="S226" s="12" t="s">
        <v>248</v>
      </c>
      <c r="T226" s="16" t="s">
        <v>2100</v>
      </c>
      <c r="U226" s="17" t="s">
        <v>2101</v>
      </c>
      <c r="V226" s="12" t="str">
        <f t="shared" si="1"/>
        <v>3,616769</v>
      </c>
      <c r="W226" s="14" t="str">
        <f t="shared" si="2"/>
        <v>98,680932</v>
      </c>
      <c r="X226" s="14" t="str">
        <f t="shared" si="3"/>
        <v>3,616786</v>
      </c>
      <c r="Y226" s="14" t="str">
        <f t="shared" si="4"/>
        <v>98,680968</v>
      </c>
      <c r="Z226" s="18">
        <f t="shared" si="44"/>
        <v>4.419687107</v>
      </c>
      <c r="AA226" s="14" t="str">
        <f t="shared" si="6"/>
        <v>Dalam Radius</v>
      </c>
      <c r="AB226" s="14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 t="b">
        <v>1</v>
      </c>
      <c r="BG226" s="12"/>
      <c r="BH226" s="12"/>
      <c r="BI226" s="12" t="b">
        <v>1</v>
      </c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4"/>
      <c r="DR226" s="12" t="b">
        <v>0</v>
      </c>
      <c r="DS226" s="12" t="b">
        <v>0</v>
      </c>
      <c r="DT226" s="12"/>
      <c r="DU226" s="12"/>
      <c r="DV226" s="12" t="s">
        <v>2102</v>
      </c>
      <c r="DW226" s="12" t="b">
        <v>1</v>
      </c>
      <c r="DX226" s="12"/>
      <c r="DY226" s="12"/>
      <c r="DZ226" s="12"/>
      <c r="EA226" s="12"/>
      <c r="EB226" s="12"/>
      <c r="EC226" s="12"/>
      <c r="ED226" s="12"/>
      <c r="EE226" s="12"/>
      <c r="EF226" s="14"/>
      <c r="EG226" s="14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4"/>
      <c r="EU226" s="12"/>
      <c r="EV226" s="12"/>
      <c r="EW226" s="12"/>
      <c r="EX226" s="12"/>
      <c r="EY226" s="12"/>
      <c r="EZ226" s="12"/>
      <c r="FA226" s="12"/>
      <c r="FB226" s="12"/>
      <c r="FC226" s="12">
        <v>1.0</v>
      </c>
      <c r="FD226" s="12"/>
      <c r="FE226" s="12"/>
      <c r="FF226" s="12">
        <v>1.0</v>
      </c>
      <c r="FG226" s="12"/>
      <c r="FH226" s="12"/>
      <c r="FI226" s="12"/>
      <c r="FJ226" s="12"/>
      <c r="FK226" s="12"/>
      <c r="FL226" s="12"/>
      <c r="FM226" s="14"/>
      <c r="FN226" s="12"/>
      <c r="FO226" s="12"/>
      <c r="FP226" s="12"/>
      <c r="FQ226" s="14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4"/>
      <c r="GD226" s="12"/>
      <c r="GE226" s="12"/>
      <c r="GF226" s="12"/>
      <c r="GG226" s="12"/>
      <c r="GH226" s="12"/>
      <c r="GI226" s="12"/>
      <c r="GJ226" s="12"/>
      <c r="GK226" s="14"/>
      <c r="GL226" s="14"/>
      <c r="GM226" s="14"/>
      <c r="GN226" s="12"/>
      <c r="GO226" s="14"/>
      <c r="GP226" s="14"/>
      <c r="GQ226" s="12"/>
      <c r="GR226" s="14"/>
      <c r="GS226" s="12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2">
        <f>countif(AC226:CV226,"TRUE")</f>
        <v>2</v>
      </c>
      <c r="HR226" s="12">
        <v>24000.0</v>
      </c>
      <c r="HS226" s="12">
        <v>0.0</v>
      </c>
      <c r="HT226" s="12">
        <v>0.0</v>
      </c>
      <c r="HU226" s="12">
        <v>0.0</v>
      </c>
      <c r="HV226" s="12">
        <v>0.0</v>
      </c>
      <c r="HW226" s="12">
        <v>0.0</v>
      </c>
      <c r="HX226" s="12">
        <v>24000.0</v>
      </c>
      <c r="HY226" s="12" t="s">
        <v>2103</v>
      </c>
      <c r="HZ226" s="19">
        <v>36672.0</v>
      </c>
    </row>
    <row r="227">
      <c r="A227" s="12" t="s">
        <v>2104</v>
      </c>
      <c r="B227" s="12" t="s">
        <v>2105</v>
      </c>
      <c r="C227" s="13">
        <v>45231.0</v>
      </c>
      <c r="D227" s="12">
        <v>11.0</v>
      </c>
      <c r="E227" s="12" t="s">
        <v>475</v>
      </c>
      <c r="F227" s="12" t="s">
        <v>730</v>
      </c>
      <c r="G227" s="12" t="s">
        <v>237</v>
      </c>
      <c r="H227" s="12" t="s">
        <v>238</v>
      </c>
      <c r="I227" s="12" t="s">
        <v>239</v>
      </c>
      <c r="J227" s="14"/>
      <c r="K227" s="12" t="s">
        <v>2106</v>
      </c>
      <c r="L227" s="12" t="s">
        <v>2107</v>
      </c>
      <c r="M227" s="12" t="str">
        <v>#ERROR!</v>
      </c>
      <c r="N227" s="12" t="s">
        <v>652</v>
      </c>
      <c r="O227" s="12" t="s">
        <v>259</v>
      </c>
      <c r="P227" s="12" t="s">
        <v>245</v>
      </c>
      <c r="Q227" s="12" t="s">
        <v>278</v>
      </c>
      <c r="R227" s="12" t="s">
        <v>279</v>
      </c>
      <c r="S227" s="12" t="s">
        <v>248</v>
      </c>
      <c r="T227" s="16" t="s">
        <v>2108</v>
      </c>
      <c r="U227" s="17" t="s">
        <v>2109</v>
      </c>
      <c r="V227" s="14" t="str">
        <f t="shared" si="1"/>
        <v>3,571347</v>
      </c>
      <c r="W227" s="14" t="str">
        <f t="shared" si="2"/>
        <v>98,692449</v>
      </c>
      <c r="X227" s="14" t="str">
        <f t="shared" si="3"/>
        <v>3,571418</v>
      </c>
      <c r="Y227" s="14" t="str">
        <f t="shared" si="4"/>
        <v>98,692480</v>
      </c>
      <c r="Z227" s="18">
        <f t="shared" si="44"/>
        <v>8.611873641</v>
      </c>
      <c r="AA227" s="14" t="str">
        <f t="shared" si="6"/>
        <v>Dalam Radius</v>
      </c>
      <c r="AB227" s="14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 t="b">
        <v>1</v>
      </c>
      <c r="AY227" s="12" t="b">
        <v>1</v>
      </c>
      <c r="AZ227" s="12" t="b">
        <v>1</v>
      </c>
      <c r="BA227" s="12" t="b">
        <v>1</v>
      </c>
      <c r="BB227" s="12" t="b">
        <v>1</v>
      </c>
      <c r="BC227" s="12"/>
      <c r="BD227" s="12" t="b">
        <v>1</v>
      </c>
      <c r="BE227" s="12" t="b">
        <v>1</v>
      </c>
      <c r="BF227" s="12" t="b">
        <v>1</v>
      </c>
      <c r="BG227" s="12" t="b">
        <v>1</v>
      </c>
      <c r="BH227" s="12" t="b">
        <v>1</v>
      </c>
      <c r="BI227" s="12" t="b">
        <v>1</v>
      </c>
      <c r="BJ227" s="12"/>
      <c r="BK227" s="12" t="b">
        <v>1</v>
      </c>
      <c r="BL227" s="12" t="b">
        <v>1</v>
      </c>
      <c r="BM227" s="12" t="b">
        <v>1</v>
      </c>
      <c r="BN227" s="12"/>
      <c r="BO227" s="12"/>
      <c r="BP227" s="12"/>
      <c r="BQ227" s="12"/>
      <c r="BR227" s="12" t="b">
        <v>1</v>
      </c>
      <c r="BS227" s="12"/>
      <c r="BT227" s="12" t="b">
        <v>1</v>
      </c>
      <c r="BU227" s="12" t="b">
        <v>1</v>
      </c>
      <c r="BV227" s="12" t="b">
        <v>1</v>
      </c>
      <c r="BW227" s="12" t="b">
        <v>1</v>
      </c>
      <c r="BX227" s="12" t="b">
        <v>1</v>
      </c>
      <c r="BY227" s="12" t="b">
        <v>1</v>
      </c>
      <c r="BZ227" s="12" t="b">
        <v>1</v>
      </c>
      <c r="CA227" s="12"/>
      <c r="CB227" s="12" t="b">
        <v>1</v>
      </c>
      <c r="CC227" s="12"/>
      <c r="CD227" s="12"/>
      <c r="CE227" s="12" t="b">
        <v>1</v>
      </c>
      <c r="CF227" s="12"/>
      <c r="CG227" s="12" t="b">
        <v>1</v>
      </c>
      <c r="CH227" s="12"/>
      <c r="CI227" s="12"/>
      <c r="CJ227" s="12" t="b">
        <v>1</v>
      </c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2" t="b">
        <v>1</v>
      </c>
      <c r="DS227" s="12" t="b">
        <v>1</v>
      </c>
      <c r="DT227" s="14"/>
      <c r="DU227" s="14"/>
      <c r="DV227" s="12" t="s">
        <v>2110</v>
      </c>
      <c r="DW227" s="12" t="b">
        <v>0</v>
      </c>
      <c r="DX227" s="14"/>
      <c r="DY227" s="14"/>
      <c r="DZ227" s="12"/>
      <c r="EA227" s="12"/>
      <c r="EB227" s="12"/>
      <c r="EC227" s="12"/>
      <c r="ED227" s="12"/>
      <c r="EE227" s="12"/>
      <c r="EF227" s="14"/>
      <c r="EG227" s="14"/>
      <c r="EH227" s="12"/>
      <c r="EI227" s="12"/>
      <c r="EJ227" s="14"/>
      <c r="EK227" s="12"/>
      <c r="EL227" s="12"/>
      <c r="EM227" s="12"/>
      <c r="EN227" s="12"/>
      <c r="EO227" s="12"/>
      <c r="EP227" s="12"/>
      <c r="EQ227" s="12"/>
      <c r="ER227" s="12"/>
      <c r="ES227" s="12"/>
      <c r="ET227" s="14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4"/>
      <c r="FN227" s="12"/>
      <c r="FO227" s="12"/>
      <c r="FP227" s="12"/>
      <c r="FQ227" s="14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4"/>
      <c r="GD227" s="12"/>
      <c r="GE227" s="12"/>
      <c r="GF227" s="12"/>
      <c r="GG227" s="12"/>
      <c r="GH227" s="12"/>
      <c r="GI227" s="12"/>
      <c r="GJ227" s="12"/>
      <c r="GK227" s="14"/>
      <c r="GL227" s="14"/>
      <c r="GM227" s="14"/>
      <c r="GN227" s="12"/>
      <c r="GO227" s="14"/>
      <c r="GP227" s="14"/>
      <c r="GQ227" s="12"/>
      <c r="GR227" s="14"/>
      <c r="GS227" s="12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2">
        <f t="shared" ref="HQ227:HQ230" si="48">countif(AC227:DP227,"TRUE")</f>
        <v>26</v>
      </c>
      <c r="HR227" s="12">
        <v>0.0</v>
      </c>
      <c r="HS227" s="12">
        <v>0.0</v>
      </c>
      <c r="HT227" s="12">
        <v>0.0</v>
      </c>
      <c r="HU227" s="12">
        <v>0.0</v>
      </c>
      <c r="HV227" s="12">
        <v>0.0</v>
      </c>
      <c r="HW227" s="12"/>
      <c r="HX227" s="12">
        <v>0.0</v>
      </c>
      <c r="HY227" s="12" t="s">
        <v>2111</v>
      </c>
      <c r="HZ227" s="12" t="s">
        <v>567</v>
      </c>
    </row>
    <row r="228">
      <c r="A228" s="12" t="s">
        <v>2112</v>
      </c>
      <c r="B228" s="12" t="s">
        <v>2113</v>
      </c>
      <c r="C228" s="13">
        <v>45231.0</v>
      </c>
      <c r="D228" s="12">
        <v>11.0</v>
      </c>
      <c r="E228" s="12" t="s">
        <v>293</v>
      </c>
      <c r="F228" s="12" t="s">
        <v>294</v>
      </c>
      <c r="G228" s="12" t="s">
        <v>237</v>
      </c>
      <c r="H228" s="12" t="s">
        <v>238</v>
      </c>
      <c r="I228" s="12" t="s">
        <v>239</v>
      </c>
      <c r="J228" s="14"/>
      <c r="K228" s="12" t="s">
        <v>2114</v>
      </c>
      <c r="L228" s="12" t="s">
        <v>2115</v>
      </c>
      <c r="M228" s="12" t="str">
        <v>#ERROR!</v>
      </c>
      <c r="N228" s="12" t="s">
        <v>642</v>
      </c>
      <c r="O228" s="12" t="s">
        <v>259</v>
      </c>
      <c r="P228" s="12" t="s">
        <v>245</v>
      </c>
      <c r="Q228" s="12" t="s">
        <v>246</v>
      </c>
      <c r="R228" s="12" t="s">
        <v>247</v>
      </c>
      <c r="S228" s="12" t="s">
        <v>248</v>
      </c>
      <c r="T228" s="16" t="s">
        <v>2116</v>
      </c>
      <c r="U228" s="17" t="s">
        <v>2117</v>
      </c>
      <c r="V228" s="14" t="str">
        <f t="shared" si="1"/>
        <v>3,593348</v>
      </c>
      <c r="W228" s="14" t="str">
        <f t="shared" si="2"/>
        <v>98,665018</v>
      </c>
      <c r="X228" s="14" t="str">
        <f t="shared" si="3"/>
        <v>3,593333</v>
      </c>
      <c r="Y228" s="14" t="str">
        <f t="shared" si="4"/>
        <v>98,664942</v>
      </c>
      <c r="Z228" s="18">
        <f>2 * 6371000 * ASIN(SQRT((SIN((X228*(3.14159/180)-V228*(3.14159/180))/2))^2+COS(X228*(3.14159/180))*COS(V228*(3.14159/180))*SIN(((Y228*(3.14159/180)-W228*(3.14159/180))/2))^2))</f>
        <v>8.597533385</v>
      </c>
      <c r="AA228" s="14" t="str">
        <f t="shared" si="6"/>
        <v>Dalam Radius</v>
      </c>
      <c r="AB228" s="14"/>
      <c r="AC228" s="12" t="b">
        <v>0</v>
      </c>
      <c r="AD228" s="12" t="b">
        <v>0</v>
      </c>
      <c r="AE228" s="12" t="b">
        <v>0</v>
      </c>
      <c r="AF228" s="12" t="b">
        <v>0</v>
      </c>
      <c r="AG228" s="12" t="b">
        <v>1</v>
      </c>
      <c r="AH228" s="12" t="b">
        <v>1</v>
      </c>
      <c r="AI228" s="12" t="b">
        <v>0</v>
      </c>
      <c r="AJ228" s="12" t="b">
        <v>0</v>
      </c>
      <c r="AK228" s="12" t="b">
        <v>0</v>
      </c>
      <c r="AL228" s="12" t="b">
        <v>0</v>
      </c>
      <c r="AM228" s="12" t="b">
        <v>1</v>
      </c>
      <c r="AN228" s="12" t="b">
        <v>0</v>
      </c>
      <c r="AO228" s="12" t="b">
        <v>1</v>
      </c>
      <c r="AP228" s="12" t="b">
        <v>0</v>
      </c>
      <c r="AQ228" s="12" t="b">
        <v>0</v>
      </c>
      <c r="AR228" s="12" t="b">
        <v>0</v>
      </c>
      <c r="AS228" s="12" t="b">
        <v>0</v>
      </c>
      <c r="AT228" s="12" t="b">
        <v>0</v>
      </c>
      <c r="AU228" s="12" t="b">
        <v>0</v>
      </c>
      <c r="AV228" s="12" t="b">
        <v>0</v>
      </c>
      <c r="AW228" s="12" t="b">
        <v>0</v>
      </c>
      <c r="AX228" s="12" t="b">
        <v>1</v>
      </c>
      <c r="AY228" s="12" t="b">
        <v>0</v>
      </c>
      <c r="AZ228" s="12" t="b">
        <v>1</v>
      </c>
      <c r="BA228" s="12" t="b">
        <v>0</v>
      </c>
      <c r="BB228" s="12" t="b">
        <v>1</v>
      </c>
      <c r="BC228" s="12" t="b">
        <v>0</v>
      </c>
      <c r="BD228" s="12" t="b">
        <v>1</v>
      </c>
      <c r="BE228" s="12" t="b">
        <v>0</v>
      </c>
      <c r="BF228" s="12" t="b">
        <v>1</v>
      </c>
      <c r="BG228" s="12" t="b">
        <v>0</v>
      </c>
      <c r="BH228" s="12" t="b">
        <v>0</v>
      </c>
      <c r="BI228" s="12" t="b">
        <v>1</v>
      </c>
      <c r="BJ228" s="12" t="b">
        <v>0</v>
      </c>
      <c r="BK228" s="12" t="b">
        <v>0</v>
      </c>
      <c r="BL228" s="12" t="b">
        <v>0</v>
      </c>
      <c r="BM228" s="12" t="b">
        <v>0</v>
      </c>
      <c r="BN228" s="12" t="b">
        <v>0</v>
      </c>
      <c r="BO228" s="12" t="b">
        <v>1</v>
      </c>
      <c r="BP228" s="12" t="b">
        <v>0</v>
      </c>
      <c r="BQ228" s="12" t="b">
        <v>0</v>
      </c>
      <c r="BR228" s="12" t="b">
        <v>1</v>
      </c>
      <c r="BS228" s="12" t="b">
        <v>0</v>
      </c>
      <c r="BT228" s="12" t="b">
        <v>0</v>
      </c>
      <c r="BU228" s="12" t="b">
        <v>1</v>
      </c>
      <c r="BV228" s="12" t="b">
        <v>1</v>
      </c>
      <c r="BW228" s="12" t="b">
        <v>1</v>
      </c>
      <c r="BX228" s="12" t="b">
        <v>0</v>
      </c>
      <c r="BY228" s="12" t="b">
        <v>0</v>
      </c>
      <c r="BZ228" s="12" t="b">
        <v>1</v>
      </c>
      <c r="CA228" s="12" t="b">
        <v>0</v>
      </c>
      <c r="CB228" s="12" t="b">
        <v>1</v>
      </c>
      <c r="CC228" s="12" t="b">
        <v>0</v>
      </c>
      <c r="CD228" s="12" t="b">
        <v>0</v>
      </c>
      <c r="CE228" s="12" t="b">
        <v>1</v>
      </c>
      <c r="CF228" s="12" t="b">
        <v>0</v>
      </c>
      <c r="CG228" s="12" t="b">
        <v>1</v>
      </c>
      <c r="CH228" s="12" t="b">
        <v>0</v>
      </c>
      <c r="CI228" s="12" t="b">
        <v>1</v>
      </c>
      <c r="CJ228" s="12" t="b">
        <v>1</v>
      </c>
      <c r="CK228" s="12" t="b">
        <v>0</v>
      </c>
      <c r="CL228" s="12" t="b">
        <v>0</v>
      </c>
      <c r="CM228" s="12" t="b">
        <v>0</v>
      </c>
      <c r="CN228" s="12" t="b">
        <v>0</v>
      </c>
      <c r="CO228" s="12" t="b">
        <v>0</v>
      </c>
      <c r="CP228" s="12" t="b">
        <v>0</v>
      </c>
      <c r="CQ228" s="12" t="b">
        <v>0</v>
      </c>
      <c r="CR228" s="12" t="b">
        <v>0</v>
      </c>
      <c r="CS228" s="12" t="b">
        <v>0</v>
      </c>
      <c r="CT228" s="12" t="b">
        <v>0</v>
      </c>
      <c r="CU228" s="12" t="b">
        <v>0</v>
      </c>
      <c r="CV228" s="12" t="b">
        <v>0</v>
      </c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2" t="b">
        <v>0</v>
      </c>
      <c r="DS228" s="12" t="b">
        <v>0</v>
      </c>
      <c r="DT228" s="14"/>
      <c r="DU228" s="14"/>
      <c r="DV228" s="12" t="s">
        <v>2118</v>
      </c>
      <c r="DW228" s="12" t="b">
        <v>1</v>
      </c>
      <c r="DX228" s="14"/>
      <c r="DY228" s="14"/>
      <c r="DZ228" s="12"/>
      <c r="EA228" s="12"/>
      <c r="EB228" s="12"/>
      <c r="EC228" s="12"/>
      <c r="ED228" s="12"/>
      <c r="EE228" s="12"/>
      <c r="EF228" s="14"/>
      <c r="EG228" s="14"/>
      <c r="EH228" s="12"/>
      <c r="EI228" s="12">
        <v>1.0</v>
      </c>
      <c r="EJ228" s="14"/>
      <c r="EK228" s="12">
        <v>2.0</v>
      </c>
      <c r="EL228" s="12"/>
      <c r="EM228" s="12"/>
      <c r="EN228" s="12"/>
      <c r="EO228" s="12"/>
      <c r="EP228" s="12"/>
      <c r="EQ228" s="12"/>
      <c r="ER228" s="12"/>
      <c r="ES228" s="12"/>
      <c r="ET228" s="14"/>
      <c r="EU228" s="12">
        <v>2.0</v>
      </c>
      <c r="EV228" s="12"/>
      <c r="EW228" s="12">
        <v>2.0</v>
      </c>
      <c r="EX228" s="12"/>
      <c r="EY228" s="12"/>
      <c r="EZ228" s="12"/>
      <c r="FA228" s="12">
        <v>4.0</v>
      </c>
      <c r="FB228" s="12"/>
      <c r="FC228" s="12"/>
      <c r="FD228" s="12"/>
      <c r="FE228" s="12"/>
      <c r="FF228" s="12">
        <v>2.0</v>
      </c>
      <c r="FG228" s="12"/>
      <c r="FH228" s="12"/>
      <c r="FI228" s="12"/>
      <c r="FJ228" s="12"/>
      <c r="FK228" s="12"/>
      <c r="FL228" s="12"/>
      <c r="FM228" s="14"/>
      <c r="FN228" s="12"/>
      <c r="FO228" s="12"/>
      <c r="FP228" s="14"/>
      <c r="FQ228" s="14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4"/>
      <c r="GD228" s="12">
        <v>16.0</v>
      </c>
      <c r="GE228" s="12"/>
      <c r="GF228" s="12">
        <v>16.0</v>
      </c>
      <c r="GG228" s="12">
        <v>2.0</v>
      </c>
      <c r="GH228" s="12"/>
      <c r="GI228" s="12"/>
      <c r="GJ228" s="12"/>
      <c r="GK228" s="14"/>
      <c r="GL228" s="14"/>
      <c r="GM228" s="14"/>
      <c r="GN228" s="12"/>
      <c r="GO228" s="14"/>
      <c r="GP228" s="14"/>
      <c r="GQ228" s="12"/>
      <c r="GR228" s="14"/>
      <c r="GS228" s="12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2">
        <f t="shared" si="48"/>
        <v>21</v>
      </c>
      <c r="HR228" s="12">
        <v>528000.0</v>
      </c>
      <c r="HS228" s="12">
        <v>37500.0</v>
      </c>
      <c r="HT228" s="12">
        <v>0.0</v>
      </c>
      <c r="HU228" s="12">
        <v>0.0</v>
      </c>
      <c r="HV228" s="12">
        <v>0.0</v>
      </c>
      <c r="HW228" s="12"/>
      <c r="HX228" s="12">
        <v>565500.0</v>
      </c>
      <c r="HY228" s="12" t="s">
        <v>2119</v>
      </c>
      <c r="HZ228" s="19">
        <v>36585.0</v>
      </c>
    </row>
    <row r="229">
      <c r="A229" s="12" t="s">
        <v>2120</v>
      </c>
      <c r="B229" s="20">
        <v>46885.0</v>
      </c>
      <c r="C229" s="13">
        <v>45231.0</v>
      </c>
      <c r="D229" s="12">
        <v>11.0</v>
      </c>
      <c r="E229" s="12" t="s">
        <v>293</v>
      </c>
      <c r="F229" s="12" t="s">
        <v>294</v>
      </c>
      <c r="G229" s="12" t="s">
        <v>237</v>
      </c>
      <c r="H229" s="12" t="s">
        <v>238</v>
      </c>
      <c r="I229" s="12" t="s">
        <v>239</v>
      </c>
      <c r="J229" s="14"/>
      <c r="K229" s="12" t="s">
        <v>2121</v>
      </c>
      <c r="L229" s="12" t="s">
        <v>2122</v>
      </c>
      <c r="M229" s="15" t="s">
        <v>297</v>
      </c>
      <c r="N229" s="12" t="s">
        <v>754</v>
      </c>
      <c r="O229" s="12" t="s">
        <v>259</v>
      </c>
      <c r="P229" s="12" t="s">
        <v>245</v>
      </c>
      <c r="Q229" s="12" t="s">
        <v>278</v>
      </c>
      <c r="R229" s="12" t="s">
        <v>279</v>
      </c>
      <c r="S229" s="12" t="s">
        <v>248</v>
      </c>
      <c r="T229" s="16" t="s">
        <v>2123</v>
      </c>
      <c r="U229" s="17" t="s">
        <v>2124</v>
      </c>
      <c r="V229" s="14" t="str">
        <f t="shared" si="1"/>
        <v>3,577253</v>
      </c>
      <c r="W229" s="14" t="str">
        <f t="shared" si="2"/>
        <v>98,684480</v>
      </c>
      <c r="X229" s="14" t="str">
        <f t="shared" si="3"/>
        <v>3,577270</v>
      </c>
      <c r="Y229" s="14" t="str">
        <f t="shared" si="4"/>
        <v>98,684405</v>
      </c>
      <c r="Z229" s="18">
        <f t="shared" ref="Z229:Z251" si="49">2 * 6371000 * ASIN(SQRT((SIN((X229*(3.14159/180)-V229*(3.14159/180))/2))^2+COS(X229*(3.14159/180))*COS(V229*(3.14159/180))*SIN(((Y229*(3.14159/180)-W229*(3.14159/180))/2))^2))</f>
        <v>8.535318215</v>
      </c>
      <c r="AA229" s="14" t="str">
        <f t="shared" si="6"/>
        <v>Dalam Radius</v>
      </c>
      <c r="AB229" s="14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2" t="b">
        <v>0</v>
      </c>
      <c r="DS229" s="12" t="b">
        <v>0</v>
      </c>
      <c r="DT229" s="14"/>
      <c r="DU229" s="14"/>
      <c r="DV229" s="12" t="s">
        <v>2125</v>
      </c>
      <c r="DW229" s="12" t="b">
        <v>0</v>
      </c>
      <c r="DX229" s="14"/>
      <c r="DY229" s="14"/>
      <c r="DZ229" s="12"/>
      <c r="EA229" s="12"/>
      <c r="EB229" s="12"/>
      <c r="EC229" s="12"/>
      <c r="ED229" s="12"/>
      <c r="EE229" s="12"/>
      <c r="EF229" s="14"/>
      <c r="EG229" s="14"/>
      <c r="EH229" s="12"/>
      <c r="EI229" s="12"/>
      <c r="EJ229" s="14"/>
      <c r="EK229" s="12"/>
      <c r="EL229" s="12"/>
      <c r="EM229" s="12"/>
      <c r="EN229" s="12"/>
      <c r="EO229" s="12"/>
      <c r="EP229" s="12"/>
      <c r="EQ229" s="12"/>
      <c r="ER229" s="12"/>
      <c r="ES229" s="12"/>
      <c r="ET229" s="14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4"/>
      <c r="FN229" s="12"/>
      <c r="FO229" s="12"/>
      <c r="FP229" s="12"/>
      <c r="FQ229" s="14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4"/>
      <c r="GD229" s="12"/>
      <c r="GE229" s="12"/>
      <c r="GF229" s="12"/>
      <c r="GG229" s="12"/>
      <c r="GH229" s="12"/>
      <c r="GI229" s="12"/>
      <c r="GJ229" s="12"/>
      <c r="GK229" s="14"/>
      <c r="GL229" s="14"/>
      <c r="GM229" s="14"/>
      <c r="GN229" s="12"/>
      <c r="GO229" s="14"/>
      <c r="GP229" s="14"/>
      <c r="GQ229" s="12"/>
      <c r="GR229" s="14"/>
      <c r="GS229" s="12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2">
        <f t="shared" si="48"/>
        <v>0</v>
      </c>
      <c r="HR229" s="12">
        <v>0.0</v>
      </c>
      <c r="HS229" s="12">
        <v>0.0</v>
      </c>
      <c r="HT229" s="12">
        <v>0.0</v>
      </c>
      <c r="HU229" s="12">
        <v>0.0</v>
      </c>
      <c r="HV229" s="12">
        <v>0.0</v>
      </c>
      <c r="HW229" s="12"/>
      <c r="HX229" s="12">
        <v>0.0</v>
      </c>
      <c r="HY229" s="20">
        <v>38515.0</v>
      </c>
      <c r="HZ229" s="12" t="s">
        <v>2126</v>
      </c>
    </row>
    <row r="230">
      <c r="A230" s="12" t="s">
        <v>2127</v>
      </c>
      <c r="B230" s="12" t="s">
        <v>2128</v>
      </c>
      <c r="C230" s="13">
        <v>45233.0</v>
      </c>
      <c r="D230" s="12">
        <v>11.0</v>
      </c>
      <c r="E230" s="12" t="s">
        <v>293</v>
      </c>
      <c r="F230" s="12" t="s">
        <v>629</v>
      </c>
      <c r="G230" s="12" t="s">
        <v>237</v>
      </c>
      <c r="H230" s="12" t="s">
        <v>238</v>
      </c>
      <c r="I230" s="12" t="s">
        <v>239</v>
      </c>
      <c r="J230" s="14"/>
      <c r="K230" s="12" t="s">
        <v>2129</v>
      </c>
      <c r="L230" s="12" t="s">
        <v>2130</v>
      </c>
      <c r="M230" s="15" t="s">
        <v>297</v>
      </c>
      <c r="N230" s="12" t="s">
        <v>642</v>
      </c>
      <c r="O230" s="12" t="s">
        <v>259</v>
      </c>
      <c r="P230" s="12" t="s">
        <v>245</v>
      </c>
      <c r="Q230" s="12" t="s">
        <v>299</v>
      </c>
      <c r="R230" s="12" t="s">
        <v>247</v>
      </c>
      <c r="S230" s="12" t="s">
        <v>248</v>
      </c>
      <c r="T230" s="16" t="s">
        <v>2131</v>
      </c>
      <c r="U230" s="17" t="s">
        <v>2132</v>
      </c>
      <c r="V230" s="14" t="str">
        <f t="shared" si="1"/>
        <v>3,586386</v>
      </c>
      <c r="W230" s="14" t="str">
        <f t="shared" si="2"/>
        <v>98,670049</v>
      </c>
      <c r="X230" s="14" t="str">
        <f t="shared" si="3"/>
        <v>3,586415</v>
      </c>
      <c r="Y230" s="14" t="str">
        <f t="shared" si="4"/>
        <v>98,669978</v>
      </c>
      <c r="Z230" s="18">
        <f t="shared" si="49"/>
        <v>8.513687259</v>
      </c>
      <c r="AA230" s="14" t="str">
        <f t="shared" si="6"/>
        <v>Dalam Radius</v>
      </c>
      <c r="AB230" s="14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4"/>
      <c r="DR230" s="12" t="b">
        <v>0</v>
      </c>
      <c r="DS230" s="12" t="b">
        <v>0</v>
      </c>
      <c r="DT230" s="14"/>
      <c r="DU230" s="14"/>
      <c r="DV230" s="12" t="s">
        <v>2133</v>
      </c>
      <c r="DW230" s="12" t="b">
        <v>0</v>
      </c>
      <c r="DX230" s="14"/>
      <c r="DY230" s="14"/>
      <c r="DZ230" s="12"/>
      <c r="EA230" s="12"/>
      <c r="EB230" s="12"/>
      <c r="EC230" s="12"/>
      <c r="ED230" s="12"/>
      <c r="EE230" s="12"/>
      <c r="EF230" s="14"/>
      <c r="EG230" s="14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4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4"/>
      <c r="FN230" s="12"/>
      <c r="FO230" s="12"/>
      <c r="FP230" s="12"/>
      <c r="FQ230" s="14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4"/>
      <c r="GD230" s="12"/>
      <c r="GE230" s="12"/>
      <c r="GF230" s="12"/>
      <c r="GG230" s="12"/>
      <c r="GH230" s="12"/>
      <c r="GI230" s="12"/>
      <c r="GJ230" s="19"/>
      <c r="GK230" s="14"/>
      <c r="GL230" s="14"/>
      <c r="GM230" s="14"/>
      <c r="GN230" s="12"/>
      <c r="GO230" s="14"/>
      <c r="GP230" s="14"/>
      <c r="GQ230" s="12"/>
      <c r="GR230" s="14"/>
      <c r="GS230" s="12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2">
        <f t="shared" si="48"/>
        <v>0</v>
      </c>
      <c r="HR230" s="12">
        <v>0.0</v>
      </c>
      <c r="HS230" s="12">
        <v>0.0</v>
      </c>
      <c r="HT230" s="12">
        <v>0.0</v>
      </c>
      <c r="HU230" s="12">
        <v>0.0</v>
      </c>
      <c r="HV230" s="12">
        <v>0.0</v>
      </c>
      <c r="HW230" s="12">
        <v>0.0</v>
      </c>
      <c r="HX230" s="12">
        <v>0.0</v>
      </c>
      <c r="HY230" s="12" t="s">
        <v>2134</v>
      </c>
      <c r="HZ230" s="19">
        <v>36582.0</v>
      </c>
    </row>
    <row r="231">
      <c r="A231" s="12" t="s">
        <v>2135</v>
      </c>
      <c r="B231" s="12" t="s">
        <v>2136</v>
      </c>
      <c r="C231" s="13">
        <v>45237.0</v>
      </c>
      <c r="D231" s="12">
        <v>11.0</v>
      </c>
      <c r="E231" s="12" t="s">
        <v>596</v>
      </c>
      <c r="F231" s="12" t="s">
        <v>597</v>
      </c>
      <c r="G231" s="12" t="s">
        <v>237</v>
      </c>
      <c r="H231" s="12" t="s">
        <v>238</v>
      </c>
      <c r="I231" s="12" t="s">
        <v>239</v>
      </c>
      <c r="J231" s="14"/>
      <c r="K231" s="12" t="s">
        <v>2137</v>
      </c>
      <c r="L231" s="12" t="s">
        <v>2138</v>
      </c>
      <c r="M231" s="15" t="s">
        <v>600</v>
      </c>
      <c r="N231" s="12" t="s">
        <v>601</v>
      </c>
      <c r="O231" s="12" t="s">
        <v>259</v>
      </c>
      <c r="P231" s="12" t="s">
        <v>245</v>
      </c>
      <c r="Q231" s="12" t="s">
        <v>278</v>
      </c>
      <c r="R231" s="12" t="s">
        <v>279</v>
      </c>
      <c r="S231" s="12" t="s">
        <v>248</v>
      </c>
      <c r="T231" s="16" t="s">
        <v>2139</v>
      </c>
      <c r="U231" s="17" t="s">
        <v>2140</v>
      </c>
      <c r="V231" s="12" t="str">
        <f t="shared" si="1"/>
        <v>3,599319</v>
      </c>
      <c r="W231" s="14" t="str">
        <f t="shared" si="2"/>
        <v>98,674101</v>
      </c>
      <c r="X231" s="14" t="str">
        <f t="shared" si="3"/>
        <v>3,599300</v>
      </c>
      <c r="Y231" s="14" t="str">
        <f t="shared" si="4"/>
        <v>98,674134</v>
      </c>
      <c r="Z231" s="18">
        <f t="shared" si="49"/>
        <v>4.227902019</v>
      </c>
      <c r="AA231" s="14" t="str">
        <f t="shared" si="6"/>
        <v>Dalam Radius</v>
      </c>
      <c r="AB231" s="14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 t="b">
        <v>1</v>
      </c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 t="b">
        <v>1</v>
      </c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4"/>
      <c r="DR231" s="12" t="b">
        <v>0</v>
      </c>
      <c r="DS231" s="12" t="b">
        <v>0</v>
      </c>
      <c r="DT231" s="12"/>
      <c r="DU231" s="12"/>
      <c r="DV231" s="12" t="s">
        <v>2141</v>
      </c>
      <c r="DW231" s="12" t="b">
        <v>1</v>
      </c>
      <c r="DX231" s="12"/>
      <c r="DY231" s="12"/>
      <c r="DZ231" s="12"/>
      <c r="EA231" s="12"/>
      <c r="EB231" s="12"/>
      <c r="EC231" s="12"/>
      <c r="ED231" s="12"/>
      <c r="EE231" s="12"/>
      <c r="EF231" s="14"/>
      <c r="EG231" s="14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4"/>
      <c r="EU231" s="12"/>
      <c r="EV231" s="12"/>
      <c r="EW231" s="12"/>
      <c r="EX231" s="12"/>
      <c r="EY231" s="12"/>
      <c r="EZ231" s="12"/>
      <c r="FA231" s="12"/>
      <c r="FB231" s="12"/>
      <c r="FC231" s="12">
        <v>2.0</v>
      </c>
      <c r="FD231" s="12"/>
      <c r="FE231" s="12"/>
      <c r="FF231" s="12"/>
      <c r="FG231" s="12"/>
      <c r="FH231" s="12"/>
      <c r="FI231" s="12"/>
      <c r="FJ231" s="12"/>
      <c r="FK231" s="12"/>
      <c r="FL231" s="12"/>
      <c r="FM231" s="14"/>
      <c r="FN231" s="12"/>
      <c r="FO231" s="12"/>
      <c r="FP231" s="12"/>
      <c r="FQ231" s="14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4"/>
      <c r="GD231" s="12"/>
      <c r="GE231" s="12"/>
      <c r="GF231" s="12"/>
      <c r="GG231" s="12"/>
      <c r="GH231" s="12">
        <v>1.0</v>
      </c>
      <c r="GI231" s="12"/>
      <c r="GJ231" s="12"/>
      <c r="GK231" s="14"/>
      <c r="GL231" s="14"/>
      <c r="GM231" s="12"/>
      <c r="GN231" s="12"/>
      <c r="GO231" s="14"/>
      <c r="GP231" s="14"/>
      <c r="GQ231" s="12"/>
      <c r="GR231" s="14"/>
      <c r="GS231" s="12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2">
        <f>countif(AC231:CV231,"TRUE")</f>
        <v>2</v>
      </c>
      <c r="HR231" s="12">
        <v>36000.0</v>
      </c>
      <c r="HS231" s="12">
        <v>0.0</v>
      </c>
      <c r="HT231" s="12">
        <v>0.0</v>
      </c>
      <c r="HU231" s="12">
        <v>0.0</v>
      </c>
      <c r="HV231" s="12">
        <v>0.0</v>
      </c>
      <c r="HW231" s="12">
        <v>0.0</v>
      </c>
      <c r="HX231" s="12">
        <v>36000.0</v>
      </c>
      <c r="HY231" s="12" t="s">
        <v>2142</v>
      </c>
      <c r="HZ231" s="12" t="s">
        <v>2143</v>
      </c>
    </row>
    <row r="232">
      <c r="A232" s="12" t="s">
        <v>2144</v>
      </c>
      <c r="B232" s="12" t="s">
        <v>2145</v>
      </c>
      <c r="C232" s="13">
        <v>45236.0</v>
      </c>
      <c r="D232" s="12">
        <v>11.0</v>
      </c>
      <c r="E232" s="12" t="s">
        <v>475</v>
      </c>
      <c r="F232" s="12" t="s">
        <v>476</v>
      </c>
      <c r="G232" s="12" t="s">
        <v>237</v>
      </c>
      <c r="H232" s="12" t="s">
        <v>238</v>
      </c>
      <c r="I232" s="12" t="s">
        <v>239</v>
      </c>
      <c r="J232" s="14"/>
      <c r="K232" s="12" t="s">
        <v>1644</v>
      </c>
      <c r="L232" s="12" t="s">
        <v>1645</v>
      </c>
      <c r="M232" s="12" t="str">
        <v>#ERROR!</v>
      </c>
      <c r="N232" s="12" t="s">
        <v>652</v>
      </c>
      <c r="O232" s="12" t="s">
        <v>259</v>
      </c>
      <c r="P232" s="12" t="s">
        <v>245</v>
      </c>
      <c r="Q232" s="12" t="s">
        <v>278</v>
      </c>
      <c r="R232" s="12" t="s">
        <v>279</v>
      </c>
      <c r="S232" s="12" t="s">
        <v>1646</v>
      </c>
      <c r="T232" s="16" t="s">
        <v>1647</v>
      </c>
      <c r="U232" s="17" t="s">
        <v>2146</v>
      </c>
      <c r="V232" s="14" t="str">
        <f t="shared" si="1"/>
        <v>3,593063</v>
      </c>
      <c r="W232" s="14" t="str">
        <f t="shared" si="2"/>
        <v>98,688578</v>
      </c>
      <c r="X232" s="14" t="str">
        <f t="shared" si="3"/>
        <v>3,593019</v>
      </c>
      <c r="Y232" s="14" t="str">
        <f t="shared" si="4"/>
        <v>98,688516</v>
      </c>
      <c r="Z232" s="18">
        <f t="shared" si="49"/>
        <v>8.442685386</v>
      </c>
      <c r="AA232" s="14" t="str">
        <f t="shared" si="6"/>
        <v>Dalam Radius</v>
      </c>
      <c r="AB232" s="14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 t="b">
        <v>1</v>
      </c>
      <c r="AY232" s="12"/>
      <c r="AZ232" s="12" t="b">
        <v>1</v>
      </c>
      <c r="BA232" s="12"/>
      <c r="BB232" s="12" t="b">
        <v>1</v>
      </c>
      <c r="BC232" s="12"/>
      <c r="BD232" s="12" t="b">
        <v>1</v>
      </c>
      <c r="BE232" s="12"/>
      <c r="BF232" s="12" t="b">
        <v>1</v>
      </c>
      <c r="BG232" s="12"/>
      <c r="BH232" s="12"/>
      <c r="BI232" s="12" t="b">
        <v>1</v>
      </c>
      <c r="BJ232" s="12"/>
      <c r="BK232" s="12"/>
      <c r="BL232" s="12" t="b">
        <v>1</v>
      </c>
      <c r="BM232" s="12"/>
      <c r="BN232" s="12"/>
      <c r="BO232" s="12"/>
      <c r="BP232" s="12"/>
      <c r="BQ232" s="12"/>
      <c r="BR232" s="12" t="b">
        <v>1</v>
      </c>
      <c r="BS232" s="12"/>
      <c r="BT232" s="12"/>
      <c r="BU232" s="12" t="b">
        <v>1</v>
      </c>
      <c r="BV232" s="12" t="b">
        <v>1</v>
      </c>
      <c r="BW232" s="12" t="b">
        <v>1</v>
      </c>
      <c r="BX232" s="12"/>
      <c r="BY232" s="12"/>
      <c r="BZ232" s="12" t="b">
        <v>1</v>
      </c>
      <c r="CA232" s="12"/>
      <c r="CB232" s="12" t="b">
        <v>1</v>
      </c>
      <c r="CC232" s="12"/>
      <c r="CD232" s="12"/>
      <c r="CE232" s="12"/>
      <c r="CF232" s="12"/>
      <c r="CG232" s="12" t="b">
        <v>1</v>
      </c>
      <c r="CH232" s="12"/>
      <c r="CI232" s="12"/>
      <c r="CJ232" s="12" t="b">
        <v>1</v>
      </c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4"/>
      <c r="DR232" s="12" t="b">
        <v>1</v>
      </c>
      <c r="DS232" s="12" t="b">
        <v>1</v>
      </c>
      <c r="DT232" s="14"/>
      <c r="DU232" s="14"/>
      <c r="DV232" s="12" t="s">
        <v>2147</v>
      </c>
      <c r="DW232" s="12" t="b">
        <v>0</v>
      </c>
      <c r="DX232" s="14"/>
      <c r="DY232" s="14"/>
      <c r="DZ232" s="12"/>
      <c r="EA232" s="12"/>
      <c r="EB232" s="12"/>
      <c r="EC232" s="12"/>
      <c r="ED232" s="12"/>
      <c r="EE232" s="12"/>
      <c r="EF232" s="14"/>
      <c r="EG232" s="14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4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4"/>
      <c r="FN232" s="12"/>
      <c r="FO232" s="12"/>
      <c r="FP232" s="12"/>
      <c r="FQ232" s="14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4"/>
      <c r="GD232" s="12"/>
      <c r="GE232" s="12"/>
      <c r="GF232" s="12"/>
      <c r="GG232" s="12"/>
      <c r="GH232" s="12"/>
      <c r="GI232" s="12"/>
      <c r="GJ232" s="12"/>
      <c r="GK232" s="14"/>
      <c r="GL232" s="14"/>
      <c r="GM232" s="14"/>
      <c r="GN232" s="12"/>
      <c r="GO232" s="14"/>
      <c r="GP232" s="14"/>
      <c r="GQ232" s="12"/>
      <c r="GR232" s="14"/>
      <c r="GS232" s="12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2">
        <f>countif(AC232:DP232,"TRUE")</f>
        <v>15</v>
      </c>
      <c r="HR232" s="12">
        <v>0.0</v>
      </c>
      <c r="HS232" s="12">
        <v>0.0</v>
      </c>
      <c r="HT232" s="12">
        <v>0.0</v>
      </c>
      <c r="HU232" s="12">
        <v>0.0</v>
      </c>
      <c r="HV232" s="12">
        <v>0.0</v>
      </c>
      <c r="HW232" s="12">
        <v>0.0</v>
      </c>
      <c r="HX232" s="12">
        <v>0.0</v>
      </c>
      <c r="HY232" s="12" t="s">
        <v>2148</v>
      </c>
      <c r="HZ232" s="12" t="s">
        <v>2149</v>
      </c>
    </row>
    <row r="233">
      <c r="A233" s="12" t="s">
        <v>2150</v>
      </c>
      <c r="B233" s="12" t="s">
        <v>2151</v>
      </c>
      <c r="C233" s="13">
        <v>45237.0</v>
      </c>
      <c r="D233" s="12">
        <v>11.0</v>
      </c>
      <c r="E233" s="12" t="s">
        <v>235</v>
      </c>
      <c r="F233" s="12" t="s">
        <v>236</v>
      </c>
      <c r="G233" s="12" t="s">
        <v>237</v>
      </c>
      <c r="H233" s="12" t="s">
        <v>238</v>
      </c>
      <c r="I233" s="12" t="s">
        <v>239</v>
      </c>
      <c r="J233" s="14"/>
      <c r="K233" s="12" t="s">
        <v>1292</v>
      </c>
      <c r="L233" s="12" t="s">
        <v>1293</v>
      </c>
      <c r="M233" s="15" t="s">
        <v>268</v>
      </c>
      <c r="N233" s="12" t="s">
        <v>243</v>
      </c>
      <c r="O233" s="12" t="s">
        <v>244</v>
      </c>
      <c r="P233" s="12" t="s">
        <v>245</v>
      </c>
      <c r="Q233" s="12" t="s">
        <v>278</v>
      </c>
      <c r="R233" s="12" t="s">
        <v>279</v>
      </c>
      <c r="S233" s="12" t="s">
        <v>248</v>
      </c>
      <c r="T233" s="16" t="s">
        <v>1294</v>
      </c>
      <c r="U233" s="17" t="s">
        <v>2152</v>
      </c>
      <c r="V233" s="12" t="str">
        <f t="shared" si="1"/>
        <v>3,621653</v>
      </c>
      <c r="W233" s="14" t="str">
        <f t="shared" si="2"/>
        <v>98,714737</v>
      </c>
      <c r="X233" s="14" t="str">
        <f t="shared" si="3"/>
        <v>3,621619</v>
      </c>
      <c r="Y233" s="14" t="str">
        <f t="shared" si="4"/>
        <v>98,714804</v>
      </c>
      <c r="Z233" s="18">
        <f t="shared" si="49"/>
        <v>8.341160429</v>
      </c>
      <c r="AA233" s="14" t="str">
        <f t="shared" si="6"/>
        <v>Dalam Radius</v>
      </c>
      <c r="AB233" s="14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 t="b">
        <v>1</v>
      </c>
      <c r="AY233" s="12"/>
      <c r="AZ233" s="12" t="b">
        <v>1</v>
      </c>
      <c r="BA233" s="12"/>
      <c r="BB233" s="12" t="b">
        <v>1</v>
      </c>
      <c r="BC233" s="12"/>
      <c r="BD233" s="12"/>
      <c r="BE233" s="12"/>
      <c r="BF233" s="12" t="b">
        <v>1</v>
      </c>
      <c r="BG233" s="12"/>
      <c r="BH233" s="12"/>
      <c r="BI233" s="12" t="b">
        <v>1</v>
      </c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 t="b">
        <v>1</v>
      </c>
      <c r="CA233" s="12"/>
      <c r="CB233" s="12" t="b">
        <v>1</v>
      </c>
      <c r="CC233" s="12"/>
      <c r="CD233" s="12"/>
      <c r="CE233" s="12" t="b">
        <v>1</v>
      </c>
      <c r="CF233" s="12"/>
      <c r="CG233" s="12" t="b">
        <v>1</v>
      </c>
      <c r="CH233" s="12"/>
      <c r="CI233" s="12"/>
      <c r="CJ233" s="12" t="b">
        <v>1</v>
      </c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4"/>
      <c r="DR233" s="12" t="b">
        <v>0</v>
      </c>
      <c r="DS233" s="12" t="b">
        <v>0</v>
      </c>
      <c r="DT233" s="12"/>
      <c r="DU233" s="12"/>
      <c r="DV233" s="12" t="s">
        <v>2153</v>
      </c>
      <c r="DW233" s="12" t="b">
        <v>1</v>
      </c>
      <c r="DX233" s="12"/>
      <c r="DY233" s="12"/>
      <c r="DZ233" s="12"/>
      <c r="EA233" s="12"/>
      <c r="EB233" s="12"/>
      <c r="EC233" s="12"/>
      <c r="ED233" s="12"/>
      <c r="EE233" s="12"/>
      <c r="EF233" s="14"/>
      <c r="EG233" s="14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4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4"/>
      <c r="FN233" s="12"/>
      <c r="FO233" s="12"/>
      <c r="FP233" s="12"/>
      <c r="FQ233" s="14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4"/>
      <c r="GD233" s="12"/>
      <c r="GE233" s="12"/>
      <c r="GF233" s="12"/>
      <c r="GG233" s="12">
        <v>3.0</v>
      </c>
      <c r="GH233" s="12"/>
      <c r="GI233" s="12"/>
      <c r="GJ233" s="12"/>
      <c r="GK233" s="14"/>
      <c r="GL233" s="14"/>
      <c r="GM233" s="14"/>
      <c r="GN233" s="12"/>
      <c r="GO233" s="14"/>
      <c r="GP233" s="14"/>
      <c r="GQ233" s="12"/>
      <c r="GR233" s="14"/>
      <c r="GS233" s="12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2">
        <f>countif(AC233:CV233,"TRUE")</f>
        <v>10</v>
      </c>
      <c r="HR233" s="12">
        <v>36000.0</v>
      </c>
      <c r="HS233" s="12">
        <v>0.0</v>
      </c>
      <c r="HT233" s="12">
        <v>0.0</v>
      </c>
      <c r="HU233" s="12">
        <v>0.0</v>
      </c>
      <c r="HV233" s="12">
        <v>0.0</v>
      </c>
      <c r="HW233" s="12">
        <v>0.0</v>
      </c>
      <c r="HX233" s="12">
        <v>36000.0</v>
      </c>
      <c r="HY233" s="12" t="s">
        <v>2154</v>
      </c>
      <c r="HZ233" s="12" t="s">
        <v>2155</v>
      </c>
    </row>
    <row r="234">
      <c r="A234" s="12" t="s">
        <v>2156</v>
      </c>
      <c r="B234" s="20">
        <v>12855.0</v>
      </c>
      <c r="C234" s="13">
        <v>45233.0</v>
      </c>
      <c r="D234" s="12">
        <v>11.0</v>
      </c>
      <c r="E234" s="12" t="s">
        <v>475</v>
      </c>
      <c r="F234" s="12" t="s">
        <v>476</v>
      </c>
      <c r="G234" s="12" t="s">
        <v>237</v>
      </c>
      <c r="H234" s="12" t="s">
        <v>238</v>
      </c>
      <c r="I234" s="12" t="s">
        <v>239</v>
      </c>
      <c r="J234" s="14"/>
      <c r="K234" s="12" t="s">
        <v>2157</v>
      </c>
      <c r="L234" s="12" t="s">
        <v>2158</v>
      </c>
      <c r="M234" s="15" t="s">
        <v>2159</v>
      </c>
      <c r="N234" s="12" t="s">
        <v>1144</v>
      </c>
      <c r="O234" s="12" t="s">
        <v>259</v>
      </c>
      <c r="P234" s="12" t="s">
        <v>245</v>
      </c>
      <c r="Q234" s="12" t="s">
        <v>246</v>
      </c>
      <c r="R234" s="12" t="s">
        <v>247</v>
      </c>
      <c r="S234" s="12" t="s">
        <v>248</v>
      </c>
      <c r="T234" s="16" t="s">
        <v>2160</v>
      </c>
      <c r="U234" s="17" t="s">
        <v>2161</v>
      </c>
      <c r="V234" s="14" t="str">
        <f t="shared" si="1"/>
        <v>3,530239</v>
      </c>
      <c r="W234" s="14" t="str">
        <f t="shared" si="2"/>
        <v>98,663088</v>
      </c>
      <c r="X234" s="14" t="str">
        <f t="shared" si="3"/>
        <v>3,530165</v>
      </c>
      <c r="Y234" s="14" t="str">
        <f t="shared" si="4"/>
        <v>98,663079</v>
      </c>
      <c r="Z234" s="18">
        <f t="shared" si="49"/>
        <v>8.288821808</v>
      </c>
      <c r="AA234" s="14" t="str">
        <f t="shared" si="6"/>
        <v>Dalam Radius</v>
      </c>
      <c r="AB234" s="14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 t="b">
        <v>1</v>
      </c>
      <c r="AY234" s="12"/>
      <c r="AZ234" s="12" t="b">
        <v>1</v>
      </c>
      <c r="BA234" s="12"/>
      <c r="BB234" s="12" t="b">
        <v>1</v>
      </c>
      <c r="BC234" s="12"/>
      <c r="BD234" s="12"/>
      <c r="BE234" s="12"/>
      <c r="BF234" s="12" t="b">
        <v>1</v>
      </c>
      <c r="BG234" s="12"/>
      <c r="BH234" s="12"/>
      <c r="BI234" s="12" t="b">
        <v>1</v>
      </c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 t="b">
        <v>1</v>
      </c>
      <c r="BW234" s="12"/>
      <c r="BX234" s="12"/>
      <c r="BY234" s="12"/>
      <c r="BZ234" s="12" t="b">
        <v>1</v>
      </c>
      <c r="CA234" s="12"/>
      <c r="CB234" s="12" t="b">
        <v>1</v>
      </c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4"/>
      <c r="DR234" s="12" t="b">
        <v>0</v>
      </c>
      <c r="DS234" s="12" t="b">
        <v>0</v>
      </c>
      <c r="DT234" s="14"/>
      <c r="DU234" s="14"/>
      <c r="DV234" s="12" t="s">
        <v>2162</v>
      </c>
      <c r="DW234" s="12" t="b">
        <v>1</v>
      </c>
      <c r="DX234" s="14"/>
      <c r="DY234" s="14"/>
      <c r="DZ234" s="12"/>
      <c r="EA234" s="12"/>
      <c r="EB234" s="12"/>
      <c r="EC234" s="12"/>
      <c r="ED234" s="12"/>
      <c r="EE234" s="12"/>
      <c r="EF234" s="14"/>
      <c r="EG234" s="14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4"/>
      <c r="EU234" s="12"/>
      <c r="EV234" s="12"/>
      <c r="EW234" s="12"/>
      <c r="EX234" s="12"/>
      <c r="EY234" s="12"/>
      <c r="EZ234" s="12"/>
      <c r="FA234" s="12"/>
      <c r="FB234" s="12"/>
      <c r="FC234" s="12">
        <v>1.0</v>
      </c>
      <c r="FD234" s="12"/>
      <c r="FE234" s="12"/>
      <c r="FF234" s="12"/>
      <c r="FG234" s="12"/>
      <c r="FH234" s="12"/>
      <c r="FI234" s="12"/>
      <c r="FJ234" s="12"/>
      <c r="FK234" s="12"/>
      <c r="FL234" s="12"/>
      <c r="FM234" s="14"/>
      <c r="FN234" s="12"/>
      <c r="FO234" s="12"/>
      <c r="FP234" s="12"/>
      <c r="FQ234" s="14"/>
      <c r="FR234" s="12"/>
      <c r="FS234" s="12">
        <v>1.0</v>
      </c>
      <c r="FT234" s="12"/>
      <c r="FU234" s="12"/>
      <c r="FV234" s="12"/>
      <c r="FW234" s="12"/>
      <c r="FX234" s="12"/>
      <c r="FY234" s="12"/>
      <c r="FZ234" s="12"/>
      <c r="GA234" s="12"/>
      <c r="GB234" s="12"/>
      <c r="GC234" s="14"/>
      <c r="GD234" s="12"/>
      <c r="GE234" s="12"/>
      <c r="GF234" s="12"/>
      <c r="GG234" s="12"/>
      <c r="GH234" s="12"/>
      <c r="GI234" s="12"/>
      <c r="GJ234" s="12"/>
      <c r="GK234" s="14"/>
      <c r="GL234" s="14"/>
      <c r="GM234" s="14"/>
      <c r="GN234" s="12"/>
      <c r="GO234" s="14"/>
      <c r="GP234" s="14"/>
      <c r="GQ234" s="12"/>
      <c r="GR234" s="14"/>
      <c r="GS234" s="12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2">
        <f>countif(AC234:DP234,"TRUE")</f>
        <v>8</v>
      </c>
      <c r="HR234" s="12">
        <v>24000.0</v>
      </c>
      <c r="HS234" s="12">
        <v>0.0</v>
      </c>
      <c r="HT234" s="12">
        <v>0.0</v>
      </c>
      <c r="HU234" s="12">
        <v>0.0</v>
      </c>
      <c r="HV234" s="12">
        <v>0.0</v>
      </c>
      <c r="HW234" s="12">
        <v>0.0</v>
      </c>
      <c r="HX234" s="12">
        <v>24000.0</v>
      </c>
      <c r="HY234" s="20">
        <v>37784.0</v>
      </c>
      <c r="HZ234" s="19">
        <v>36584.0</v>
      </c>
    </row>
    <row r="235">
      <c r="A235" s="12" t="s">
        <v>2163</v>
      </c>
      <c r="B235" s="12" t="s">
        <v>2164</v>
      </c>
      <c r="C235" s="13">
        <v>45237.0</v>
      </c>
      <c r="D235" s="12">
        <v>11.0</v>
      </c>
      <c r="E235" s="12" t="s">
        <v>596</v>
      </c>
      <c r="F235" s="12" t="s">
        <v>597</v>
      </c>
      <c r="G235" s="12" t="s">
        <v>237</v>
      </c>
      <c r="H235" s="12" t="s">
        <v>238</v>
      </c>
      <c r="I235" s="12" t="s">
        <v>239</v>
      </c>
      <c r="J235" s="14"/>
      <c r="K235" s="12" t="s">
        <v>2165</v>
      </c>
      <c r="L235" s="12" t="s">
        <v>2166</v>
      </c>
      <c r="M235" s="15" t="s">
        <v>600</v>
      </c>
      <c r="N235" s="12" t="s">
        <v>723</v>
      </c>
      <c r="O235" s="12" t="s">
        <v>259</v>
      </c>
      <c r="P235" s="12" t="s">
        <v>245</v>
      </c>
      <c r="Q235" s="12" t="s">
        <v>299</v>
      </c>
      <c r="R235" s="12" t="s">
        <v>247</v>
      </c>
      <c r="S235" s="12" t="s">
        <v>2167</v>
      </c>
      <c r="T235" s="16" t="s">
        <v>2168</v>
      </c>
      <c r="U235" s="17" t="s">
        <v>2169</v>
      </c>
      <c r="V235" s="12" t="str">
        <f t="shared" si="1"/>
        <v>3,614126</v>
      </c>
      <c r="W235" s="14" t="str">
        <f t="shared" si="2"/>
        <v>98,677137</v>
      </c>
      <c r="X235" s="14" t="str">
        <f t="shared" si="3"/>
        <v>3,614090</v>
      </c>
      <c r="Y235" s="14" t="str">
        <f t="shared" si="4"/>
        <v>98,677146</v>
      </c>
      <c r="Z235" s="18">
        <f t="shared" si="49"/>
        <v>4.125730106</v>
      </c>
      <c r="AA235" s="14" t="str">
        <f t="shared" si="6"/>
        <v>Dalam Radius</v>
      </c>
      <c r="AB235" s="14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 t="b">
        <v>1</v>
      </c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 t="b">
        <v>1</v>
      </c>
      <c r="BW235" s="12"/>
      <c r="BX235" s="12"/>
      <c r="BY235" s="12"/>
      <c r="BZ235" s="12" t="b">
        <v>1</v>
      </c>
      <c r="CA235" s="12"/>
      <c r="CB235" s="12" t="b">
        <v>1</v>
      </c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4"/>
      <c r="DR235" s="12" t="b">
        <v>0</v>
      </c>
      <c r="DS235" s="12" t="b">
        <v>0</v>
      </c>
      <c r="DT235" s="12"/>
      <c r="DU235" s="12"/>
      <c r="DV235" s="12" t="s">
        <v>2170</v>
      </c>
      <c r="DW235" s="12" t="b">
        <v>1</v>
      </c>
      <c r="DX235" s="12"/>
      <c r="DY235" s="12"/>
      <c r="DZ235" s="12"/>
      <c r="EA235" s="12"/>
      <c r="EB235" s="12"/>
      <c r="EC235" s="12"/>
      <c r="ED235" s="12"/>
      <c r="EE235" s="12"/>
      <c r="EF235" s="14"/>
      <c r="EG235" s="14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4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>
        <v>1.0</v>
      </c>
      <c r="FG235" s="12"/>
      <c r="FH235" s="12"/>
      <c r="FI235" s="12"/>
      <c r="FJ235" s="12"/>
      <c r="FK235" s="12"/>
      <c r="FL235" s="12"/>
      <c r="FM235" s="14"/>
      <c r="FN235" s="12"/>
      <c r="FO235" s="12"/>
      <c r="FP235" s="12"/>
      <c r="FQ235" s="14"/>
      <c r="FR235" s="12"/>
      <c r="FS235" s="12">
        <v>1.0</v>
      </c>
      <c r="FT235" s="12"/>
      <c r="FU235" s="12"/>
      <c r="FV235" s="12"/>
      <c r="FW235" s="12"/>
      <c r="FX235" s="12"/>
      <c r="FY235" s="12">
        <v>1.0</v>
      </c>
      <c r="FZ235" s="12"/>
      <c r="GA235" s="12"/>
      <c r="GB235" s="12"/>
      <c r="GC235" s="14"/>
      <c r="GD235" s="12"/>
      <c r="GE235" s="12"/>
      <c r="GF235" s="12"/>
      <c r="GG235" s="12"/>
      <c r="GH235" s="12"/>
      <c r="GI235" s="12"/>
      <c r="GJ235" s="12"/>
      <c r="GK235" s="14"/>
      <c r="GL235" s="14"/>
      <c r="GM235" s="14"/>
      <c r="GN235" s="12"/>
      <c r="GO235" s="14"/>
      <c r="GP235" s="14"/>
      <c r="GQ235" s="12"/>
      <c r="GR235" s="14"/>
      <c r="GS235" s="12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2">
        <f>countif(AC235:CV235,"TRUE")</f>
        <v>4</v>
      </c>
      <c r="HR235" s="12">
        <v>36000.0</v>
      </c>
      <c r="HS235" s="12">
        <v>0.0</v>
      </c>
      <c r="HT235" s="12">
        <v>0.0</v>
      </c>
      <c r="HU235" s="12">
        <v>0.0</v>
      </c>
      <c r="HV235" s="12">
        <v>0.0</v>
      </c>
      <c r="HW235" s="12">
        <v>0.0</v>
      </c>
      <c r="HX235" s="12">
        <v>36000.0</v>
      </c>
      <c r="HY235" s="12" t="s">
        <v>2171</v>
      </c>
      <c r="HZ235" s="12" t="s">
        <v>2172</v>
      </c>
    </row>
    <row r="236">
      <c r="A236" s="12" t="s">
        <v>2173</v>
      </c>
      <c r="B236" s="12" t="s">
        <v>2174</v>
      </c>
      <c r="C236" s="13">
        <v>45231.0</v>
      </c>
      <c r="D236" s="12">
        <v>11.0</v>
      </c>
      <c r="E236" s="12" t="s">
        <v>596</v>
      </c>
      <c r="F236" s="12" t="s">
        <v>658</v>
      </c>
      <c r="G236" s="12" t="s">
        <v>237</v>
      </c>
      <c r="H236" s="12" t="s">
        <v>238</v>
      </c>
      <c r="I236" s="12" t="s">
        <v>239</v>
      </c>
      <c r="J236" s="14"/>
      <c r="K236" s="12" t="s">
        <v>2175</v>
      </c>
      <c r="L236" s="12" t="s">
        <v>2176</v>
      </c>
      <c r="M236" s="15" t="s">
        <v>600</v>
      </c>
      <c r="N236" s="12" t="s">
        <v>1910</v>
      </c>
      <c r="O236" s="12" t="s">
        <v>244</v>
      </c>
      <c r="P236" s="12" t="s">
        <v>245</v>
      </c>
      <c r="Q236" s="12" t="s">
        <v>278</v>
      </c>
      <c r="R236" s="12" t="s">
        <v>279</v>
      </c>
      <c r="S236" s="12" t="s">
        <v>248</v>
      </c>
      <c r="T236" s="16" t="s">
        <v>2177</v>
      </c>
      <c r="U236" s="17" t="s">
        <v>2178</v>
      </c>
      <c r="V236" s="14" t="str">
        <f t="shared" si="1"/>
        <v>3,722401</v>
      </c>
      <c r="W236" s="14" t="str">
        <f t="shared" si="2"/>
        <v>98,674528</v>
      </c>
      <c r="X236" s="14" t="str">
        <f t="shared" si="3"/>
        <v>3,722373</v>
      </c>
      <c r="Y236" s="14" t="str">
        <f t="shared" si="4"/>
        <v>98,674512</v>
      </c>
      <c r="Z236" s="18">
        <f t="shared" si="49"/>
        <v>3.584064906</v>
      </c>
      <c r="AA236" s="14" t="str">
        <f t="shared" si="6"/>
        <v>Dalam Radius</v>
      </c>
      <c r="AB236" s="14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 t="b">
        <v>1</v>
      </c>
      <c r="AY236" s="12"/>
      <c r="AZ236" s="12" t="b">
        <v>1</v>
      </c>
      <c r="BA236" s="12" t="b">
        <v>1</v>
      </c>
      <c r="BB236" s="12" t="b">
        <v>1</v>
      </c>
      <c r="BC236" s="12"/>
      <c r="BD236" s="12" t="b">
        <v>1</v>
      </c>
      <c r="BE236" s="12"/>
      <c r="BF236" s="12" t="b">
        <v>1</v>
      </c>
      <c r="BG236" s="12"/>
      <c r="BH236" s="12"/>
      <c r="BI236" s="12" t="b">
        <v>1</v>
      </c>
      <c r="BJ236" s="12"/>
      <c r="BK236" s="12"/>
      <c r="BL236" s="12"/>
      <c r="BM236" s="12"/>
      <c r="BN236" s="12"/>
      <c r="BO236" s="12"/>
      <c r="BP236" s="12"/>
      <c r="BQ236" s="12"/>
      <c r="BR236" s="12" t="b">
        <v>1</v>
      </c>
      <c r="BS236" s="12"/>
      <c r="BT236" s="12"/>
      <c r="BU236" s="12"/>
      <c r="BV236" s="12" t="b">
        <v>1</v>
      </c>
      <c r="BW236" s="12"/>
      <c r="BX236" s="12"/>
      <c r="BY236" s="12"/>
      <c r="BZ236" s="12" t="b">
        <v>1</v>
      </c>
      <c r="CA236" s="12"/>
      <c r="CB236" s="12" t="b">
        <v>1</v>
      </c>
      <c r="CC236" s="12"/>
      <c r="CD236" s="12"/>
      <c r="CE236" s="12"/>
      <c r="CF236" s="12"/>
      <c r="CG236" s="12" t="b">
        <v>1</v>
      </c>
      <c r="CH236" s="12"/>
      <c r="CI236" s="12"/>
      <c r="CJ236" s="12"/>
      <c r="CK236" s="12" t="b">
        <v>1</v>
      </c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2" t="b">
        <v>0</v>
      </c>
      <c r="DS236" s="12" t="b">
        <v>0</v>
      </c>
      <c r="DT236" s="14"/>
      <c r="DU236" s="14"/>
      <c r="DV236" s="12" t="s">
        <v>2179</v>
      </c>
      <c r="DW236" s="12" t="b">
        <v>1</v>
      </c>
      <c r="DX236" s="14"/>
      <c r="DY236" s="14"/>
      <c r="DZ236" s="12"/>
      <c r="EA236" s="12"/>
      <c r="EB236" s="12"/>
      <c r="EC236" s="12"/>
      <c r="ED236" s="12"/>
      <c r="EE236" s="12"/>
      <c r="EF236" s="14"/>
      <c r="EG236" s="14"/>
      <c r="EH236" s="12"/>
      <c r="EI236" s="12"/>
      <c r="EJ236" s="14"/>
      <c r="EK236" s="12"/>
      <c r="EL236" s="12"/>
      <c r="EM236" s="12"/>
      <c r="EN236" s="12"/>
      <c r="EO236" s="12"/>
      <c r="EP236" s="12"/>
      <c r="EQ236" s="12"/>
      <c r="ER236" s="12"/>
      <c r="ES236" s="12"/>
      <c r="ET236" s="14"/>
      <c r="EU236" s="12"/>
      <c r="EV236" s="12"/>
      <c r="EW236" s="12">
        <v>1.0</v>
      </c>
      <c r="EX236" s="12"/>
      <c r="EY236" s="12">
        <v>1.0</v>
      </c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4"/>
      <c r="FN236" s="12"/>
      <c r="FO236" s="12"/>
      <c r="FP236" s="12"/>
      <c r="FQ236" s="14"/>
      <c r="FR236" s="12"/>
      <c r="FS236" s="12"/>
      <c r="FT236" s="12"/>
      <c r="FU236" s="12"/>
      <c r="FV236" s="12"/>
      <c r="FW236" s="12"/>
      <c r="FX236" s="12"/>
      <c r="FY236" s="12">
        <v>1.0</v>
      </c>
      <c r="FZ236" s="12"/>
      <c r="GA236" s="12"/>
      <c r="GB236" s="12"/>
      <c r="GC236" s="14"/>
      <c r="GD236" s="12">
        <v>1.0</v>
      </c>
      <c r="GE236" s="12"/>
      <c r="GF236" s="12"/>
      <c r="GG236" s="12"/>
      <c r="GH236" s="12">
        <v>1.0</v>
      </c>
      <c r="GI236" s="12"/>
      <c r="GJ236" s="12"/>
      <c r="GK236" s="14"/>
      <c r="GL236" s="14"/>
      <c r="GM236" s="14"/>
      <c r="GN236" s="12"/>
      <c r="GO236" s="14"/>
      <c r="GP236" s="14"/>
      <c r="GQ236" s="12"/>
      <c r="GR236" s="14"/>
      <c r="GS236" s="12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2">
        <f t="shared" ref="HQ236:HQ239" si="50">countif(AC236:DP236,"TRUE")</f>
        <v>13</v>
      </c>
      <c r="HR236" s="12">
        <v>60000.0</v>
      </c>
      <c r="HS236" s="12">
        <v>0.0</v>
      </c>
      <c r="HT236" s="12">
        <v>0.0</v>
      </c>
      <c r="HU236" s="12">
        <v>0.0</v>
      </c>
      <c r="HV236" s="12">
        <v>0.0</v>
      </c>
      <c r="HW236" s="12"/>
      <c r="HX236" s="12">
        <v>60000.0</v>
      </c>
      <c r="HY236" s="12" t="s">
        <v>2180</v>
      </c>
      <c r="HZ236" s="19">
        <v>36585.0</v>
      </c>
    </row>
    <row r="237">
      <c r="A237" s="12" t="s">
        <v>2181</v>
      </c>
      <c r="B237" s="12" t="s">
        <v>2182</v>
      </c>
      <c r="C237" s="13">
        <v>45231.0</v>
      </c>
      <c r="D237" s="12">
        <v>11.0</v>
      </c>
      <c r="E237" s="12" t="s">
        <v>475</v>
      </c>
      <c r="F237" s="12" t="s">
        <v>730</v>
      </c>
      <c r="G237" s="12" t="s">
        <v>237</v>
      </c>
      <c r="H237" s="12" t="s">
        <v>238</v>
      </c>
      <c r="I237" s="12" t="s">
        <v>239</v>
      </c>
      <c r="J237" s="14"/>
      <c r="K237" s="12" t="s">
        <v>2183</v>
      </c>
      <c r="L237" s="12" t="s">
        <v>2184</v>
      </c>
      <c r="M237" s="12" t="str">
        <v>#ERROR!</v>
      </c>
      <c r="N237" s="12" t="s">
        <v>734</v>
      </c>
      <c r="O237" s="12" t="s">
        <v>244</v>
      </c>
      <c r="P237" s="12" t="s">
        <v>245</v>
      </c>
      <c r="Q237" s="12" t="s">
        <v>278</v>
      </c>
      <c r="R237" s="12" t="s">
        <v>279</v>
      </c>
      <c r="S237" s="12" t="s">
        <v>248</v>
      </c>
      <c r="T237" s="16" t="s">
        <v>2185</v>
      </c>
      <c r="U237" s="17" t="s">
        <v>2186</v>
      </c>
      <c r="V237" s="14" t="str">
        <f t="shared" si="1"/>
        <v>3,642706</v>
      </c>
      <c r="W237" s="14" t="str">
        <f t="shared" si="2"/>
        <v>98,657672</v>
      </c>
      <c r="X237" s="14" t="str">
        <f t="shared" si="3"/>
        <v>3,642638</v>
      </c>
      <c r="Y237" s="14" t="str">
        <f t="shared" si="4"/>
        <v>98,657646</v>
      </c>
      <c r="Z237" s="18">
        <f t="shared" si="49"/>
        <v>8.093021867</v>
      </c>
      <c r="AA237" s="14" t="str">
        <f t="shared" si="6"/>
        <v>Dalam Radius</v>
      </c>
      <c r="AB237" s="14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 t="b">
        <v>1</v>
      </c>
      <c r="BA237" s="12"/>
      <c r="BB237" s="12" t="b">
        <v>1</v>
      </c>
      <c r="BC237" s="12"/>
      <c r="BD237" s="12" t="b">
        <v>1</v>
      </c>
      <c r="BE237" s="12"/>
      <c r="BF237" s="12" t="b">
        <v>1</v>
      </c>
      <c r="BG237" s="12"/>
      <c r="BH237" s="12"/>
      <c r="BI237" s="12" t="b">
        <v>1</v>
      </c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 t="b">
        <v>1</v>
      </c>
      <c r="BW237" s="12"/>
      <c r="BX237" s="12"/>
      <c r="BY237" s="12"/>
      <c r="BZ237" s="12" t="b">
        <v>1</v>
      </c>
      <c r="CA237" s="12"/>
      <c r="CB237" s="12" t="b">
        <v>1</v>
      </c>
      <c r="CC237" s="12"/>
      <c r="CD237" s="12" t="b">
        <v>1</v>
      </c>
      <c r="CE237" s="12"/>
      <c r="CF237" s="12"/>
      <c r="CG237" s="12" t="b">
        <v>1</v>
      </c>
      <c r="CH237" s="12"/>
      <c r="CI237" s="12"/>
      <c r="CJ237" s="12" t="b">
        <v>1</v>
      </c>
      <c r="CK237" s="12" t="b">
        <v>1</v>
      </c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2" t="b">
        <v>1</v>
      </c>
      <c r="DS237" s="12" t="b">
        <v>1</v>
      </c>
      <c r="DT237" s="14"/>
      <c r="DU237" s="14"/>
      <c r="DV237" s="12" t="s">
        <v>2187</v>
      </c>
      <c r="DW237" s="12" t="b">
        <v>1</v>
      </c>
      <c r="DX237" s="14"/>
      <c r="DY237" s="14"/>
      <c r="DZ237" s="12"/>
      <c r="EA237" s="12"/>
      <c r="EB237" s="12"/>
      <c r="EC237" s="12"/>
      <c r="ED237" s="12"/>
      <c r="EE237" s="12"/>
      <c r="EF237" s="14"/>
      <c r="EG237" s="14"/>
      <c r="EH237" s="12"/>
      <c r="EI237" s="12"/>
      <c r="EJ237" s="14"/>
      <c r="EK237" s="12"/>
      <c r="EL237" s="12"/>
      <c r="EM237" s="12"/>
      <c r="EN237" s="12"/>
      <c r="EO237" s="12"/>
      <c r="EP237" s="12"/>
      <c r="EQ237" s="12"/>
      <c r="ER237" s="12"/>
      <c r="ES237" s="12"/>
      <c r="ET237" s="14"/>
      <c r="EU237" s="12"/>
      <c r="EV237" s="12"/>
      <c r="EW237" s="12">
        <v>2.0</v>
      </c>
      <c r="EX237" s="12"/>
      <c r="EY237" s="12">
        <v>0.0</v>
      </c>
      <c r="EZ237" s="12"/>
      <c r="FA237" s="12">
        <v>1.0</v>
      </c>
      <c r="FB237" s="12"/>
      <c r="FC237" s="12">
        <v>4.0</v>
      </c>
      <c r="FD237" s="12"/>
      <c r="FE237" s="12"/>
      <c r="FF237" s="12">
        <v>1.0</v>
      </c>
      <c r="FG237" s="12"/>
      <c r="FH237" s="12"/>
      <c r="FI237" s="12"/>
      <c r="FJ237" s="12"/>
      <c r="FK237" s="12"/>
      <c r="FL237" s="12"/>
      <c r="FM237" s="14"/>
      <c r="FN237" s="12"/>
      <c r="FO237" s="12"/>
      <c r="FP237" s="12"/>
      <c r="FQ237" s="14"/>
      <c r="FR237" s="12"/>
      <c r="FS237" s="12">
        <v>2.0</v>
      </c>
      <c r="FT237" s="12"/>
      <c r="FU237" s="12"/>
      <c r="FV237" s="12"/>
      <c r="FW237" s="12">
        <v>2.0</v>
      </c>
      <c r="FX237" s="12"/>
      <c r="FY237" s="12">
        <v>8.0</v>
      </c>
      <c r="FZ237" s="12"/>
      <c r="GA237" s="12">
        <v>2.0</v>
      </c>
      <c r="GB237" s="12"/>
      <c r="GC237" s="14"/>
      <c r="GD237" s="12">
        <v>2.0</v>
      </c>
      <c r="GE237" s="12"/>
      <c r="GF237" s="12">
        <v>2.0</v>
      </c>
      <c r="GG237" s="12">
        <v>2.0</v>
      </c>
      <c r="GH237" s="12">
        <v>2.0</v>
      </c>
      <c r="GI237" s="12"/>
      <c r="GJ237" s="12"/>
      <c r="GK237" s="14"/>
      <c r="GL237" s="14"/>
      <c r="GM237" s="14"/>
      <c r="GN237" s="12"/>
      <c r="GO237" s="14"/>
      <c r="GP237" s="14"/>
      <c r="GQ237" s="12"/>
      <c r="GR237" s="14"/>
      <c r="GS237" s="12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2">
        <f t="shared" si="50"/>
        <v>12</v>
      </c>
      <c r="HR237" s="12">
        <v>360000.0</v>
      </c>
      <c r="HS237" s="12">
        <v>0.0</v>
      </c>
      <c r="HT237" s="12">
        <v>0.0</v>
      </c>
      <c r="HU237" s="12">
        <v>0.0</v>
      </c>
      <c r="HV237" s="12">
        <v>0.0</v>
      </c>
      <c r="HW237" s="12"/>
      <c r="HX237" s="12">
        <v>360000.0</v>
      </c>
      <c r="HY237" s="20">
        <v>38367.0</v>
      </c>
      <c r="HZ237" s="12" t="s">
        <v>2188</v>
      </c>
    </row>
    <row r="238">
      <c r="A238" s="12" t="s">
        <v>2189</v>
      </c>
      <c r="B238" s="12" t="s">
        <v>2190</v>
      </c>
      <c r="C238" s="13">
        <v>45233.0</v>
      </c>
      <c r="D238" s="12">
        <v>11.0</v>
      </c>
      <c r="E238" s="12" t="s">
        <v>596</v>
      </c>
      <c r="F238" s="12" t="s">
        <v>597</v>
      </c>
      <c r="G238" s="12" t="s">
        <v>237</v>
      </c>
      <c r="H238" s="12" t="s">
        <v>238</v>
      </c>
      <c r="I238" s="12" t="s">
        <v>239</v>
      </c>
      <c r="J238" s="14"/>
      <c r="K238" s="12" t="s">
        <v>2191</v>
      </c>
      <c r="L238" s="12" t="s">
        <v>2192</v>
      </c>
      <c r="M238" s="15" t="s">
        <v>600</v>
      </c>
      <c r="N238" s="12" t="s">
        <v>723</v>
      </c>
      <c r="O238" s="12" t="s">
        <v>259</v>
      </c>
      <c r="P238" s="12" t="s">
        <v>245</v>
      </c>
      <c r="Q238" s="12" t="s">
        <v>246</v>
      </c>
      <c r="R238" s="12" t="s">
        <v>247</v>
      </c>
      <c r="S238" s="12" t="s">
        <v>2193</v>
      </c>
      <c r="T238" s="16" t="s">
        <v>2194</v>
      </c>
      <c r="U238" s="17" t="s">
        <v>2195</v>
      </c>
      <c r="V238" s="14" t="str">
        <f t="shared" si="1"/>
        <v>3,599234</v>
      </c>
      <c r="W238" s="14" t="str">
        <f t="shared" si="2"/>
        <v>98,688404</v>
      </c>
      <c r="X238" s="14" t="str">
        <f t="shared" si="3"/>
        <v>3,599208</v>
      </c>
      <c r="Y238" s="14" t="str">
        <f t="shared" si="4"/>
        <v>98,688423</v>
      </c>
      <c r="Z238" s="18">
        <f t="shared" si="49"/>
        <v>3.578292772</v>
      </c>
      <c r="AA238" s="14" t="str">
        <f t="shared" si="6"/>
        <v>Dalam Radius</v>
      </c>
      <c r="AB238" s="14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 t="b">
        <v>1</v>
      </c>
      <c r="AY238" s="12"/>
      <c r="AZ238" s="12" t="b">
        <v>1</v>
      </c>
      <c r="BA238" s="12"/>
      <c r="BB238" s="12" t="b">
        <v>1</v>
      </c>
      <c r="BC238" s="12"/>
      <c r="BD238" s="12" t="b">
        <v>1</v>
      </c>
      <c r="BE238" s="12" t="b">
        <v>1</v>
      </c>
      <c r="BF238" s="12" t="b">
        <v>1</v>
      </c>
      <c r="BG238" s="12" t="b">
        <v>1</v>
      </c>
      <c r="BH238" s="12" t="b">
        <v>1</v>
      </c>
      <c r="BI238" s="12" t="b">
        <v>1</v>
      </c>
      <c r="BJ238" s="12"/>
      <c r="BK238" s="12" t="b">
        <v>1</v>
      </c>
      <c r="BL238" s="12" t="b">
        <v>1</v>
      </c>
      <c r="BM238" s="12"/>
      <c r="BN238" s="12"/>
      <c r="BO238" s="12" t="b">
        <v>1</v>
      </c>
      <c r="BP238" s="12"/>
      <c r="BQ238" s="12"/>
      <c r="BR238" s="12" t="b">
        <v>1</v>
      </c>
      <c r="BS238" s="12"/>
      <c r="BT238" s="12"/>
      <c r="BU238" s="12" t="b">
        <v>1</v>
      </c>
      <c r="BV238" s="12" t="b">
        <v>1</v>
      </c>
      <c r="BW238" s="12" t="b">
        <v>1</v>
      </c>
      <c r="BX238" s="12" t="b">
        <v>1</v>
      </c>
      <c r="BY238" s="12" t="b">
        <v>1</v>
      </c>
      <c r="BZ238" s="12" t="b">
        <v>1</v>
      </c>
      <c r="CA238" s="12" t="b">
        <v>1</v>
      </c>
      <c r="CB238" s="12" t="b">
        <v>1</v>
      </c>
      <c r="CC238" s="12"/>
      <c r="CD238" s="12" t="b">
        <v>1</v>
      </c>
      <c r="CE238" s="12" t="b">
        <v>1</v>
      </c>
      <c r="CF238" s="12"/>
      <c r="CG238" s="12" t="b">
        <v>1</v>
      </c>
      <c r="CH238" s="12" t="b">
        <v>1</v>
      </c>
      <c r="CI238" s="12" t="b">
        <v>1</v>
      </c>
      <c r="CJ238" s="12" t="b">
        <v>1</v>
      </c>
      <c r="CK238" s="12" t="b">
        <v>1</v>
      </c>
      <c r="CL238" s="12" t="b">
        <v>1</v>
      </c>
      <c r="CM238" s="12" t="b">
        <v>1</v>
      </c>
      <c r="CN238" s="12"/>
      <c r="CO238" s="12"/>
      <c r="CP238" s="12" t="b">
        <v>1</v>
      </c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4"/>
      <c r="DR238" s="12" t="b">
        <v>0</v>
      </c>
      <c r="DS238" s="12" t="b">
        <v>0</v>
      </c>
      <c r="DT238" s="14"/>
      <c r="DU238" s="14"/>
      <c r="DV238" s="12" t="s">
        <v>2196</v>
      </c>
      <c r="DW238" s="12" t="b">
        <v>1</v>
      </c>
      <c r="DX238" s="14"/>
      <c r="DY238" s="14"/>
      <c r="DZ238" s="12"/>
      <c r="EA238" s="12"/>
      <c r="EB238" s="12"/>
      <c r="EC238" s="12"/>
      <c r="ED238" s="12"/>
      <c r="EE238" s="12"/>
      <c r="EF238" s="14"/>
      <c r="EG238" s="14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4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>
        <v>2.0</v>
      </c>
      <c r="FI238" s="12"/>
      <c r="FJ238" s="12"/>
      <c r="FK238" s="12"/>
      <c r="FL238" s="12">
        <v>4.0</v>
      </c>
      <c r="FM238" s="14"/>
      <c r="FN238" s="12"/>
      <c r="FO238" s="12"/>
      <c r="FP238" s="12"/>
      <c r="FQ238" s="14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4"/>
      <c r="GD238" s="12"/>
      <c r="GE238" s="12">
        <v>2.0</v>
      </c>
      <c r="GF238" s="12"/>
      <c r="GG238" s="12"/>
      <c r="GH238" s="12"/>
      <c r="GI238" s="12"/>
      <c r="GJ238" s="12"/>
      <c r="GK238" s="14"/>
      <c r="GL238" s="14"/>
      <c r="GM238" s="14"/>
      <c r="GN238" s="12"/>
      <c r="GO238" s="14"/>
      <c r="GP238" s="14"/>
      <c r="GQ238" s="12"/>
      <c r="GR238" s="14"/>
      <c r="GS238" s="12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2">
        <f t="shared" si="50"/>
        <v>31</v>
      </c>
      <c r="HR238" s="12">
        <v>96000.0</v>
      </c>
      <c r="HS238" s="12">
        <v>0.0</v>
      </c>
      <c r="HT238" s="12">
        <v>0.0</v>
      </c>
      <c r="HU238" s="12">
        <v>0.0</v>
      </c>
      <c r="HV238" s="12">
        <v>0.0</v>
      </c>
      <c r="HW238" s="12">
        <v>0.0</v>
      </c>
      <c r="HX238" s="12">
        <v>96000.0</v>
      </c>
      <c r="HY238" s="12" t="s">
        <v>2197</v>
      </c>
      <c r="HZ238" s="12" t="s">
        <v>2198</v>
      </c>
    </row>
    <row r="239">
      <c r="A239" s="12" t="s">
        <v>2199</v>
      </c>
      <c r="B239" s="12" t="s">
        <v>2200</v>
      </c>
      <c r="C239" s="13">
        <v>45231.0</v>
      </c>
      <c r="D239" s="12">
        <v>11.0</v>
      </c>
      <c r="E239" s="12" t="s">
        <v>293</v>
      </c>
      <c r="F239" s="12" t="s">
        <v>294</v>
      </c>
      <c r="G239" s="12" t="s">
        <v>237</v>
      </c>
      <c r="H239" s="12" t="s">
        <v>238</v>
      </c>
      <c r="I239" s="12" t="s">
        <v>239</v>
      </c>
      <c r="J239" s="14"/>
      <c r="K239" s="12" t="s">
        <v>2201</v>
      </c>
      <c r="L239" s="12" t="s">
        <v>2202</v>
      </c>
      <c r="M239" s="15" t="s">
        <v>2203</v>
      </c>
      <c r="N239" s="12" t="s">
        <v>642</v>
      </c>
      <c r="O239" s="12" t="s">
        <v>259</v>
      </c>
      <c r="P239" s="12" t="s">
        <v>245</v>
      </c>
      <c r="Q239" s="12" t="s">
        <v>299</v>
      </c>
      <c r="R239" s="12" t="s">
        <v>247</v>
      </c>
      <c r="S239" s="12" t="s">
        <v>248</v>
      </c>
      <c r="T239" s="16" t="s">
        <v>2204</v>
      </c>
      <c r="U239" s="17" t="s">
        <v>2205</v>
      </c>
      <c r="V239" s="14" t="str">
        <f t="shared" si="1"/>
        <v>3,591167</v>
      </c>
      <c r="W239" s="14" t="str">
        <f t="shared" si="2"/>
        <v>98,670718</v>
      </c>
      <c r="X239" s="14" t="str">
        <f t="shared" si="3"/>
        <v>3,591099</v>
      </c>
      <c r="Y239" s="14" t="str">
        <f t="shared" si="4"/>
        <v>98,670740</v>
      </c>
      <c r="Z239" s="18">
        <f t="shared" si="49"/>
        <v>7.94564783</v>
      </c>
      <c r="AA239" s="14" t="str">
        <f t="shared" si="6"/>
        <v>Dalam Radius</v>
      </c>
      <c r="AB239" s="14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 t="b">
        <v>1</v>
      </c>
      <c r="BA239" s="12"/>
      <c r="BB239" s="12" t="b">
        <v>1</v>
      </c>
      <c r="BC239" s="12"/>
      <c r="BD239" s="12"/>
      <c r="BE239" s="12" t="b">
        <v>0</v>
      </c>
      <c r="BF239" s="12" t="b">
        <v>1</v>
      </c>
      <c r="BG239" s="12"/>
      <c r="BH239" s="12"/>
      <c r="BI239" s="12" t="b">
        <v>1</v>
      </c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 t="b">
        <v>1</v>
      </c>
      <c r="BW239" s="12" t="b">
        <v>0</v>
      </c>
      <c r="BX239" s="12"/>
      <c r="BY239" s="12"/>
      <c r="BZ239" s="12" t="b">
        <v>1</v>
      </c>
      <c r="CA239" s="12"/>
      <c r="CB239" s="12" t="b">
        <v>1</v>
      </c>
      <c r="CC239" s="12"/>
      <c r="CD239" s="12"/>
      <c r="CE239" s="12"/>
      <c r="CF239" s="12"/>
      <c r="CG239" s="12"/>
      <c r="CH239" s="12"/>
      <c r="CI239" s="12"/>
      <c r="CJ239" s="12" t="b">
        <v>1</v>
      </c>
      <c r="CK239" s="12" t="b">
        <v>1</v>
      </c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2" t="b">
        <v>0</v>
      </c>
      <c r="DS239" s="12" t="b">
        <v>0</v>
      </c>
      <c r="DT239" s="14"/>
      <c r="DU239" s="14"/>
      <c r="DV239" s="12" t="s">
        <v>2206</v>
      </c>
      <c r="DW239" s="12" t="b">
        <v>1</v>
      </c>
      <c r="DX239" s="14"/>
      <c r="DY239" s="14"/>
      <c r="DZ239" s="12"/>
      <c r="EA239" s="12"/>
      <c r="EB239" s="12"/>
      <c r="EC239" s="12"/>
      <c r="ED239" s="12"/>
      <c r="EE239" s="12"/>
      <c r="EF239" s="14"/>
      <c r="EG239" s="14"/>
      <c r="EH239" s="12"/>
      <c r="EI239" s="12"/>
      <c r="EJ239" s="14"/>
      <c r="EK239" s="12"/>
      <c r="EL239" s="12"/>
      <c r="EM239" s="12"/>
      <c r="EN239" s="12"/>
      <c r="EO239" s="12"/>
      <c r="EP239" s="12"/>
      <c r="EQ239" s="12"/>
      <c r="ER239" s="12"/>
      <c r="ES239" s="12"/>
      <c r="ET239" s="14"/>
      <c r="EU239" s="12"/>
      <c r="EV239" s="12"/>
      <c r="EW239" s="12"/>
      <c r="EX239" s="12"/>
      <c r="EY239" s="12">
        <v>1.0</v>
      </c>
      <c r="EZ239" s="12"/>
      <c r="FA239" s="12"/>
      <c r="FB239" s="12"/>
      <c r="FC239" s="12">
        <v>1.0</v>
      </c>
      <c r="FD239" s="12"/>
      <c r="FE239" s="12"/>
      <c r="FF239" s="12">
        <v>1.0</v>
      </c>
      <c r="FG239" s="12"/>
      <c r="FH239" s="12"/>
      <c r="FI239" s="12"/>
      <c r="FJ239" s="12"/>
      <c r="FK239" s="12"/>
      <c r="FL239" s="12"/>
      <c r="FM239" s="14"/>
      <c r="FN239" s="12"/>
      <c r="FO239" s="12"/>
      <c r="FP239" s="12"/>
      <c r="FQ239" s="14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4"/>
      <c r="GD239" s="12"/>
      <c r="GE239" s="12"/>
      <c r="GF239" s="12"/>
      <c r="GG239" s="12"/>
      <c r="GH239" s="12"/>
      <c r="GI239" s="12"/>
      <c r="GJ239" s="12"/>
      <c r="GK239" s="14"/>
      <c r="GL239" s="14"/>
      <c r="GM239" s="14"/>
      <c r="GN239" s="12"/>
      <c r="GO239" s="14"/>
      <c r="GP239" s="14"/>
      <c r="GQ239" s="12"/>
      <c r="GR239" s="14"/>
      <c r="GS239" s="12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2">
        <f t="shared" si="50"/>
        <v>9</v>
      </c>
      <c r="HR239" s="12">
        <v>36000.0</v>
      </c>
      <c r="HS239" s="12">
        <v>0.0</v>
      </c>
      <c r="HT239" s="12">
        <v>0.0</v>
      </c>
      <c r="HU239" s="12">
        <v>0.0</v>
      </c>
      <c r="HV239" s="12">
        <v>0.0</v>
      </c>
      <c r="HW239" s="12"/>
      <c r="HX239" s="12">
        <v>36000.0</v>
      </c>
      <c r="HY239" s="12" t="s">
        <v>2207</v>
      </c>
      <c r="HZ239" s="12" t="s">
        <v>2208</v>
      </c>
    </row>
    <row r="240">
      <c r="A240" s="12" t="s">
        <v>2209</v>
      </c>
      <c r="B240" s="12" t="s">
        <v>2210</v>
      </c>
      <c r="C240" s="13">
        <v>45237.0</v>
      </c>
      <c r="D240" s="12">
        <v>11.0</v>
      </c>
      <c r="E240" s="12" t="s">
        <v>1094</v>
      </c>
      <c r="F240" s="12" t="s">
        <v>1095</v>
      </c>
      <c r="G240" s="12" t="s">
        <v>237</v>
      </c>
      <c r="H240" s="12" t="s">
        <v>238</v>
      </c>
      <c r="I240" s="12" t="s">
        <v>239</v>
      </c>
      <c r="J240" s="14"/>
      <c r="K240" s="12" t="s">
        <v>2211</v>
      </c>
      <c r="L240" s="12" t="s">
        <v>2212</v>
      </c>
      <c r="M240" s="15" t="s">
        <v>1727</v>
      </c>
      <c r="N240" s="12" t="s">
        <v>1099</v>
      </c>
      <c r="O240" s="12" t="s">
        <v>1100</v>
      </c>
      <c r="P240" s="12" t="s">
        <v>245</v>
      </c>
      <c r="Q240" s="12" t="s">
        <v>428</v>
      </c>
      <c r="R240" s="12" t="s">
        <v>429</v>
      </c>
      <c r="S240" s="12" t="s">
        <v>248</v>
      </c>
      <c r="T240" s="16" t="s">
        <v>2213</v>
      </c>
      <c r="U240" s="17" t="s">
        <v>2214</v>
      </c>
      <c r="V240" s="12" t="str">
        <f t="shared" si="1"/>
        <v>3,127988</v>
      </c>
      <c r="W240" s="14" t="str">
        <f t="shared" si="2"/>
        <v>98,508299</v>
      </c>
      <c r="X240" s="14" t="str">
        <f t="shared" si="3"/>
        <v>3,127917</v>
      </c>
      <c r="Y240" s="14" t="str">
        <f t="shared" si="4"/>
        <v>98,508303</v>
      </c>
      <c r="Z240" s="18">
        <f t="shared" si="49"/>
        <v>7.907314947</v>
      </c>
      <c r="AA240" s="14" t="str">
        <f t="shared" si="6"/>
        <v>Dalam Radius</v>
      </c>
      <c r="AB240" s="14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4"/>
      <c r="DR240" s="12" t="b">
        <v>0</v>
      </c>
      <c r="DS240" s="12" t="b">
        <v>0</v>
      </c>
      <c r="DT240" s="12"/>
      <c r="DU240" s="12"/>
      <c r="DV240" s="12" t="s">
        <v>2215</v>
      </c>
      <c r="DW240" s="12" t="b">
        <v>1</v>
      </c>
      <c r="DX240" s="12"/>
      <c r="DY240" s="12"/>
      <c r="DZ240" s="12"/>
      <c r="EA240" s="12"/>
      <c r="EB240" s="12"/>
      <c r="EC240" s="12"/>
      <c r="ED240" s="12"/>
      <c r="EE240" s="12"/>
      <c r="EF240" s="14"/>
      <c r="EG240" s="14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4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4"/>
      <c r="FN240" s="12"/>
      <c r="FO240" s="12"/>
      <c r="FP240" s="12"/>
      <c r="FQ240" s="14"/>
      <c r="FR240" s="12"/>
      <c r="FS240" s="12"/>
      <c r="FT240" s="12"/>
      <c r="FU240" s="12"/>
      <c r="FV240" s="12"/>
      <c r="FW240" s="12"/>
      <c r="FX240" s="12"/>
      <c r="FY240" s="12">
        <v>4.0</v>
      </c>
      <c r="FZ240" s="12"/>
      <c r="GA240" s="12"/>
      <c r="GB240" s="12"/>
      <c r="GC240" s="14"/>
      <c r="GD240" s="12"/>
      <c r="GE240" s="12"/>
      <c r="GF240" s="12"/>
      <c r="GG240" s="12"/>
      <c r="GH240" s="12"/>
      <c r="GI240" s="12"/>
      <c r="GJ240" s="12"/>
      <c r="GK240" s="14"/>
      <c r="GL240" s="14"/>
      <c r="GM240" s="12"/>
      <c r="GN240" s="12"/>
      <c r="GO240" s="14"/>
      <c r="GP240" s="14"/>
      <c r="GQ240" s="12"/>
      <c r="GR240" s="14"/>
      <c r="GS240" s="12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2">
        <f>countif(AC240:CV240,"TRUE")</f>
        <v>0</v>
      </c>
      <c r="HR240" s="12">
        <v>48000.0</v>
      </c>
      <c r="HS240" s="12">
        <v>0.0</v>
      </c>
      <c r="HT240" s="12">
        <v>0.0</v>
      </c>
      <c r="HU240" s="12">
        <v>0.0</v>
      </c>
      <c r="HV240" s="12">
        <v>0.0</v>
      </c>
      <c r="HW240" s="12">
        <v>0.0</v>
      </c>
      <c r="HX240" s="12">
        <v>48000.0</v>
      </c>
      <c r="HY240" s="20">
        <v>44212.0</v>
      </c>
      <c r="HZ240" s="19">
        <v>36562.0</v>
      </c>
    </row>
    <row r="241">
      <c r="A241" s="12" t="s">
        <v>2216</v>
      </c>
      <c r="B241" s="20">
        <v>41408.0</v>
      </c>
      <c r="C241" s="13">
        <v>45234.0</v>
      </c>
      <c r="D241" s="12">
        <v>11.0</v>
      </c>
      <c r="E241" s="12" t="s">
        <v>596</v>
      </c>
      <c r="F241" s="12" t="s">
        <v>597</v>
      </c>
      <c r="G241" s="12" t="s">
        <v>237</v>
      </c>
      <c r="H241" s="12" t="s">
        <v>238</v>
      </c>
      <c r="I241" s="12" t="s">
        <v>239</v>
      </c>
      <c r="J241" s="14"/>
      <c r="K241" s="12" t="s">
        <v>2217</v>
      </c>
      <c r="L241" s="12" t="s">
        <v>2218</v>
      </c>
      <c r="M241" s="15" t="s">
        <v>600</v>
      </c>
      <c r="N241" s="12" t="s">
        <v>331</v>
      </c>
      <c r="O241" s="12" t="s">
        <v>244</v>
      </c>
      <c r="P241" s="12" t="s">
        <v>245</v>
      </c>
      <c r="Q241" s="12" t="s">
        <v>278</v>
      </c>
      <c r="R241" s="12" t="s">
        <v>279</v>
      </c>
      <c r="S241" s="12" t="s">
        <v>248</v>
      </c>
      <c r="T241" s="16" t="s">
        <v>2219</v>
      </c>
      <c r="U241" s="17" t="s">
        <v>2220</v>
      </c>
      <c r="V241" s="14" t="str">
        <f t="shared" si="1"/>
        <v>3,599226</v>
      </c>
      <c r="W241" s="14" t="str">
        <f t="shared" si="2"/>
        <v>98,563377</v>
      </c>
      <c r="X241" s="14" t="str">
        <f t="shared" si="3"/>
        <v>3,599254</v>
      </c>
      <c r="Y241" s="14" t="str">
        <f t="shared" si="4"/>
        <v>98,563368</v>
      </c>
      <c r="Z241" s="18">
        <f t="shared" si="49"/>
        <v>3.269734644</v>
      </c>
      <c r="AA241" s="14" t="str">
        <f t="shared" si="6"/>
        <v>Dalam Radius</v>
      </c>
      <c r="AB241" s="14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 t="b">
        <v>1</v>
      </c>
      <c r="BC241" s="12"/>
      <c r="BD241" s="12"/>
      <c r="BE241" s="12"/>
      <c r="BF241" s="12" t="b">
        <v>1</v>
      </c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 t="b">
        <v>1</v>
      </c>
      <c r="BW241" s="12"/>
      <c r="BX241" s="12"/>
      <c r="BY241" s="12"/>
      <c r="BZ241" s="12" t="b">
        <v>1</v>
      </c>
      <c r="CA241" s="12"/>
      <c r="CB241" s="12" t="b">
        <v>1</v>
      </c>
      <c r="CC241" s="12"/>
      <c r="CD241" s="12"/>
      <c r="CE241" s="12"/>
      <c r="CF241" s="12"/>
      <c r="CG241" s="12"/>
      <c r="CH241" s="12"/>
      <c r="CI241" s="12"/>
      <c r="CJ241" s="12" t="b">
        <v>1</v>
      </c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4"/>
      <c r="DR241" s="12" t="b">
        <v>0</v>
      </c>
      <c r="DS241" s="12" t="b">
        <v>0</v>
      </c>
      <c r="DT241" s="14"/>
      <c r="DU241" s="14"/>
      <c r="DV241" s="12" t="s">
        <v>2221</v>
      </c>
      <c r="DW241" s="12" t="b">
        <v>1</v>
      </c>
      <c r="DX241" s="14"/>
      <c r="DY241" s="14"/>
      <c r="DZ241" s="12"/>
      <c r="EA241" s="12"/>
      <c r="EB241" s="12"/>
      <c r="EC241" s="12"/>
      <c r="ED241" s="12"/>
      <c r="EE241" s="12"/>
      <c r="EF241" s="14"/>
      <c r="EG241" s="14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4"/>
      <c r="EU241" s="12"/>
      <c r="EV241" s="12"/>
      <c r="EW241" s="12"/>
      <c r="EX241" s="12"/>
      <c r="EY241" s="12">
        <v>1.0</v>
      </c>
      <c r="EZ241" s="12"/>
      <c r="FA241" s="12"/>
      <c r="FB241" s="12"/>
      <c r="FC241" s="12">
        <v>4.0</v>
      </c>
      <c r="FD241" s="12"/>
      <c r="FE241" s="12"/>
      <c r="FF241" s="12"/>
      <c r="FG241" s="12"/>
      <c r="FH241" s="12"/>
      <c r="FI241" s="12"/>
      <c r="FJ241" s="12"/>
      <c r="FK241" s="12"/>
      <c r="FL241" s="12"/>
      <c r="FM241" s="14"/>
      <c r="FN241" s="12"/>
      <c r="FO241" s="12"/>
      <c r="FP241" s="12"/>
      <c r="FQ241" s="14"/>
      <c r="FR241" s="12"/>
      <c r="FS241" s="12">
        <v>1.0</v>
      </c>
      <c r="FT241" s="12"/>
      <c r="FU241" s="12"/>
      <c r="FV241" s="12"/>
      <c r="FW241" s="12">
        <v>2.0</v>
      </c>
      <c r="FX241" s="12"/>
      <c r="FY241" s="12">
        <v>4.0</v>
      </c>
      <c r="FZ241" s="12"/>
      <c r="GA241" s="12"/>
      <c r="GB241" s="12"/>
      <c r="GC241" s="14"/>
      <c r="GD241" s="12"/>
      <c r="GE241" s="12"/>
      <c r="GF241" s="12"/>
      <c r="GG241" s="12">
        <v>1.0</v>
      </c>
      <c r="GH241" s="12"/>
      <c r="GI241" s="12"/>
      <c r="GJ241" s="12"/>
      <c r="GK241" s="14"/>
      <c r="GL241" s="14"/>
      <c r="GM241" s="14"/>
      <c r="GN241" s="12"/>
      <c r="GO241" s="14"/>
      <c r="GP241" s="14"/>
      <c r="GQ241" s="12"/>
      <c r="GR241" s="14"/>
      <c r="GS241" s="12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2">
        <f t="shared" ref="HQ241:HQ242" si="51">countif(AC241:DP241,"TRUE")</f>
        <v>6</v>
      </c>
      <c r="HR241" s="12">
        <v>156000.0</v>
      </c>
      <c r="HS241" s="12">
        <v>0.0</v>
      </c>
      <c r="HT241" s="12">
        <v>0.0</v>
      </c>
      <c r="HU241" s="12">
        <v>0.0</v>
      </c>
      <c r="HV241" s="12">
        <v>0.0</v>
      </c>
      <c r="HW241" s="12">
        <v>0.0</v>
      </c>
      <c r="HX241" s="12">
        <v>156000.0</v>
      </c>
      <c r="HY241" s="20">
        <v>39674.0</v>
      </c>
      <c r="HZ241" s="12" t="s">
        <v>2222</v>
      </c>
    </row>
    <row r="242">
      <c r="A242" s="15" t="s">
        <v>2223</v>
      </c>
      <c r="B242" s="12" t="s">
        <v>2224</v>
      </c>
      <c r="C242" s="13">
        <v>45231.0</v>
      </c>
      <c r="D242" s="12">
        <v>11.0</v>
      </c>
      <c r="E242" s="12" t="s">
        <v>475</v>
      </c>
      <c r="F242" s="12" t="s">
        <v>730</v>
      </c>
      <c r="G242" s="12" t="s">
        <v>237</v>
      </c>
      <c r="H242" s="12" t="s">
        <v>238</v>
      </c>
      <c r="I242" s="12" t="s">
        <v>239</v>
      </c>
      <c r="J242" s="14"/>
      <c r="K242" s="12" t="s">
        <v>2225</v>
      </c>
      <c r="L242" s="12" t="s">
        <v>2226</v>
      </c>
      <c r="M242" s="15" t="s">
        <v>2227</v>
      </c>
      <c r="N242" s="12" t="s">
        <v>734</v>
      </c>
      <c r="O242" s="12" t="s">
        <v>244</v>
      </c>
      <c r="P242" s="12" t="s">
        <v>245</v>
      </c>
      <c r="Q242" s="12" t="s">
        <v>278</v>
      </c>
      <c r="R242" s="12" t="s">
        <v>279</v>
      </c>
      <c r="S242" s="12" t="s">
        <v>248</v>
      </c>
      <c r="T242" s="16" t="s">
        <v>2228</v>
      </c>
      <c r="U242" s="17" t="s">
        <v>2229</v>
      </c>
      <c r="V242" s="14" t="str">
        <f t="shared" si="1"/>
        <v>3,505115</v>
      </c>
      <c r="W242" s="14" t="str">
        <f t="shared" si="2"/>
        <v>98,698026</v>
      </c>
      <c r="X242" s="14" t="str">
        <f t="shared" si="3"/>
        <v>3,505045</v>
      </c>
      <c r="Y242" s="14" t="str">
        <f t="shared" si="4"/>
        <v>98,698029</v>
      </c>
      <c r="Z242" s="18">
        <f t="shared" si="49"/>
        <v>7.790756557</v>
      </c>
      <c r="AA242" s="14" t="str">
        <f t="shared" si="6"/>
        <v>Dalam Radius</v>
      </c>
      <c r="AB242" s="14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 t="b">
        <v>1</v>
      </c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 t="b">
        <v>1</v>
      </c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2" t="b">
        <v>1</v>
      </c>
      <c r="DS242" s="12" t="b">
        <v>1</v>
      </c>
      <c r="DT242" s="14"/>
      <c r="DU242" s="14"/>
      <c r="DV242" s="12" t="s">
        <v>2230</v>
      </c>
      <c r="DW242" s="12" t="b">
        <v>1</v>
      </c>
      <c r="DX242" s="14"/>
      <c r="DY242" s="14"/>
      <c r="DZ242" s="12"/>
      <c r="EA242" s="12"/>
      <c r="EB242" s="12"/>
      <c r="EC242" s="12"/>
      <c r="ED242" s="12"/>
      <c r="EE242" s="12"/>
      <c r="EF242" s="14"/>
      <c r="EG242" s="14"/>
      <c r="EH242" s="12"/>
      <c r="EI242" s="12"/>
      <c r="EJ242" s="14"/>
      <c r="EK242" s="12"/>
      <c r="EL242" s="12"/>
      <c r="EM242" s="12"/>
      <c r="EN242" s="12"/>
      <c r="EO242" s="12"/>
      <c r="EP242" s="12"/>
      <c r="EQ242" s="12"/>
      <c r="ER242" s="12"/>
      <c r="ES242" s="12"/>
      <c r="ET242" s="14"/>
      <c r="EU242" s="12"/>
      <c r="EV242" s="12"/>
      <c r="EW242" s="12"/>
      <c r="EX242" s="12"/>
      <c r="EY242" s="12"/>
      <c r="EZ242" s="12"/>
      <c r="FA242" s="12"/>
      <c r="FB242" s="12"/>
      <c r="FC242" s="12">
        <v>8.0</v>
      </c>
      <c r="FD242" s="12"/>
      <c r="FE242" s="12"/>
      <c r="FF242" s="12"/>
      <c r="FG242" s="12"/>
      <c r="FH242" s="12"/>
      <c r="FI242" s="12"/>
      <c r="FJ242" s="12"/>
      <c r="FK242" s="12"/>
      <c r="FL242" s="12"/>
      <c r="FM242" s="14"/>
      <c r="FN242" s="12"/>
      <c r="FO242" s="12"/>
      <c r="FP242" s="12"/>
      <c r="FQ242" s="14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4"/>
      <c r="GD242" s="12"/>
      <c r="GE242" s="12"/>
      <c r="GF242" s="12"/>
      <c r="GG242" s="12"/>
      <c r="GH242" s="12"/>
      <c r="GI242" s="12"/>
      <c r="GJ242" s="12"/>
      <c r="GK242" s="14"/>
      <c r="GL242" s="14"/>
      <c r="GM242" s="14"/>
      <c r="GN242" s="12"/>
      <c r="GO242" s="14"/>
      <c r="GP242" s="14"/>
      <c r="GQ242" s="12"/>
      <c r="GR242" s="14"/>
      <c r="GS242" s="12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2">
        <f t="shared" si="51"/>
        <v>2</v>
      </c>
      <c r="HR242" s="12">
        <v>96000.0</v>
      </c>
      <c r="HS242" s="12">
        <v>0.0</v>
      </c>
      <c r="HT242" s="12">
        <v>0.0</v>
      </c>
      <c r="HU242" s="12">
        <v>0.0</v>
      </c>
      <c r="HV242" s="12">
        <v>0.0</v>
      </c>
      <c r="HW242" s="12"/>
      <c r="HX242" s="12">
        <v>96000.0</v>
      </c>
      <c r="HY242" s="12" t="s">
        <v>2231</v>
      </c>
      <c r="HZ242" s="19">
        <v>36542.0</v>
      </c>
    </row>
    <row r="243">
      <c r="A243" s="12" t="s">
        <v>2232</v>
      </c>
      <c r="B243" s="12" t="s">
        <v>2233</v>
      </c>
      <c r="C243" s="13">
        <v>45237.0</v>
      </c>
      <c r="D243" s="12">
        <v>11.0</v>
      </c>
      <c r="E243" s="12" t="s">
        <v>1094</v>
      </c>
      <c r="F243" s="12" t="s">
        <v>1095</v>
      </c>
      <c r="G243" s="12" t="s">
        <v>237</v>
      </c>
      <c r="H243" s="12" t="s">
        <v>238</v>
      </c>
      <c r="I243" s="12" t="s">
        <v>239</v>
      </c>
      <c r="J243" s="14"/>
      <c r="K243" s="12" t="s">
        <v>2234</v>
      </c>
      <c r="L243" s="12" t="s">
        <v>2235</v>
      </c>
      <c r="M243" s="15" t="s">
        <v>1727</v>
      </c>
      <c r="N243" s="12" t="s">
        <v>1099</v>
      </c>
      <c r="O243" s="12" t="s">
        <v>1100</v>
      </c>
      <c r="P243" s="12" t="s">
        <v>245</v>
      </c>
      <c r="Q243" s="12" t="s">
        <v>278</v>
      </c>
      <c r="R243" s="12" t="s">
        <v>279</v>
      </c>
      <c r="S243" s="12" t="s">
        <v>248</v>
      </c>
      <c r="T243" s="16" t="s">
        <v>2236</v>
      </c>
      <c r="U243" s="17" t="s">
        <v>2237</v>
      </c>
      <c r="V243" s="12" t="str">
        <f t="shared" si="1"/>
        <v>3,119179</v>
      </c>
      <c r="W243" s="14" t="str">
        <f t="shared" si="2"/>
        <v>98,506007</v>
      </c>
      <c r="X243" s="14" t="str">
        <f t="shared" si="3"/>
        <v>3,119175</v>
      </c>
      <c r="Y243" s="14" t="str">
        <f t="shared" si="4"/>
        <v>98,506077</v>
      </c>
      <c r="Z243" s="18">
        <f t="shared" si="49"/>
        <v>7.784823393</v>
      </c>
      <c r="AA243" s="14" t="str">
        <f t="shared" si="6"/>
        <v>Dalam Radius</v>
      </c>
      <c r="AB243" s="14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4"/>
      <c r="DR243" s="12" t="b">
        <v>0</v>
      </c>
      <c r="DS243" s="12" t="b">
        <v>0</v>
      </c>
      <c r="DT243" s="12"/>
      <c r="DU243" s="12"/>
      <c r="DV243" s="12" t="s">
        <v>2238</v>
      </c>
      <c r="DW243" s="12" t="b">
        <v>1</v>
      </c>
      <c r="DX243" s="12"/>
      <c r="DY243" s="12"/>
      <c r="DZ243" s="12"/>
      <c r="EA243" s="12"/>
      <c r="EB243" s="12"/>
      <c r="EC243" s="12"/>
      <c r="ED243" s="12"/>
      <c r="EE243" s="12"/>
      <c r="EF243" s="14"/>
      <c r="EG243" s="14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4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4"/>
      <c r="FN243" s="12"/>
      <c r="FO243" s="12"/>
      <c r="FP243" s="12"/>
      <c r="FQ243" s="14"/>
      <c r="FR243" s="12"/>
      <c r="FS243" s="12"/>
      <c r="FT243" s="12"/>
      <c r="FU243" s="12"/>
      <c r="FV243" s="12"/>
      <c r="FW243" s="12">
        <v>4.0</v>
      </c>
      <c r="FX243" s="12"/>
      <c r="FY243" s="12"/>
      <c r="FZ243" s="12"/>
      <c r="GA243" s="12"/>
      <c r="GB243" s="12"/>
      <c r="GC243" s="14"/>
      <c r="GD243" s="12"/>
      <c r="GE243" s="12"/>
      <c r="GF243" s="12"/>
      <c r="GG243" s="12"/>
      <c r="GH243" s="12"/>
      <c r="GI243" s="12"/>
      <c r="GJ243" s="12"/>
      <c r="GK243" s="14"/>
      <c r="GL243" s="14"/>
      <c r="GM243" s="12"/>
      <c r="GN243" s="12"/>
      <c r="GO243" s="14"/>
      <c r="GP243" s="14"/>
      <c r="GQ243" s="12"/>
      <c r="GR243" s="14"/>
      <c r="GS243" s="12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2">
        <f t="shared" ref="HQ243:HQ245" si="52">countif(AC243:CV243,"TRUE")</f>
        <v>0</v>
      </c>
      <c r="HR243" s="12">
        <v>48000.0</v>
      </c>
      <c r="HS243" s="12">
        <v>0.0</v>
      </c>
      <c r="HT243" s="12">
        <v>0.0</v>
      </c>
      <c r="HU243" s="12">
        <v>0.0</v>
      </c>
      <c r="HV243" s="12">
        <v>0.0</v>
      </c>
      <c r="HW243" s="12">
        <v>0.0</v>
      </c>
      <c r="HX243" s="12">
        <v>48000.0</v>
      </c>
      <c r="HY243" s="12" t="s">
        <v>2239</v>
      </c>
      <c r="HZ243" s="12" t="s">
        <v>2240</v>
      </c>
    </row>
    <row r="244">
      <c r="A244" s="12" t="s">
        <v>2241</v>
      </c>
      <c r="B244" s="12" t="s">
        <v>2242</v>
      </c>
      <c r="C244" s="13">
        <v>45237.0</v>
      </c>
      <c r="D244" s="12">
        <v>11.0</v>
      </c>
      <c r="E244" s="12" t="s">
        <v>596</v>
      </c>
      <c r="F244" s="12" t="s">
        <v>597</v>
      </c>
      <c r="G244" s="12" t="s">
        <v>237</v>
      </c>
      <c r="H244" s="12" t="s">
        <v>238</v>
      </c>
      <c r="I244" s="12" t="s">
        <v>239</v>
      </c>
      <c r="J244" s="14"/>
      <c r="K244" s="12" t="s">
        <v>1725</v>
      </c>
      <c r="L244" s="12" t="s">
        <v>1726</v>
      </c>
      <c r="M244" s="15" t="s">
        <v>600</v>
      </c>
      <c r="N244" s="12" t="s">
        <v>601</v>
      </c>
      <c r="O244" s="12" t="s">
        <v>259</v>
      </c>
      <c r="P244" s="12" t="s">
        <v>245</v>
      </c>
      <c r="Q244" s="12" t="s">
        <v>246</v>
      </c>
      <c r="R244" s="12" t="s">
        <v>247</v>
      </c>
      <c r="S244" s="15" t="s">
        <v>1727</v>
      </c>
      <c r="T244" s="16" t="s">
        <v>1728</v>
      </c>
      <c r="U244" s="17" t="s">
        <v>2243</v>
      </c>
      <c r="V244" s="12" t="str">
        <f t="shared" si="1"/>
        <v>3,595298</v>
      </c>
      <c r="W244" s="14" t="str">
        <f t="shared" si="2"/>
        <v>98,674463</v>
      </c>
      <c r="X244" s="14" t="str">
        <f t="shared" si="3"/>
        <v>3,595327</v>
      </c>
      <c r="Y244" s="14" t="str">
        <f t="shared" si="4"/>
        <v>98,674460</v>
      </c>
      <c r="Z244" s="18">
        <f t="shared" si="49"/>
        <v>3.241791111</v>
      </c>
      <c r="AA244" s="14" t="str">
        <f t="shared" si="6"/>
        <v>Dalam Radius</v>
      </c>
      <c r="AB244" s="14"/>
      <c r="AC244" s="12"/>
      <c r="AD244" s="12"/>
      <c r="AE244" s="12"/>
      <c r="AF244" s="12"/>
      <c r="AG244" s="12"/>
      <c r="AH244" s="12" t="b">
        <v>1</v>
      </c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 t="b">
        <v>1</v>
      </c>
      <c r="AY244" s="12"/>
      <c r="AZ244" s="12" t="b">
        <v>1</v>
      </c>
      <c r="BA244" s="12" t="b">
        <v>1</v>
      </c>
      <c r="BB244" s="12" t="b">
        <v>1</v>
      </c>
      <c r="BC244" s="12"/>
      <c r="BD244" s="12" t="b">
        <v>1</v>
      </c>
      <c r="BE244" s="12"/>
      <c r="BF244" s="12" t="b">
        <v>1</v>
      </c>
      <c r="BG244" s="12" t="b">
        <v>1</v>
      </c>
      <c r="BH244" s="12"/>
      <c r="BI244" s="12" t="b">
        <v>1</v>
      </c>
      <c r="BJ244" s="12"/>
      <c r="BK244" s="12"/>
      <c r="BL244" s="12" t="b">
        <v>1</v>
      </c>
      <c r="BM244" s="12"/>
      <c r="BN244" s="12"/>
      <c r="BO244" s="12" t="b">
        <v>1</v>
      </c>
      <c r="BP244" s="12"/>
      <c r="BQ244" s="12"/>
      <c r="BR244" s="12" t="b">
        <v>1</v>
      </c>
      <c r="BS244" s="12"/>
      <c r="BT244" s="12"/>
      <c r="BU244" s="12" t="b">
        <v>1</v>
      </c>
      <c r="BV244" s="12" t="b">
        <v>1</v>
      </c>
      <c r="BW244" s="12" t="b">
        <v>1</v>
      </c>
      <c r="BX244" s="12" t="b">
        <v>1</v>
      </c>
      <c r="BY244" s="12" t="b">
        <v>1</v>
      </c>
      <c r="BZ244" s="12" t="b">
        <v>1</v>
      </c>
      <c r="CA244" s="12" t="b">
        <v>1</v>
      </c>
      <c r="CB244" s="12" t="b">
        <v>1</v>
      </c>
      <c r="CC244" s="12"/>
      <c r="CD244" s="12" t="b">
        <v>1</v>
      </c>
      <c r="CE244" s="12"/>
      <c r="CF244" s="12" t="b">
        <v>1</v>
      </c>
      <c r="CG244" s="12" t="b">
        <v>1</v>
      </c>
      <c r="CH244" s="12"/>
      <c r="CI244" s="12" t="b">
        <v>1</v>
      </c>
      <c r="CJ244" s="12" t="b">
        <v>1</v>
      </c>
      <c r="CK244" s="12" t="b">
        <v>1</v>
      </c>
      <c r="CL244" s="12" t="b">
        <v>1</v>
      </c>
      <c r="CM244" s="12" t="b">
        <v>1</v>
      </c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4"/>
      <c r="DR244" s="12" t="b">
        <v>0</v>
      </c>
      <c r="DS244" s="12" t="b">
        <v>0</v>
      </c>
      <c r="DT244" s="12"/>
      <c r="DU244" s="12"/>
      <c r="DV244" s="12" t="s">
        <v>2244</v>
      </c>
      <c r="DW244" s="12" t="b">
        <v>1</v>
      </c>
      <c r="DX244" s="12"/>
      <c r="DY244" s="12"/>
      <c r="DZ244" s="12"/>
      <c r="EA244" s="12"/>
      <c r="EB244" s="12"/>
      <c r="EC244" s="12"/>
      <c r="ED244" s="12"/>
      <c r="EE244" s="12"/>
      <c r="EF244" s="14"/>
      <c r="EG244" s="14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4"/>
      <c r="EU244" s="12"/>
      <c r="EV244" s="12"/>
      <c r="EW244" s="12">
        <v>1.0</v>
      </c>
      <c r="EX244" s="12">
        <v>1.0</v>
      </c>
      <c r="EY244" s="12"/>
      <c r="EZ244" s="12"/>
      <c r="FA244" s="12">
        <v>1.0</v>
      </c>
      <c r="FB244" s="12"/>
      <c r="FC244" s="12">
        <v>1.0</v>
      </c>
      <c r="FD244" s="12"/>
      <c r="FE244" s="12"/>
      <c r="FF244" s="12"/>
      <c r="FG244" s="12"/>
      <c r="FH244" s="12"/>
      <c r="FI244" s="12"/>
      <c r="FJ244" s="12"/>
      <c r="FK244" s="12"/>
      <c r="FL244" s="12"/>
      <c r="FM244" s="14"/>
      <c r="FN244" s="12"/>
      <c r="FO244" s="12"/>
      <c r="FP244" s="12"/>
      <c r="FQ244" s="14"/>
      <c r="FR244" s="12"/>
      <c r="FS244" s="12">
        <v>1.0</v>
      </c>
      <c r="FT244" s="12">
        <v>1.0</v>
      </c>
      <c r="FU244" s="12"/>
      <c r="FV244" s="12"/>
      <c r="FW244" s="12"/>
      <c r="FX244" s="12"/>
      <c r="FY244" s="12"/>
      <c r="FZ244" s="12"/>
      <c r="GA244" s="12"/>
      <c r="GB244" s="12"/>
      <c r="GC244" s="14"/>
      <c r="GD244" s="12"/>
      <c r="GE244" s="12"/>
      <c r="GF244" s="12"/>
      <c r="GG244" s="12"/>
      <c r="GH244" s="12">
        <v>1.0</v>
      </c>
      <c r="GI244" s="12"/>
      <c r="GJ244" s="12"/>
      <c r="GK244" s="14"/>
      <c r="GL244" s="14"/>
      <c r="GM244" s="12"/>
      <c r="GN244" s="12"/>
      <c r="GO244" s="14"/>
      <c r="GP244" s="14"/>
      <c r="GQ244" s="12"/>
      <c r="GR244" s="14"/>
      <c r="GS244" s="12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2">
        <f t="shared" si="52"/>
        <v>28</v>
      </c>
      <c r="HR244" s="12">
        <v>84000.0</v>
      </c>
      <c r="HS244" s="12">
        <v>0.0</v>
      </c>
      <c r="HT244" s="12">
        <v>0.0</v>
      </c>
      <c r="HU244" s="12">
        <v>0.0</v>
      </c>
      <c r="HV244" s="12">
        <v>0.0</v>
      </c>
      <c r="HW244" s="12">
        <v>0.0</v>
      </c>
      <c r="HX244" s="12">
        <v>84000.0</v>
      </c>
      <c r="HY244" s="12" t="s">
        <v>2245</v>
      </c>
      <c r="HZ244" s="12" t="s">
        <v>2246</v>
      </c>
    </row>
    <row r="245">
      <c r="A245" s="15" t="s">
        <v>2247</v>
      </c>
      <c r="B245" s="20">
        <v>17424.0</v>
      </c>
      <c r="C245" s="13">
        <v>45237.0</v>
      </c>
      <c r="D245" s="12">
        <v>11.0</v>
      </c>
      <c r="E245" s="12" t="s">
        <v>596</v>
      </c>
      <c r="F245" s="12" t="s">
        <v>597</v>
      </c>
      <c r="G245" s="12" t="s">
        <v>237</v>
      </c>
      <c r="H245" s="12" t="s">
        <v>238</v>
      </c>
      <c r="I245" s="12" t="s">
        <v>239</v>
      </c>
      <c r="J245" s="14"/>
      <c r="K245" s="12" t="s">
        <v>2248</v>
      </c>
      <c r="L245" s="12" t="s">
        <v>2249</v>
      </c>
      <c r="M245" s="15" t="s">
        <v>600</v>
      </c>
      <c r="N245" s="12" t="s">
        <v>601</v>
      </c>
      <c r="O245" s="12" t="s">
        <v>259</v>
      </c>
      <c r="P245" s="12" t="s">
        <v>245</v>
      </c>
      <c r="Q245" s="12" t="s">
        <v>246</v>
      </c>
      <c r="R245" s="12" t="s">
        <v>247</v>
      </c>
      <c r="S245" s="12" t="s">
        <v>248</v>
      </c>
      <c r="T245" s="16" t="s">
        <v>2250</v>
      </c>
      <c r="U245" s="17" t="s">
        <v>2251</v>
      </c>
      <c r="V245" s="12" t="str">
        <f t="shared" si="1"/>
        <v>3,599580</v>
      </c>
      <c r="W245" s="14" t="str">
        <f t="shared" si="2"/>
        <v>98,674723</v>
      </c>
      <c r="X245" s="14" t="str">
        <f t="shared" si="3"/>
        <v>3,599555</v>
      </c>
      <c r="Y245" s="14" t="str">
        <f t="shared" si="4"/>
        <v>98,674735</v>
      </c>
      <c r="Z245" s="18">
        <f t="shared" si="49"/>
        <v>3.082388947</v>
      </c>
      <c r="AA245" s="14" t="str">
        <f t="shared" si="6"/>
        <v>Dalam Radius</v>
      </c>
      <c r="AB245" s="14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 t="b">
        <v>1</v>
      </c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 t="b">
        <v>1</v>
      </c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4"/>
      <c r="DR245" s="12" t="b">
        <v>0</v>
      </c>
      <c r="DS245" s="12" t="b">
        <v>0</v>
      </c>
      <c r="DT245" s="12"/>
      <c r="DU245" s="12"/>
      <c r="DV245" s="12" t="s">
        <v>2252</v>
      </c>
      <c r="DW245" s="12" t="b">
        <v>1</v>
      </c>
      <c r="DX245" s="12"/>
      <c r="DY245" s="12"/>
      <c r="DZ245" s="12"/>
      <c r="EA245" s="12"/>
      <c r="EB245" s="12"/>
      <c r="EC245" s="12"/>
      <c r="ED245" s="12"/>
      <c r="EE245" s="12"/>
      <c r="EF245" s="14"/>
      <c r="EG245" s="14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4"/>
      <c r="EU245" s="12"/>
      <c r="EV245" s="12"/>
      <c r="EW245" s="12"/>
      <c r="EX245" s="12"/>
      <c r="EY245" s="12"/>
      <c r="EZ245" s="12"/>
      <c r="FA245" s="12"/>
      <c r="FB245" s="12"/>
      <c r="FC245" s="12">
        <v>2.0</v>
      </c>
      <c r="FD245" s="12"/>
      <c r="FE245" s="12"/>
      <c r="FF245" s="12"/>
      <c r="FG245" s="12"/>
      <c r="FH245" s="12"/>
      <c r="FI245" s="12"/>
      <c r="FJ245" s="12"/>
      <c r="FK245" s="12"/>
      <c r="FL245" s="12"/>
      <c r="FM245" s="14"/>
      <c r="FN245" s="12"/>
      <c r="FO245" s="12"/>
      <c r="FP245" s="12"/>
      <c r="FQ245" s="14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4"/>
      <c r="GD245" s="12"/>
      <c r="GE245" s="12"/>
      <c r="GF245" s="12"/>
      <c r="GG245" s="12"/>
      <c r="GH245" s="12"/>
      <c r="GI245" s="12"/>
      <c r="GJ245" s="12"/>
      <c r="GK245" s="14"/>
      <c r="GL245" s="14"/>
      <c r="GM245" s="12"/>
      <c r="GN245" s="12"/>
      <c r="GO245" s="14"/>
      <c r="GP245" s="14"/>
      <c r="GQ245" s="12"/>
      <c r="GR245" s="14"/>
      <c r="GS245" s="12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2">
        <f t="shared" si="52"/>
        <v>2</v>
      </c>
      <c r="HR245" s="12">
        <v>24000.0</v>
      </c>
      <c r="HS245" s="12">
        <v>0.0</v>
      </c>
      <c r="HT245" s="12">
        <v>0.0</v>
      </c>
      <c r="HU245" s="12">
        <v>0.0</v>
      </c>
      <c r="HV245" s="12">
        <v>0.0</v>
      </c>
      <c r="HW245" s="12">
        <v>0.0</v>
      </c>
      <c r="HX245" s="12">
        <v>24000.0</v>
      </c>
      <c r="HY245" s="20">
        <v>17881.0</v>
      </c>
      <c r="HZ245" s="19">
        <v>36586.0</v>
      </c>
    </row>
    <row r="246">
      <c r="A246" s="12" t="s">
        <v>2253</v>
      </c>
      <c r="B246" s="12" t="s">
        <v>2254</v>
      </c>
      <c r="C246" s="13">
        <v>45231.0</v>
      </c>
      <c r="D246" s="12">
        <v>11.0</v>
      </c>
      <c r="E246" s="12" t="s">
        <v>596</v>
      </c>
      <c r="F246" s="12" t="s">
        <v>658</v>
      </c>
      <c r="G246" s="12" t="s">
        <v>237</v>
      </c>
      <c r="H246" s="12" t="s">
        <v>238</v>
      </c>
      <c r="I246" s="12" t="s">
        <v>239</v>
      </c>
      <c r="J246" s="14"/>
      <c r="K246" s="12" t="s">
        <v>2255</v>
      </c>
      <c r="L246" s="12" t="s">
        <v>2256</v>
      </c>
      <c r="M246" s="15" t="s">
        <v>600</v>
      </c>
      <c r="N246" s="12" t="s">
        <v>661</v>
      </c>
      <c r="O246" s="12" t="s">
        <v>259</v>
      </c>
      <c r="P246" s="12" t="s">
        <v>245</v>
      </c>
      <c r="Q246" s="12" t="s">
        <v>246</v>
      </c>
      <c r="R246" s="12" t="s">
        <v>247</v>
      </c>
      <c r="S246" s="12" t="s">
        <v>248</v>
      </c>
      <c r="T246" s="16" t="s">
        <v>2257</v>
      </c>
      <c r="U246" s="17" t="s">
        <v>2258</v>
      </c>
      <c r="V246" s="14" t="str">
        <f t="shared" si="1"/>
        <v>3,714693</v>
      </c>
      <c r="W246" s="14" t="str">
        <f t="shared" si="2"/>
        <v>98,662139</v>
      </c>
      <c r="X246" s="14" t="str">
        <f t="shared" si="3"/>
        <v>3,714673</v>
      </c>
      <c r="Y246" s="14" t="str">
        <f t="shared" si="4"/>
        <v>98,662134</v>
      </c>
      <c r="Z246" s="18">
        <f t="shared" si="49"/>
        <v>2.292057183</v>
      </c>
      <c r="AA246" s="14" t="str">
        <f t="shared" si="6"/>
        <v>Dalam Radius</v>
      </c>
      <c r="AB246" s="14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 t="b">
        <v>1</v>
      </c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 t="b">
        <v>1</v>
      </c>
      <c r="BX246" s="12"/>
      <c r="BY246" s="12"/>
      <c r="BZ246" s="12"/>
      <c r="CA246" s="12"/>
      <c r="CB246" s="12" t="b">
        <v>1</v>
      </c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2" t="b">
        <v>0</v>
      </c>
      <c r="DS246" s="12" t="b">
        <v>0</v>
      </c>
      <c r="DT246" s="14"/>
      <c r="DU246" s="14"/>
      <c r="DV246" s="12" t="s">
        <v>2259</v>
      </c>
      <c r="DW246" s="12" t="b">
        <v>1</v>
      </c>
      <c r="DX246" s="14"/>
      <c r="DY246" s="14"/>
      <c r="DZ246" s="12"/>
      <c r="EA246" s="12"/>
      <c r="EB246" s="12"/>
      <c r="EC246" s="12"/>
      <c r="ED246" s="12"/>
      <c r="EE246" s="12"/>
      <c r="EF246" s="14"/>
      <c r="EG246" s="14"/>
      <c r="EH246" s="12"/>
      <c r="EI246" s="12"/>
      <c r="EJ246" s="14"/>
      <c r="EK246" s="12"/>
      <c r="EL246" s="12"/>
      <c r="EM246" s="12"/>
      <c r="EN246" s="12"/>
      <c r="EO246" s="12"/>
      <c r="EP246" s="12"/>
      <c r="EQ246" s="12"/>
      <c r="ER246" s="12"/>
      <c r="ES246" s="12"/>
      <c r="ET246" s="14"/>
      <c r="EU246" s="12"/>
      <c r="EV246" s="12"/>
      <c r="EW246" s="12"/>
      <c r="EX246" s="12"/>
      <c r="EY246" s="12"/>
      <c r="EZ246" s="12"/>
      <c r="FA246" s="12"/>
      <c r="FB246" s="12"/>
      <c r="FC246" s="12">
        <v>1.0</v>
      </c>
      <c r="FD246" s="12"/>
      <c r="FE246" s="12"/>
      <c r="FF246" s="12"/>
      <c r="FG246" s="12"/>
      <c r="FH246" s="12"/>
      <c r="FI246" s="12"/>
      <c r="FJ246" s="12"/>
      <c r="FK246" s="12"/>
      <c r="FL246" s="12"/>
      <c r="FM246" s="14"/>
      <c r="FN246" s="12"/>
      <c r="FO246" s="12"/>
      <c r="FP246" s="12"/>
      <c r="FQ246" s="14"/>
      <c r="FR246" s="12"/>
      <c r="FS246" s="12"/>
      <c r="FT246" s="12">
        <v>1.0</v>
      </c>
      <c r="FU246" s="12"/>
      <c r="FV246" s="12"/>
      <c r="FW246" s="12"/>
      <c r="FX246" s="12"/>
      <c r="FY246" s="12">
        <v>1.0</v>
      </c>
      <c r="FZ246" s="12"/>
      <c r="GA246" s="12"/>
      <c r="GB246" s="12"/>
      <c r="GC246" s="14"/>
      <c r="GD246" s="12"/>
      <c r="GE246" s="12"/>
      <c r="GF246" s="12"/>
      <c r="GG246" s="12"/>
      <c r="GH246" s="12"/>
      <c r="GI246" s="12"/>
      <c r="GJ246" s="12"/>
      <c r="GK246" s="14"/>
      <c r="GL246" s="14"/>
      <c r="GM246" s="14"/>
      <c r="GN246" s="12"/>
      <c r="GO246" s="14"/>
      <c r="GP246" s="14"/>
      <c r="GQ246" s="12"/>
      <c r="GR246" s="14"/>
      <c r="GS246" s="12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2">
        <f t="shared" ref="HQ246:HQ249" si="53">countif(AC246:DP246,"TRUE")</f>
        <v>3</v>
      </c>
      <c r="HR246" s="12">
        <v>36000.0</v>
      </c>
      <c r="HS246" s="12">
        <v>0.0</v>
      </c>
      <c r="HT246" s="12">
        <v>0.0</v>
      </c>
      <c r="HU246" s="12">
        <v>0.0</v>
      </c>
      <c r="HV246" s="12">
        <v>0.0</v>
      </c>
      <c r="HW246" s="12"/>
      <c r="HX246" s="12">
        <v>36000.0</v>
      </c>
      <c r="HY246" s="12" t="s">
        <v>2260</v>
      </c>
      <c r="HZ246" s="19">
        <v>36567.0</v>
      </c>
    </row>
    <row r="247">
      <c r="A247" s="12" t="s">
        <v>2261</v>
      </c>
      <c r="B247" s="12" t="s">
        <v>2262</v>
      </c>
      <c r="C247" s="13">
        <v>45233.0</v>
      </c>
      <c r="D247" s="12">
        <v>11.0</v>
      </c>
      <c r="E247" s="12" t="s">
        <v>475</v>
      </c>
      <c r="F247" s="12" t="s">
        <v>476</v>
      </c>
      <c r="G247" s="12" t="s">
        <v>237</v>
      </c>
      <c r="H247" s="12" t="s">
        <v>238</v>
      </c>
      <c r="I247" s="12" t="s">
        <v>239</v>
      </c>
      <c r="J247" s="14"/>
      <c r="K247" s="12" t="s">
        <v>2263</v>
      </c>
      <c r="L247" s="12" t="s">
        <v>2264</v>
      </c>
      <c r="M247" s="15" t="s">
        <v>1727</v>
      </c>
      <c r="N247" s="12" t="s">
        <v>1144</v>
      </c>
      <c r="O247" s="12" t="s">
        <v>259</v>
      </c>
      <c r="P247" s="12" t="s">
        <v>245</v>
      </c>
      <c r="Q247" s="12" t="s">
        <v>246</v>
      </c>
      <c r="R247" s="12" t="s">
        <v>247</v>
      </c>
      <c r="S247" s="12" t="s">
        <v>248</v>
      </c>
      <c r="T247" s="16" t="s">
        <v>2265</v>
      </c>
      <c r="U247" s="17" t="s">
        <v>2266</v>
      </c>
      <c r="V247" s="14" t="str">
        <f t="shared" si="1"/>
        <v>3,530247</v>
      </c>
      <c r="W247" s="14" t="str">
        <f t="shared" si="2"/>
        <v>98,663081</v>
      </c>
      <c r="X247" s="14" t="str">
        <f t="shared" si="3"/>
        <v>3,530181</v>
      </c>
      <c r="Y247" s="14" t="str">
        <f t="shared" si="4"/>
        <v>98,663099</v>
      </c>
      <c r="Z247" s="18">
        <f t="shared" si="49"/>
        <v>7.605898524</v>
      </c>
      <c r="AA247" s="14" t="str">
        <f t="shared" si="6"/>
        <v>Dalam Radius</v>
      </c>
      <c r="AB247" s="14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 t="b">
        <v>1</v>
      </c>
      <c r="BC247" s="12"/>
      <c r="BD247" s="12"/>
      <c r="BE247" s="12"/>
      <c r="BF247" s="12" t="b">
        <v>1</v>
      </c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 t="b">
        <v>1</v>
      </c>
      <c r="BW247" s="12"/>
      <c r="BX247" s="12"/>
      <c r="BY247" s="12"/>
      <c r="BZ247" s="12" t="b">
        <v>1</v>
      </c>
      <c r="CA247" s="12"/>
      <c r="CB247" s="12" t="b">
        <v>1</v>
      </c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4"/>
      <c r="DR247" s="12" t="b">
        <v>0</v>
      </c>
      <c r="DS247" s="12" t="b">
        <v>0</v>
      </c>
      <c r="DT247" s="14"/>
      <c r="DU247" s="14"/>
      <c r="DV247" s="12" t="s">
        <v>2267</v>
      </c>
      <c r="DW247" s="12" t="b">
        <v>1</v>
      </c>
      <c r="DX247" s="14"/>
      <c r="DY247" s="14"/>
      <c r="DZ247" s="12"/>
      <c r="EA247" s="12"/>
      <c r="EB247" s="12"/>
      <c r="EC247" s="12"/>
      <c r="ED247" s="12"/>
      <c r="EE247" s="12"/>
      <c r="EF247" s="14"/>
      <c r="EG247" s="14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4"/>
      <c r="EU247" s="12"/>
      <c r="EV247" s="12"/>
      <c r="EW247" s="12"/>
      <c r="EX247" s="12"/>
      <c r="EY247" s="12"/>
      <c r="EZ247" s="12"/>
      <c r="FA247" s="12"/>
      <c r="FB247" s="12"/>
      <c r="FC247" s="12">
        <v>1.0</v>
      </c>
      <c r="FD247" s="12"/>
      <c r="FE247" s="12"/>
      <c r="FF247" s="12"/>
      <c r="FG247" s="12"/>
      <c r="FH247" s="12"/>
      <c r="FI247" s="12"/>
      <c r="FJ247" s="12"/>
      <c r="FK247" s="12"/>
      <c r="FL247" s="12"/>
      <c r="FM247" s="14"/>
      <c r="FN247" s="12"/>
      <c r="FO247" s="12"/>
      <c r="FP247" s="12"/>
      <c r="FQ247" s="14"/>
      <c r="FR247" s="12"/>
      <c r="FS247" s="12">
        <v>0.0</v>
      </c>
      <c r="FT247" s="12"/>
      <c r="FU247" s="12"/>
      <c r="FV247" s="12"/>
      <c r="FW247" s="12"/>
      <c r="FX247" s="12"/>
      <c r="FY247" s="12">
        <v>1.0</v>
      </c>
      <c r="FZ247" s="12"/>
      <c r="GA247" s="12"/>
      <c r="GB247" s="12"/>
      <c r="GC247" s="14"/>
      <c r="GD247" s="12"/>
      <c r="GE247" s="12"/>
      <c r="GF247" s="12"/>
      <c r="GG247" s="12"/>
      <c r="GH247" s="12"/>
      <c r="GI247" s="12"/>
      <c r="GJ247" s="12"/>
      <c r="GK247" s="14"/>
      <c r="GL247" s="14"/>
      <c r="GM247" s="14"/>
      <c r="GN247" s="12"/>
      <c r="GO247" s="14"/>
      <c r="GP247" s="14"/>
      <c r="GQ247" s="12"/>
      <c r="GR247" s="14"/>
      <c r="GS247" s="12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2">
        <f t="shared" si="53"/>
        <v>5</v>
      </c>
      <c r="HR247" s="12">
        <v>24000.0</v>
      </c>
      <c r="HS247" s="12">
        <v>0.0</v>
      </c>
      <c r="HT247" s="12">
        <v>0.0</v>
      </c>
      <c r="HU247" s="12">
        <v>0.0</v>
      </c>
      <c r="HV247" s="12">
        <v>0.0</v>
      </c>
      <c r="HW247" s="12">
        <v>0.0</v>
      </c>
      <c r="HX247" s="12">
        <v>24000.0</v>
      </c>
      <c r="HY247" s="12" t="s">
        <v>2268</v>
      </c>
      <c r="HZ247" s="19">
        <v>36564.0</v>
      </c>
    </row>
    <row r="248">
      <c r="A248" s="12" t="s">
        <v>2269</v>
      </c>
      <c r="B248" s="12" t="s">
        <v>2270</v>
      </c>
      <c r="C248" s="13">
        <v>45236.0</v>
      </c>
      <c r="D248" s="12">
        <v>11.0</v>
      </c>
      <c r="E248" s="12" t="s">
        <v>235</v>
      </c>
      <c r="F248" s="12" t="s">
        <v>236</v>
      </c>
      <c r="G248" s="12" t="s">
        <v>237</v>
      </c>
      <c r="H248" s="12" t="s">
        <v>238</v>
      </c>
      <c r="I248" s="12" t="s">
        <v>239</v>
      </c>
      <c r="J248" s="14"/>
      <c r="K248" s="12" t="s">
        <v>2271</v>
      </c>
      <c r="L248" s="12" t="s">
        <v>2272</v>
      </c>
      <c r="M248" s="15" t="s">
        <v>268</v>
      </c>
      <c r="N248" s="12" t="s">
        <v>713</v>
      </c>
      <c r="O248" s="12" t="s">
        <v>259</v>
      </c>
      <c r="P248" s="12" t="s">
        <v>245</v>
      </c>
      <c r="Q248" s="12" t="s">
        <v>278</v>
      </c>
      <c r="R248" s="12" t="s">
        <v>279</v>
      </c>
      <c r="S248" s="12" t="s">
        <v>248</v>
      </c>
      <c r="T248" s="16" t="s">
        <v>2273</v>
      </c>
      <c r="U248" s="17" t="s">
        <v>2274</v>
      </c>
      <c r="V248" s="14" t="str">
        <f t="shared" si="1"/>
        <v>3,597317</v>
      </c>
      <c r="W248" s="14" t="str">
        <f t="shared" si="2"/>
        <v>98,727651</v>
      </c>
      <c r="X248" s="14" t="str">
        <f t="shared" si="3"/>
        <v>3,597328</v>
      </c>
      <c r="Y248" s="14" t="str">
        <f t="shared" si="4"/>
        <v>98,727718</v>
      </c>
      <c r="Z248" s="18">
        <f t="shared" si="49"/>
        <v>7.535308619</v>
      </c>
      <c r="AA248" s="14" t="str">
        <f t="shared" si="6"/>
        <v>Dalam Radius</v>
      </c>
      <c r="AB248" s="14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 t="b">
        <v>1</v>
      </c>
      <c r="AY248" s="12"/>
      <c r="AZ248" s="12" t="b">
        <v>1</v>
      </c>
      <c r="BA248" s="12"/>
      <c r="BB248" s="12" t="b">
        <v>1</v>
      </c>
      <c r="BC248" s="12"/>
      <c r="BD248" s="12"/>
      <c r="BE248" s="12"/>
      <c r="BF248" s="12" t="b">
        <v>1</v>
      </c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 t="b">
        <v>1</v>
      </c>
      <c r="BS248" s="12"/>
      <c r="BT248" s="12"/>
      <c r="BU248" s="12"/>
      <c r="BV248" s="12" t="b">
        <v>1</v>
      </c>
      <c r="BW248" s="12" t="b">
        <v>1</v>
      </c>
      <c r="BX248" s="12"/>
      <c r="BY248" s="12"/>
      <c r="BZ248" s="12" t="b">
        <v>1</v>
      </c>
      <c r="CA248" s="12"/>
      <c r="CB248" s="12" t="b">
        <v>1</v>
      </c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4"/>
      <c r="DR248" s="12" t="b">
        <v>0</v>
      </c>
      <c r="DS248" s="12" t="b">
        <v>0</v>
      </c>
      <c r="DT248" s="14"/>
      <c r="DU248" s="14"/>
      <c r="DV248" s="12" t="s">
        <v>2275</v>
      </c>
      <c r="DW248" s="12" t="b">
        <v>0</v>
      </c>
      <c r="DX248" s="14"/>
      <c r="DY248" s="14"/>
      <c r="DZ248" s="12"/>
      <c r="EA248" s="12"/>
      <c r="EB248" s="12"/>
      <c r="EC248" s="12"/>
      <c r="ED248" s="12"/>
      <c r="EE248" s="12"/>
      <c r="EF248" s="14"/>
      <c r="EG248" s="14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4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4"/>
      <c r="FN248" s="12"/>
      <c r="FO248" s="12"/>
      <c r="FP248" s="12"/>
      <c r="FQ248" s="14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4"/>
      <c r="GD248" s="12"/>
      <c r="GE248" s="12"/>
      <c r="GF248" s="12"/>
      <c r="GG248" s="12"/>
      <c r="GH248" s="12"/>
      <c r="GI248" s="12"/>
      <c r="GJ248" s="12"/>
      <c r="GK248" s="14"/>
      <c r="GL248" s="14"/>
      <c r="GM248" s="14"/>
      <c r="GN248" s="12"/>
      <c r="GO248" s="14"/>
      <c r="GP248" s="14"/>
      <c r="GQ248" s="12"/>
      <c r="GR248" s="14"/>
      <c r="GS248" s="12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2">
        <f t="shared" si="53"/>
        <v>9</v>
      </c>
      <c r="HR248" s="12">
        <v>0.0</v>
      </c>
      <c r="HS248" s="12">
        <v>0.0</v>
      </c>
      <c r="HT248" s="12">
        <v>0.0</v>
      </c>
      <c r="HU248" s="12">
        <v>0.0</v>
      </c>
      <c r="HV248" s="12">
        <v>0.0</v>
      </c>
      <c r="HW248" s="12">
        <v>0.0</v>
      </c>
      <c r="HX248" s="12">
        <v>0.0</v>
      </c>
      <c r="HY248" s="12" t="s">
        <v>2276</v>
      </c>
      <c r="HZ248" s="19">
        <v>36557.0</v>
      </c>
    </row>
    <row r="249">
      <c r="A249" s="12" t="s">
        <v>2277</v>
      </c>
      <c r="B249" s="12" t="s">
        <v>2278</v>
      </c>
      <c r="C249" s="13">
        <v>45232.0</v>
      </c>
      <c r="D249" s="12">
        <v>11.0</v>
      </c>
      <c r="E249" s="12" t="s">
        <v>475</v>
      </c>
      <c r="F249" s="12" t="s">
        <v>476</v>
      </c>
      <c r="G249" s="12" t="s">
        <v>237</v>
      </c>
      <c r="H249" s="12" t="s">
        <v>238</v>
      </c>
      <c r="I249" s="12" t="s">
        <v>239</v>
      </c>
      <c r="J249" s="14"/>
      <c r="K249" s="12" t="s">
        <v>2279</v>
      </c>
      <c r="L249" s="12" t="s">
        <v>2280</v>
      </c>
      <c r="M249" s="15" t="s">
        <v>2281</v>
      </c>
      <c r="N249" s="12" t="s">
        <v>1144</v>
      </c>
      <c r="O249" s="12" t="s">
        <v>259</v>
      </c>
      <c r="P249" s="12" t="s">
        <v>245</v>
      </c>
      <c r="Q249" s="12" t="s">
        <v>278</v>
      </c>
      <c r="R249" s="12" t="s">
        <v>279</v>
      </c>
      <c r="S249" s="12" t="s">
        <v>2282</v>
      </c>
      <c r="T249" s="16" t="s">
        <v>2283</v>
      </c>
      <c r="U249" s="17" t="s">
        <v>2284</v>
      </c>
      <c r="V249" s="14" t="str">
        <f t="shared" si="1"/>
        <v>3,541744</v>
      </c>
      <c r="W249" s="14" t="str">
        <f t="shared" si="2"/>
        <v>98,665082</v>
      </c>
      <c r="X249" s="14" t="str">
        <f t="shared" si="3"/>
        <v>3,541769</v>
      </c>
      <c r="Y249" s="14" t="str">
        <f t="shared" si="4"/>
        <v>98,665145</v>
      </c>
      <c r="Z249" s="18">
        <f t="shared" si="49"/>
        <v>7.524245696</v>
      </c>
      <c r="AA249" s="14" t="str">
        <f t="shared" si="6"/>
        <v>Dalam Radius</v>
      </c>
      <c r="AB249" s="14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 t="b">
        <v>1</v>
      </c>
      <c r="AY249" s="12"/>
      <c r="AZ249" s="12" t="b">
        <v>1</v>
      </c>
      <c r="BA249" s="12" t="b">
        <v>1</v>
      </c>
      <c r="BB249" s="12" t="b">
        <v>1</v>
      </c>
      <c r="BC249" s="12"/>
      <c r="BD249" s="12" t="b">
        <v>1</v>
      </c>
      <c r="BE249" s="12" t="b">
        <v>1</v>
      </c>
      <c r="BF249" s="12" t="b">
        <v>1</v>
      </c>
      <c r="BG249" s="12" t="b">
        <v>1</v>
      </c>
      <c r="BH249" s="12"/>
      <c r="BI249" s="12" t="b">
        <v>1</v>
      </c>
      <c r="BJ249" s="12"/>
      <c r="BK249" s="12" t="b">
        <v>1</v>
      </c>
      <c r="BL249" s="12" t="b">
        <v>1</v>
      </c>
      <c r="BM249" s="12"/>
      <c r="BN249" s="12"/>
      <c r="BO249" s="12"/>
      <c r="BP249" s="12"/>
      <c r="BQ249" s="12"/>
      <c r="BR249" s="12" t="b">
        <v>1</v>
      </c>
      <c r="BS249" s="12"/>
      <c r="BT249" s="12"/>
      <c r="BU249" s="12" t="b">
        <v>1</v>
      </c>
      <c r="BV249" s="12" t="b">
        <v>1</v>
      </c>
      <c r="BW249" s="12" t="b">
        <v>1</v>
      </c>
      <c r="BX249" s="12"/>
      <c r="BY249" s="12" t="b">
        <v>1</v>
      </c>
      <c r="BZ249" s="12" t="b">
        <v>1</v>
      </c>
      <c r="CA249" s="12"/>
      <c r="CB249" s="12" t="b">
        <v>1</v>
      </c>
      <c r="CC249" s="12"/>
      <c r="CD249" s="12" t="b">
        <v>1</v>
      </c>
      <c r="CE249" s="12" t="b">
        <v>1</v>
      </c>
      <c r="CF249" s="12"/>
      <c r="CG249" s="12" t="b">
        <v>1</v>
      </c>
      <c r="CH249" s="12" t="b">
        <v>1</v>
      </c>
      <c r="CI249" s="12" t="b">
        <v>1</v>
      </c>
      <c r="CJ249" s="12"/>
      <c r="CK249" s="12" t="b">
        <v>1</v>
      </c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2" t="b">
        <v>0</v>
      </c>
      <c r="DS249" s="12" t="b">
        <v>0</v>
      </c>
      <c r="DT249" s="14"/>
      <c r="DU249" s="14"/>
      <c r="DV249" s="12" t="s">
        <v>2285</v>
      </c>
      <c r="DW249" s="12" t="b">
        <v>0</v>
      </c>
      <c r="DX249" s="14"/>
      <c r="DY249" s="14"/>
      <c r="DZ249" s="12"/>
      <c r="EA249" s="12"/>
      <c r="EB249" s="12"/>
      <c r="EC249" s="12"/>
      <c r="ED249" s="12"/>
      <c r="EE249" s="12"/>
      <c r="EF249" s="14"/>
      <c r="EG249" s="14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4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4"/>
      <c r="FN249" s="12"/>
      <c r="FO249" s="12"/>
      <c r="FP249" s="12"/>
      <c r="FQ249" s="14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K249" s="14"/>
      <c r="GL249" s="14"/>
      <c r="GM249" s="14"/>
      <c r="GN249" s="12"/>
      <c r="GO249" s="14"/>
      <c r="GP249" s="14"/>
      <c r="GQ249" s="12"/>
      <c r="GR249" s="14"/>
      <c r="GS249" s="12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2">
        <f t="shared" si="53"/>
        <v>24</v>
      </c>
      <c r="HR249" s="12">
        <v>0.0</v>
      </c>
      <c r="HS249" s="12">
        <v>0.0</v>
      </c>
      <c r="HT249" s="12">
        <v>0.0</v>
      </c>
      <c r="HU249" s="12">
        <v>0.0</v>
      </c>
      <c r="HX249" s="12">
        <v>0.0</v>
      </c>
      <c r="HY249" s="12" t="s">
        <v>2286</v>
      </c>
      <c r="HZ249" s="19">
        <v>36550.0</v>
      </c>
    </row>
    <row r="250">
      <c r="A250" s="12" t="s">
        <v>2287</v>
      </c>
      <c r="B250" s="12" t="s">
        <v>2288</v>
      </c>
      <c r="C250" s="13">
        <v>45237.0</v>
      </c>
      <c r="D250" s="12">
        <v>11.0</v>
      </c>
      <c r="E250" s="12" t="s">
        <v>1094</v>
      </c>
      <c r="F250" s="12" t="s">
        <v>1095</v>
      </c>
      <c r="G250" s="12" t="s">
        <v>237</v>
      </c>
      <c r="H250" s="12" t="s">
        <v>238</v>
      </c>
      <c r="I250" s="12" t="s">
        <v>239</v>
      </c>
      <c r="J250" s="14"/>
      <c r="K250" s="12" t="s">
        <v>2289</v>
      </c>
      <c r="L250" s="12" t="s">
        <v>2290</v>
      </c>
      <c r="M250" s="15" t="s">
        <v>1727</v>
      </c>
      <c r="N250" s="12" t="s">
        <v>1704</v>
      </c>
      <c r="O250" s="12" t="s">
        <v>1100</v>
      </c>
      <c r="P250" s="12" t="s">
        <v>245</v>
      </c>
      <c r="Q250" s="12" t="s">
        <v>428</v>
      </c>
      <c r="R250" s="12" t="s">
        <v>429</v>
      </c>
      <c r="S250" s="12" t="s">
        <v>248</v>
      </c>
      <c r="T250" s="16" t="s">
        <v>2291</v>
      </c>
      <c r="U250" s="17" t="s">
        <v>2292</v>
      </c>
      <c r="V250" s="12" t="str">
        <f t="shared" si="1"/>
        <v>3,190813</v>
      </c>
      <c r="W250" s="14" t="str">
        <f t="shared" si="2"/>
        <v>98,510162</v>
      </c>
      <c r="X250" s="14" t="str">
        <f t="shared" si="3"/>
        <v>3,190786</v>
      </c>
      <c r="Y250" s="14" t="str">
        <f t="shared" si="4"/>
        <v>98,510100</v>
      </c>
      <c r="Z250" s="18">
        <f t="shared" si="49"/>
        <v>7.509637242</v>
      </c>
      <c r="AA250" s="14" t="str">
        <f t="shared" si="6"/>
        <v>Dalam Radius</v>
      </c>
      <c r="AB250" s="14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4"/>
      <c r="DR250" s="12" t="b">
        <v>0</v>
      </c>
      <c r="DS250" s="12" t="b">
        <v>0</v>
      </c>
      <c r="DT250" s="12"/>
      <c r="DU250" s="12"/>
      <c r="DV250" s="12" t="s">
        <v>2293</v>
      </c>
      <c r="DW250" s="12" t="b">
        <v>1</v>
      </c>
      <c r="DX250" s="12"/>
      <c r="DY250" s="12"/>
      <c r="DZ250" s="12"/>
      <c r="EA250" s="12"/>
      <c r="EB250" s="12"/>
      <c r="EC250" s="12"/>
      <c r="ED250" s="12"/>
      <c r="EE250" s="12"/>
      <c r="EF250" s="14"/>
      <c r="EG250" s="14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4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4"/>
      <c r="FN250" s="12"/>
      <c r="FO250" s="12"/>
      <c r="FP250" s="12"/>
      <c r="FQ250" s="14"/>
      <c r="FR250" s="12"/>
      <c r="FS250" s="12"/>
      <c r="FT250" s="12"/>
      <c r="FU250" s="12"/>
      <c r="FV250" s="12"/>
      <c r="FW250" s="12">
        <v>8.0</v>
      </c>
      <c r="FX250" s="12"/>
      <c r="FY250" s="12"/>
      <c r="FZ250" s="12"/>
      <c r="GA250" s="12"/>
      <c r="GB250" s="12"/>
      <c r="GC250" s="14"/>
      <c r="GD250" s="12"/>
      <c r="GE250" s="12"/>
      <c r="GF250" s="12"/>
      <c r="GG250" s="12"/>
      <c r="GH250" s="12"/>
      <c r="GI250" s="12"/>
      <c r="GJ250" s="12"/>
      <c r="GK250" s="14"/>
      <c r="GL250" s="14"/>
      <c r="GM250" s="14"/>
      <c r="GN250" s="12"/>
      <c r="GO250" s="14"/>
      <c r="GP250" s="14"/>
      <c r="GQ250" s="12"/>
      <c r="GR250" s="14"/>
      <c r="GS250" s="12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2">
        <f t="shared" ref="HQ250:HQ251" si="54">countif(AC250:CV250,"TRUE")</f>
        <v>0</v>
      </c>
      <c r="HR250" s="12">
        <v>96000.0</v>
      </c>
      <c r="HS250" s="12">
        <v>0.0</v>
      </c>
      <c r="HT250" s="12">
        <v>0.0</v>
      </c>
      <c r="HU250" s="12">
        <v>0.0</v>
      </c>
      <c r="HV250" s="12">
        <v>0.0</v>
      </c>
      <c r="HW250" s="12">
        <v>0.0</v>
      </c>
      <c r="HX250" s="12">
        <v>96000.0</v>
      </c>
      <c r="HY250" s="12" t="s">
        <v>2294</v>
      </c>
      <c r="HZ250" s="12" t="s">
        <v>2295</v>
      </c>
    </row>
    <row r="251">
      <c r="A251" s="12" t="s">
        <v>2296</v>
      </c>
      <c r="B251" s="20">
        <v>38027.0</v>
      </c>
      <c r="C251" s="13">
        <v>45237.0</v>
      </c>
      <c r="D251" s="12">
        <v>11.0</v>
      </c>
      <c r="E251" s="12" t="s">
        <v>475</v>
      </c>
      <c r="F251" s="12" t="s">
        <v>476</v>
      </c>
      <c r="G251" s="12" t="s">
        <v>237</v>
      </c>
      <c r="H251" s="12" t="s">
        <v>238</v>
      </c>
      <c r="I251" s="12" t="s">
        <v>239</v>
      </c>
      <c r="J251" s="14"/>
      <c r="K251" s="12" t="s">
        <v>477</v>
      </c>
      <c r="L251" s="12" t="s">
        <v>478</v>
      </c>
      <c r="M251" s="15" t="s">
        <v>479</v>
      </c>
      <c r="N251" s="12" t="s">
        <v>480</v>
      </c>
      <c r="O251" s="12" t="s">
        <v>259</v>
      </c>
      <c r="P251" s="12" t="s">
        <v>245</v>
      </c>
      <c r="Q251" s="12" t="s">
        <v>278</v>
      </c>
      <c r="R251" s="12" t="s">
        <v>279</v>
      </c>
      <c r="S251" s="12" t="s">
        <v>481</v>
      </c>
      <c r="T251" s="16" t="s">
        <v>482</v>
      </c>
      <c r="U251" s="17" t="s">
        <v>2297</v>
      </c>
      <c r="V251" s="12" t="str">
        <f t="shared" si="1"/>
        <v>3,595134</v>
      </c>
      <c r="W251" s="14" t="str">
        <f t="shared" si="2"/>
        <v>98,701499</v>
      </c>
      <c r="X251" s="14" t="str">
        <f t="shared" si="3"/>
        <v>3,595143</v>
      </c>
      <c r="Y251" s="14" t="str">
        <f t="shared" si="4"/>
        <v>98,701432</v>
      </c>
      <c r="Z251" s="18">
        <f t="shared" si="49"/>
        <v>7.502437553</v>
      </c>
      <c r="AA251" s="14" t="str">
        <f t="shared" si="6"/>
        <v>Dalam Radius</v>
      </c>
      <c r="AB251" s="14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 t="b">
        <v>1</v>
      </c>
      <c r="BG251" s="12"/>
      <c r="BH251" s="12"/>
      <c r="BI251" s="12"/>
      <c r="BJ251" s="12"/>
      <c r="BK251" s="12"/>
      <c r="BL251" s="12"/>
      <c r="BM251" s="12"/>
      <c r="BN251" s="12"/>
      <c r="BO251" s="12"/>
      <c r="BP251" s="12" t="b">
        <v>1</v>
      </c>
      <c r="BQ251" s="12"/>
      <c r="BR251" s="12"/>
      <c r="BS251" s="12"/>
      <c r="BT251" s="12"/>
      <c r="BU251" s="12"/>
      <c r="BV251" s="12" t="b">
        <v>1</v>
      </c>
      <c r="BW251" s="12"/>
      <c r="BX251" s="12"/>
      <c r="BY251" s="12"/>
      <c r="BZ251" s="12"/>
      <c r="CA251" s="12"/>
      <c r="CB251" s="12" t="b">
        <v>1</v>
      </c>
      <c r="CC251" s="12"/>
      <c r="CD251" s="12"/>
      <c r="CE251" s="12"/>
      <c r="CF251" s="12"/>
      <c r="CG251" s="12"/>
      <c r="CH251" s="12"/>
      <c r="CI251" s="12"/>
      <c r="CJ251" s="12"/>
      <c r="CK251" s="12"/>
      <c r="CL251" s="12" t="b">
        <v>1</v>
      </c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4"/>
      <c r="DR251" s="12" t="b">
        <v>0</v>
      </c>
      <c r="DS251" s="12" t="b">
        <v>0</v>
      </c>
      <c r="DT251" s="12"/>
      <c r="DU251" s="12"/>
      <c r="DV251" s="12" t="s">
        <v>2298</v>
      </c>
      <c r="DW251" s="12" t="b">
        <v>0</v>
      </c>
      <c r="DX251" s="12"/>
      <c r="DY251" s="12"/>
      <c r="DZ251" s="12"/>
      <c r="EA251" s="12"/>
      <c r="EB251" s="12"/>
      <c r="EC251" s="12"/>
      <c r="ED251" s="12"/>
      <c r="EE251" s="12"/>
      <c r="EF251" s="14"/>
      <c r="EG251" s="14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4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4"/>
      <c r="FN251" s="12"/>
      <c r="FO251" s="12"/>
      <c r="FP251" s="12"/>
      <c r="FQ251" s="14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4"/>
      <c r="GD251" s="12"/>
      <c r="GE251" s="12"/>
      <c r="GF251" s="12"/>
      <c r="GG251" s="12"/>
      <c r="GH251" s="12"/>
      <c r="GI251" s="12"/>
      <c r="GJ251" s="12"/>
      <c r="GK251" s="14"/>
      <c r="GL251" s="14"/>
      <c r="GM251" s="14"/>
      <c r="GN251" s="12"/>
      <c r="GO251" s="14"/>
      <c r="GP251" s="14"/>
      <c r="GQ251" s="12"/>
      <c r="GR251" s="14"/>
      <c r="GS251" s="12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2">
        <f t="shared" si="54"/>
        <v>5</v>
      </c>
      <c r="HR251" s="12">
        <v>0.0</v>
      </c>
      <c r="HS251" s="12">
        <v>0.0</v>
      </c>
      <c r="HT251" s="12">
        <v>0.0</v>
      </c>
      <c r="HU251" s="12">
        <v>0.0</v>
      </c>
      <c r="HV251" s="12">
        <v>0.0</v>
      </c>
      <c r="HW251" s="12">
        <v>0.0</v>
      </c>
      <c r="HX251" s="12">
        <v>0.0</v>
      </c>
      <c r="HY251" s="20">
        <v>37782.0</v>
      </c>
      <c r="HZ251" s="12" t="s">
        <v>2295</v>
      </c>
    </row>
    <row r="252">
      <c r="A252" s="12" t="s">
        <v>2299</v>
      </c>
      <c r="B252" s="12" t="s">
        <v>2300</v>
      </c>
      <c r="C252" s="13">
        <v>45231.0</v>
      </c>
      <c r="D252" s="12">
        <v>11.0</v>
      </c>
      <c r="E252" s="12" t="s">
        <v>235</v>
      </c>
      <c r="F252" s="12" t="s">
        <v>619</v>
      </c>
      <c r="G252" s="12" t="s">
        <v>237</v>
      </c>
      <c r="H252" s="12" t="s">
        <v>238</v>
      </c>
      <c r="I252" s="12" t="s">
        <v>239</v>
      </c>
      <c r="J252" s="14"/>
      <c r="K252" s="12" t="s">
        <v>2301</v>
      </c>
      <c r="L252" s="12" t="s">
        <v>2302</v>
      </c>
      <c r="M252" s="15" t="s">
        <v>268</v>
      </c>
      <c r="N252" s="12" t="s">
        <v>713</v>
      </c>
      <c r="O252" s="12" t="s">
        <v>259</v>
      </c>
      <c r="P252" s="12" t="s">
        <v>245</v>
      </c>
      <c r="Q252" s="12" t="s">
        <v>246</v>
      </c>
      <c r="R252" s="12" t="s">
        <v>247</v>
      </c>
      <c r="S252" s="12" t="s">
        <v>1136</v>
      </c>
      <c r="T252" s="16" t="s">
        <v>2303</v>
      </c>
      <c r="U252" s="17" t="s">
        <v>2304</v>
      </c>
      <c r="V252" s="14" t="str">
        <f t="shared" si="1"/>
        <v>3,601622</v>
      </c>
      <c r="W252" s="14" t="str">
        <f t="shared" si="2"/>
        <v>98,706160</v>
      </c>
      <c r="X252" s="14" t="str">
        <f t="shared" si="3"/>
        <v>3,601674</v>
      </c>
      <c r="Y252" s="14" t="str">
        <f t="shared" si="4"/>
        <v>98,706117</v>
      </c>
      <c r="Z252" s="18">
        <f>2 * 6371000 * ASIN(SQRT((SIN((X252*(3.14159/180)-V252*(3.14159/180))/2))^2+COS(X252*(3.14159/180))*COS(V252*(3.14159/180))*SIN(((Y252*(3.14159/180)-W252*(3.14159/180))/2))^2))</f>
        <v>7.496959294</v>
      </c>
      <c r="AA252" s="14" t="str">
        <f t="shared" si="6"/>
        <v>Dalam Radius</v>
      </c>
      <c r="AB252" s="14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 t="b">
        <v>1</v>
      </c>
      <c r="AY252" s="12"/>
      <c r="AZ252" s="12" t="b">
        <v>1</v>
      </c>
      <c r="BA252" s="12"/>
      <c r="BB252" s="12" t="b">
        <v>1</v>
      </c>
      <c r="BC252" s="12"/>
      <c r="BD252" s="12"/>
      <c r="BE252" s="12"/>
      <c r="BF252" s="12" t="b">
        <v>1</v>
      </c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 t="b">
        <v>1</v>
      </c>
      <c r="BW252" s="12"/>
      <c r="BX252" s="12"/>
      <c r="BY252" s="12"/>
      <c r="BZ252" s="12" t="b">
        <v>1</v>
      </c>
      <c r="CA252" s="12"/>
      <c r="CB252" s="12" t="b">
        <v>1</v>
      </c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2" t="b">
        <v>0</v>
      </c>
      <c r="DS252" s="12" t="b">
        <v>0</v>
      </c>
      <c r="DT252" s="14"/>
      <c r="DU252" s="14"/>
      <c r="DV252" s="12" t="s">
        <v>2305</v>
      </c>
      <c r="DW252" s="12" t="b">
        <v>1</v>
      </c>
      <c r="DX252" s="14"/>
      <c r="DY252" s="14"/>
      <c r="DZ252" s="12"/>
      <c r="EA252" s="12"/>
      <c r="EB252" s="12"/>
      <c r="EC252" s="12"/>
      <c r="ED252" s="12"/>
      <c r="EE252" s="12"/>
      <c r="EF252" s="14"/>
      <c r="EG252" s="14"/>
      <c r="EH252" s="12"/>
      <c r="EI252" s="12"/>
      <c r="EJ252" s="14"/>
      <c r="EK252" s="12"/>
      <c r="EL252" s="12"/>
      <c r="EM252" s="12"/>
      <c r="EN252" s="12"/>
      <c r="EO252" s="12"/>
      <c r="EP252" s="12"/>
      <c r="EQ252" s="12"/>
      <c r="ER252" s="12"/>
      <c r="ES252" s="12"/>
      <c r="ET252" s="14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4"/>
      <c r="FN252" s="12"/>
      <c r="FO252" s="12"/>
      <c r="FP252" s="12"/>
      <c r="FQ252" s="14"/>
      <c r="FR252" s="12"/>
      <c r="FS252" s="12">
        <v>1.0</v>
      </c>
      <c r="FT252" s="12"/>
      <c r="FU252" s="12"/>
      <c r="FV252" s="12"/>
      <c r="FW252" s="12"/>
      <c r="FX252" s="12"/>
      <c r="FY252" s="12"/>
      <c r="FZ252" s="12"/>
      <c r="GA252" s="12"/>
      <c r="GB252" s="12"/>
      <c r="GC252" s="14"/>
      <c r="GD252" s="12"/>
      <c r="GE252" s="12"/>
      <c r="GF252" s="12"/>
      <c r="GG252" s="12">
        <v>1.0</v>
      </c>
      <c r="GH252" s="12"/>
      <c r="GI252" s="12"/>
      <c r="GJ252" s="12"/>
      <c r="GK252" s="14"/>
      <c r="GL252" s="14"/>
      <c r="GM252" s="14"/>
      <c r="GN252" s="12"/>
      <c r="GO252" s="14"/>
      <c r="GP252" s="14"/>
      <c r="GQ252" s="12"/>
      <c r="GR252" s="14"/>
      <c r="GS252" s="12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2">
        <f t="shared" ref="HQ252:HQ254" si="55">countif(AC252:DP252,"TRUE")</f>
        <v>7</v>
      </c>
      <c r="HR252" s="12">
        <v>24000.0</v>
      </c>
      <c r="HS252" s="12">
        <v>0.0</v>
      </c>
      <c r="HT252" s="12">
        <v>0.0</v>
      </c>
      <c r="HU252" s="12">
        <v>0.0</v>
      </c>
      <c r="HV252" s="12">
        <v>0.0</v>
      </c>
      <c r="HW252" s="12"/>
      <c r="HX252" s="12">
        <v>24000.0</v>
      </c>
      <c r="HY252" s="12" t="s">
        <v>2306</v>
      </c>
      <c r="HZ252" s="19">
        <v>36527.0</v>
      </c>
    </row>
    <row r="253">
      <c r="A253" s="12" t="s">
        <v>2307</v>
      </c>
      <c r="B253" s="12" t="s">
        <v>2308</v>
      </c>
      <c r="C253" s="13">
        <v>45233.0</v>
      </c>
      <c r="D253" s="12">
        <v>11.0</v>
      </c>
      <c r="E253" s="12" t="s">
        <v>596</v>
      </c>
      <c r="F253" s="12" t="s">
        <v>597</v>
      </c>
      <c r="G253" s="12" t="s">
        <v>237</v>
      </c>
      <c r="H253" s="12" t="s">
        <v>238</v>
      </c>
      <c r="I253" s="12" t="s">
        <v>239</v>
      </c>
      <c r="J253" s="14"/>
      <c r="K253" s="12" t="s">
        <v>2309</v>
      </c>
      <c r="L253" s="12" t="s">
        <v>2310</v>
      </c>
      <c r="M253" s="15" t="s">
        <v>600</v>
      </c>
      <c r="N253" s="12" t="s">
        <v>723</v>
      </c>
      <c r="O253" s="12" t="s">
        <v>259</v>
      </c>
      <c r="P253" s="12" t="s">
        <v>245</v>
      </c>
      <c r="Q253" s="12" t="s">
        <v>246</v>
      </c>
      <c r="R253" s="12" t="s">
        <v>247</v>
      </c>
      <c r="S253" s="12" t="s">
        <v>248</v>
      </c>
      <c r="T253" s="16" t="s">
        <v>2311</v>
      </c>
      <c r="U253" s="17" t="s">
        <v>2312</v>
      </c>
      <c r="V253" s="14" t="str">
        <f t="shared" si="1"/>
        <v>3,599176</v>
      </c>
      <c r="W253" s="14" t="str">
        <f t="shared" si="2"/>
        <v>98,677644</v>
      </c>
      <c r="X253" s="14" t="str">
        <f t="shared" si="3"/>
        <v>3,599191</v>
      </c>
      <c r="Y253" s="14" t="str">
        <f t="shared" si="4"/>
        <v>98,677658</v>
      </c>
      <c r="Z253" s="18">
        <f t="shared" ref="Z253:Z259" si="56">2 * 6371000 * ASIN(SQRT((SIN((X253*(3.14159/180)-V253*(3.14159/180))/2))^2+COS(X253*(3.14159/180))*COS(V253*(3.14159/180))*SIN(((Y253*(3.14159/180)-W253*(3.14159/180))/2))^2))</f>
        <v>2.279433298</v>
      </c>
      <c r="AA253" s="14" t="str">
        <f t="shared" si="6"/>
        <v>Dalam Radius</v>
      </c>
      <c r="AB253" s="14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 t="b">
        <v>1</v>
      </c>
      <c r="BC253" s="12"/>
      <c r="BD253" s="12"/>
      <c r="BE253" s="12"/>
      <c r="BF253" s="12" t="b">
        <v>1</v>
      </c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 t="b">
        <v>1</v>
      </c>
      <c r="BW253" s="12"/>
      <c r="BX253" s="12"/>
      <c r="BY253" s="12"/>
      <c r="BZ253" s="12" t="b">
        <v>1</v>
      </c>
      <c r="CA253" s="12"/>
      <c r="CB253" s="12" t="b">
        <v>1</v>
      </c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4"/>
      <c r="DR253" s="12" t="b">
        <v>0</v>
      </c>
      <c r="DS253" s="12" t="b">
        <v>0</v>
      </c>
      <c r="DT253" s="14"/>
      <c r="DU253" s="14"/>
      <c r="DV253" s="12" t="s">
        <v>2313</v>
      </c>
      <c r="DW253" s="12" t="b">
        <v>0</v>
      </c>
      <c r="DX253" s="14"/>
      <c r="DY253" s="14"/>
      <c r="DZ253" s="12"/>
      <c r="EA253" s="12"/>
      <c r="EB253" s="12"/>
      <c r="EC253" s="12"/>
      <c r="ED253" s="12"/>
      <c r="EE253" s="12"/>
      <c r="EF253" s="14"/>
      <c r="EG253" s="14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4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4"/>
      <c r="FN253" s="12"/>
      <c r="FO253" s="12"/>
      <c r="FP253" s="12"/>
      <c r="FQ253" s="14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4"/>
      <c r="GD253" s="12"/>
      <c r="GE253" s="12"/>
      <c r="GF253" s="12"/>
      <c r="GG253" s="12"/>
      <c r="GH253" s="12"/>
      <c r="GI253" s="12"/>
      <c r="GJ253" s="19"/>
      <c r="GK253" s="14"/>
      <c r="GL253" s="14"/>
      <c r="GM253" s="14"/>
      <c r="GN253" s="12"/>
      <c r="GO253" s="14"/>
      <c r="GP253" s="14"/>
      <c r="GQ253" s="12"/>
      <c r="GR253" s="14"/>
      <c r="GS253" s="12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2">
        <f t="shared" si="55"/>
        <v>5</v>
      </c>
      <c r="HR253" s="12">
        <v>0.0</v>
      </c>
      <c r="HS253" s="12">
        <v>0.0</v>
      </c>
      <c r="HT253" s="12">
        <v>0.0</v>
      </c>
      <c r="HU253" s="12">
        <v>0.0</v>
      </c>
      <c r="HV253" s="12">
        <v>0.0</v>
      </c>
      <c r="HW253" s="12">
        <v>0.0</v>
      </c>
      <c r="HX253" s="12">
        <v>0.0</v>
      </c>
      <c r="HY253" s="12" t="s">
        <v>2314</v>
      </c>
      <c r="HZ253" s="19">
        <v>36594.0</v>
      </c>
    </row>
    <row r="254">
      <c r="A254" s="12" t="s">
        <v>2315</v>
      </c>
      <c r="B254" s="20">
        <v>37997.0</v>
      </c>
      <c r="C254" s="13">
        <v>45236.0</v>
      </c>
      <c r="D254" s="12">
        <v>11.0</v>
      </c>
      <c r="E254" s="12" t="s">
        <v>235</v>
      </c>
      <c r="F254" s="12" t="s">
        <v>236</v>
      </c>
      <c r="G254" s="12" t="s">
        <v>237</v>
      </c>
      <c r="H254" s="12" t="s">
        <v>238</v>
      </c>
      <c r="I254" s="12" t="s">
        <v>239</v>
      </c>
      <c r="J254" s="14"/>
      <c r="K254" s="12" t="s">
        <v>1275</v>
      </c>
      <c r="L254" s="12" t="s">
        <v>1276</v>
      </c>
      <c r="M254" s="15" t="s">
        <v>268</v>
      </c>
      <c r="N254" s="12" t="s">
        <v>311</v>
      </c>
      <c r="O254" s="12" t="s">
        <v>259</v>
      </c>
      <c r="P254" s="12" t="s">
        <v>245</v>
      </c>
      <c r="Q254" s="12" t="s">
        <v>278</v>
      </c>
      <c r="R254" s="12" t="s">
        <v>279</v>
      </c>
      <c r="S254" s="12" t="s">
        <v>1277</v>
      </c>
      <c r="T254" s="16" t="s">
        <v>1278</v>
      </c>
      <c r="U254" s="17" t="s">
        <v>2316</v>
      </c>
      <c r="V254" s="14" t="str">
        <f t="shared" si="1"/>
        <v>3,610327</v>
      </c>
      <c r="W254" s="14" t="str">
        <f t="shared" si="2"/>
        <v>98,602291</v>
      </c>
      <c r="X254" s="14" t="str">
        <f t="shared" si="3"/>
        <v>3,610336</v>
      </c>
      <c r="Y254" s="14" t="str">
        <f t="shared" si="4"/>
        <v>98,602225</v>
      </c>
      <c r="Z254" s="18">
        <f t="shared" si="56"/>
        <v>7.392346935</v>
      </c>
      <c r="AA254" s="14" t="str">
        <f t="shared" si="6"/>
        <v>Dalam Radius</v>
      </c>
      <c r="AB254" s="14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 t="b">
        <v>1</v>
      </c>
      <c r="BC254" s="12"/>
      <c r="BD254" s="12"/>
      <c r="BE254" s="12"/>
      <c r="BF254" s="12" t="b">
        <v>1</v>
      </c>
      <c r="BG254" s="12"/>
      <c r="BH254" s="12"/>
      <c r="BI254" s="12" t="b">
        <v>1</v>
      </c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 t="b">
        <v>1</v>
      </c>
      <c r="BW254" s="12" t="b">
        <v>1</v>
      </c>
      <c r="BX254" s="12"/>
      <c r="BY254" s="12"/>
      <c r="BZ254" s="12" t="b">
        <v>1</v>
      </c>
      <c r="CA254" s="12"/>
      <c r="CB254" s="12" t="b">
        <v>1</v>
      </c>
      <c r="CC254" s="12"/>
      <c r="CD254" s="12"/>
      <c r="CE254" s="12"/>
      <c r="CF254" s="12"/>
      <c r="CG254" s="12" t="b">
        <v>1</v>
      </c>
      <c r="CH254" s="12"/>
      <c r="CI254" s="12"/>
      <c r="CJ254" s="12" t="b">
        <v>1</v>
      </c>
      <c r="CK254" s="12" t="b">
        <v>1</v>
      </c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4"/>
      <c r="DR254" s="12" t="b">
        <v>0</v>
      </c>
      <c r="DS254" s="12" t="b">
        <v>0</v>
      </c>
      <c r="DT254" s="14"/>
      <c r="DU254" s="14"/>
      <c r="DV254" s="12" t="s">
        <v>2317</v>
      </c>
      <c r="DW254" s="12" t="b">
        <v>1</v>
      </c>
      <c r="DX254" s="14"/>
      <c r="DY254" s="14"/>
      <c r="DZ254" s="12"/>
      <c r="EA254" s="12"/>
      <c r="EB254" s="12"/>
      <c r="EC254" s="12"/>
      <c r="ED254" s="12"/>
      <c r="EE254" s="12"/>
      <c r="EF254" s="14"/>
      <c r="EG254" s="14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4"/>
      <c r="EU254" s="12"/>
      <c r="EV254" s="12"/>
      <c r="EW254" s="12"/>
      <c r="EX254" s="12"/>
      <c r="EY254" s="12">
        <v>2.0</v>
      </c>
      <c r="EZ254" s="12"/>
      <c r="FA254" s="12"/>
      <c r="FB254" s="12"/>
      <c r="FC254" s="12">
        <v>2.0</v>
      </c>
      <c r="FD254" s="12"/>
      <c r="FE254" s="12"/>
      <c r="FF254" s="12"/>
      <c r="FG254" s="12"/>
      <c r="FH254" s="12"/>
      <c r="FI254" s="12"/>
      <c r="FJ254" s="12"/>
      <c r="FK254" s="12"/>
      <c r="FL254" s="12"/>
      <c r="FM254" s="14"/>
      <c r="FN254" s="12"/>
      <c r="FO254" s="12"/>
      <c r="FP254" s="12"/>
      <c r="FQ254" s="14"/>
      <c r="FR254" s="12"/>
      <c r="FS254" s="12">
        <v>2.0</v>
      </c>
      <c r="FT254" s="12"/>
      <c r="FU254" s="12"/>
      <c r="FV254" s="12"/>
      <c r="FW254" s="12">
        <v>2.0</v>
      </c>
      <c r="FX254" s="12"/>
      <c r="FY254" s="12">
        <v>2.0</v>
      </c>
      <c r="FZ254" s="12"/>
      <c r="GA254" s="12"/>
      <c r="GB254" s="12"/>
      <c r="GC254" s="14"/>
      <c r="GD254" s="12"/>
      <c r="GE254" s="12"/>
      <c r="GF254" s="12"/>
      <c r="GG254" s="12"/>
      <c r="GH254" s="12"/>
      <c r="GI254" s="12"/>
      <c r="GJ254" s="12"/>
      <c r="GK254" s="14"/>
      <c r="GL254" s="14"/>
      <c r="GM254" s="14"/>
      <c r="GN254" s="12"/>
      <c r="GO254" s="14"/>
      <c r="GP254" s="14"/>
      <c r="GQ254" s="12"/>
      <c r="GR254" s="14"/>
      <c r="GS254" s="12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2">
        <f t="shared" si="55"/>
        <v>10</v>
      </c>
      <c r="HR254" s="12">
        <v>120000.0</v>
      </c>
      <c r="HS254" s="12">
        <v>0.0</v>
      </c>
      <c r="HT254" s="12">
        <v>0.0</v>
      </c>
      <c r="HU254" s="12">
        <v>0.0</v>
      </c>
      <c r="HV254" s="12">
        <v>0.0</v>
      </c>
      <c r="HW254" s="12">
        <v>0.0</v>
      </c>
      <c r="HX254" s="12">
        <v>120000.0</v>
      </c>
      <c r="HY254" s="20">
        <v>18182.0</v>
      </c>
      <c r="HZ254" s="12" t="s">
        <v>2318</v>
      </c>
    </row>
    <row r="255">
      <c r="A255" s="12" t="s">
        <v>2319</v>
      </c>
      <c r="B255" s="20">
        <v>12465.0</v>
      </c>
      <c r="C255" s="13">
        <v>45237.0</v>
      </c>
      <c r="D255" s="12">
        <v>11.0</v>
      </c>
      <c r="E255" s="12" t="s">
        <v>1094</v>
      </c>
      <c r="F255" s="12" t="s">
        <v>1095</v>
      </c>
      <c r="G255" s="12" t="s">
        <v>237</v>
      </c>
      <c r="H255" s="12" t="s">
        <v>238</v>
      </c>
      <c r="I255" s="12" t="s">
        <v>239</v>
      </c>
      <c r="J255" s="14"/>
      <c r="K255" s="12" t="s">
        <v>2320</v>
      </c>
      <c r="L255" s="12" t="s">
        <v>2321</v>
      </c>
      <c r="M255" s="15" t="s">
        <v>2322</v>
      </c>
      <c r="N255" s="12" t="s">
        <v>1099</v>
      </c>
      <c r="O255" s="12" t="s">
        <v>1100</v>
      </c>
      <c r="P255" s="12" t="s">
        <v>245</v>
      </c>
      <c r="Q255" s="12" t="s">
        <v>278</v>
      </c>
      <c r="R255" s="12" t="s">
        <v>279</v>
      </c>
      <c r="S255" s="12" t="s">
        <v>248</v>
      </c>
      <c r="T255" s="16" t="s">
        <v>2323</v>
      </c>
      <c r="U255" s="17" t="s">
        <v>2324</v>
      </c>
      <c r="V255" s="12" t="str">
        <f t="shared" si="1"/>
        <v>3,106714</v>
      </c>
      <c r="W255" s="14" t="str">
        <f t="shared" si="2"/>
        <v>98,500005</v>
      </c>
      <c r="X255" s="14" t="str">
        <f t="shared" si="3"/>
        <v>3,106649</v>
      </c>
      <c r="Y255" s="14" t="str">
        <f t="shared" si="4"/>
        <v>98,499995</v>
      </c>
      <c r="Z255" s="18">
        <f t="shared" si="56"/>
        <v>7.312450087</v>
      </c>
      <c r="AA255" s="14" t="str">
        <f t="shared" si="6"/>
        <v>Dalam Radius</v>
      </c>
      <c r="AB255" s="14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4"/>
      <c r="DR255" s="12" t="b">
        <v>0</v>
      </c>
      <c r="DS255" s="12" t="b">
        <v>0</v>
      </c>
      <c r="DT255" s="12"/>
      <c r="DU255" s="12"/>
      <c r="DV255" s="12" t="s">
        <v>2325</v>
      </c>
      <c r="DW255" s="12" t="b">
        <v>1</v>
      </c>
      <c r="DX255" s="12"/>
      <c r="DY255" s="12"/>
      <c r="DZ255" s="12"/>
      <c r="EA255" s="12"/>
      <c r="EB255" s="12"/>
      <c r="EC255" s="12"/>
      <c r="ED255" s="12"/>
      <c r="EE255" s="12"/>
      <c r="EF255" s="14"/>
      <c r="EG255" s="14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4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4"/>
      <c r="FN255" s="12"/>
      <c r="FO255" s="12"/>
      <c r="FP255" s="12"/>
      <c r="FQ255" s="14"/>
      <c r="FR255" s="12"/>
      <c r="FS255" s="12">
        <v>4.0</v>
      </c>
      <c r="FT255" s="12"/>
      <c r="FU255" s="12"/>
      <c r="FV255" s="12"/>
      <c r="FW255" s="12"/>
      <c r="FX255" s="12"/>
      <c r="FY255" s="12"/>
      <c r="FZ255" s="12"/>
      <c r="GA255" s="12"/>
      <c r="GB255" s="12"/>
      <c r="GC255" s="14"/>
      <c r="GD255" s="12"/>
      <c r="GE255" s="12"/>
      <c r="GF255" s="12"/>
      <c r="GG255" s="12"/>
      <c r="GH255" s="12"/>
      <c r="GI255" s="12"/>
      <c r="GJ255" s="12"/>
      <c r="GK255" s="14"/>
      <c r="GL255" s="14"/>
      <c r="GM255" s="12"/>
      <c r="GN255" s="12"/>
      <c r="GO255" s="14"/>
      <c r="GP255" s="14"/>
      <c r="GQ255" s="12"/>
      <c r="GR255" s="14"/>
      <c r="GS255" s="12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2">
        <f>countif(AC255:CV255,"TRUE")</f>
        <v>0</v>
      </c>
      <c r="HR255" s="12">
        <v>48000.0</v>
      </c>
      <c r="HS255" s="12">
        <v>0.0</v>
      </c>
      <c r="HT255" s="12">
        <v>0.0</v>
      </c>
      <c r="HU255" s="12">
        <v>0.0</v>
      </c>
      <c r="HV255" s="12">
        <v>0.0</v>
      </c>
      <c r="HW255" s="12">
        <v>0.0</v>
      </c>
      <c r="HX255" s="12">
        <v>48000.0</v>
      </c>
      <c r="HY255" s="20">
        <v>38852.0</v>
      </c>
      <c r="HZ255" s="12" t="s">
        <v>252</v>
      </c>
    </row>
    <row r="256">
      <c r="A256" s="12" t="s">
        <v>2326</v>
      </c>
      <c r="B256" s="12" t="s">
        <v>2327</v>
      </c>
      <c r="C256" s="13">
        <v>45233.0</v>
      </c>
      <c r="D256" s="12">
        <v>11.0</v>
      </c>
      <c r="E256" s="12" t="s">
        <v>596</v>
      </c>
      <c r="F256" s="12" t="s">
        <v>597</v>
      </c>
      <c r="G256" s="12" t="s">
        <v>237</v>
      </c>
      <c r="H256" s="12" t="s">
        <v>238</v>
      </c>
      <c r="I256" s="12" t="s">
        <v>239</v>
      </c>
      <c r="J256" s="14"/>
      <c r="K256" s="12" t="s">
        <v>2328</v>
      </c>
      <c r="L256" s="12" t="s">
        <v>2329</v>
      </c>
      <c r="M256" s="12" t="str">
        <v>#ERROR!</v>
      </c>
      <c r="N256" s="12" t="s">
        <v>601</v>
      </c>
      <c r="O256" s="12" t="s">
        <v>259</v>
      </c>
      <c r="P256" s="12" t="s">
        <v>245</v>
      </c>
      <c r="Q256" s="12" t="s">
        <v>299</v>
      </c>
      <c r="R256" s="12" t="s">
        <v>247</v>
      </c>
      <c r="S256" s="12" t="s">
        <v>1169</v>
      </c>
      <c r="T256" s="16" t="s">
        <v>2330</v>
      </c>
      <c r="U256" s="17" t="s">
        <v>2331</v>
      </c>
      <c r="V256" s="14" t="str">
        <f t="shared" si="1"/>
        <v>3,620651</v>
      </c>
      <c r="W256" s="14" t="str">
        <f t="shared" si="2"/>
        <v>98,671608</v>
      </c>
      <c r="X256" s="14" t="str">
        <f t="shared" si="3"/>
        <v>3,620645</v>
      </c>
      <c r="Y256" s="14" t="str">
        <f t="shared" si="4"/>
        <v>98,671621</v>
      </c>
      <c r="Z256" s="18">
        <f t="shared" si="56"/>
        <v>1.589448509</v>
      </c>
      <c r="AA256" s="14" t="str">
        <f t="shared" si="6"/>
        <v>Dalam Radius</v>
      </c>
      <c r="AB256" s="14"/>
      <c r="AC256" s="12"/>
      <c r="AD256" s="12"/>
      <c r="AE256" s="12"/>
      <c r="AF256" s="12"/>
      <c r="AG256" s="12" t="b">
        <v>1</v>
      </c>
      <c r="AH256" s="12" t="b">
        <v>1</v>
      </c>
      <c r="AI256" s="12"/>
      <c r="AJ256" s="12"/>
      <c r="AK256" s="12"/>
      <c r="AL256" s="12"/>
      <c r="AM256" s="12"/>
      <c r="AN256" s="12"/>
      <c r="AO256" s="12"/>
      <c r="AP256" s="12"/>
      <c r="AQ256" s="12" t="b">
        <v>1</v>
      </c>
      <c r="AR256" s="12"/>
      <c r="AS256" s="12"/>
      <c r="AT256" s="12" t="b">
        <v>1</v>
      </c>
      <c r="AU256" s="12"/>
      <c r="AV256" s="12"/>
      <c r="AW256" s="12"/>
      <c r="AX256" s="12" t="b">
        <v>1</v>
      </c>
      <c r="AY256" s="12"/>
      <c r="AZ256" s="12" t="b">
        <v>1</v>
      </c>
      <c r="BA256" s="12" t="b">
        <v>1</v>
      </c>
      <c r="BB256" s="12" t="b">
        <v>1</v>
      </c>
      <c r="BC256" s="12"/>
      <c r="BD256" s="12" t="b">
        <v>1</v>
      </c>
      <c r="BE256" s="12"/>
      <c r="BF256" s="12" t="b">
        <v>1</v>
      </c>
      <c r="BG256" s="12"/>
      <c r="BH256" s="12"/>
      <c r="BI256" s="12" t="b">
        <v>1</v>
      </c>
      <c r="BJ256" s="12"/>
      <c r="BK256" s="12" t="b">
        <v>1</v>
      </c>
      <c r="BL256" s="12" t="b">
        <v>1</v>
      </c>
      <c r="BM256" s="12"/>
      <c r="BN256" s="12"/>
      <c r="BO256" s="12" t="b">
        <v>1</v>
      </c>
      <c r="BP256" s="12"/>
      <c r="BQ256" s="12"/>
      <c r="BR256" s="12" t="b">
        <v>1</v>
      </c>
      <c r="BS256" s="12"/>
      <c r="BT256" s="12"/>
      <c r="BU256" s="12"/>
      <c r="BV256" s="12" t="b">
        <v>1</v>
      </c>
      <c r="BW256" s="12" t="b">
        <v>1</v>
      </c>
      <c r="BX256" s="12"/>
      <c r="BY256" s="12"/>
      <c r="BZ256" s="12" t="b">
        <v>1</v>
      </c>
      <c r="CA256" s="12"/>
      <c r="CB256" s="12" t="b">
        <v>1</v>
      </c>
      <c r="CC256" s="12"/>
      <c r="CD256" s="12" t="b">
        <v>1</v>
      </c>
      <c r="CE256" s="12" t="b">
        <v>1</v>
      </c>
      <c r="CF256" s="12"/>
      <c r="CG256" s="12" t="b">
        <v>1</v>
      </c>
      <c r="CH256" s="12"/>
      <c r="CI256" s="12" t="b">
        <v>1</v>
      </c>
      <c r="CJ256" s="12" t="b">
        <v>1</v>
      </c>
      <c r="CK256" s="12" t="b">
        <v>1</v>
      </c>
      <c r="CL256" s="12" t="b">
        <v>1</v>
      </c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4"/>
      <c r="CX256" s="12"/>
      <c r="CY256" s="12"/>
      <c r="CZ256" s="14"/>
      <c r="DA256" s="14"/>
      <c r="DB256" s="12"/>
      <c r="DC256" s="12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2" t="b">
        <v>0</v>
      </c>
      <c r="DS256" s="12" t="b">
        <v>0</v>
      </c>
      <c r="DT256" s="14"/>
      <c r="DU256" s="14"/>
      <c r="DV256" s="12" t="s">
        <v>2332</v>
      </c>
      <c r="DW256" s="12" t="b">
        <v>1</v>
      </c>
      <c r="DX256" s="14"/>
      <c r="DY256" s="14"/>
      <c r="DZ256" s="12"/>
      <c r="EA256" s="12"/>
      <c r="EB256" s="12"/>
      <c r="EC256" s="12"/>
      <c r="ED256" s="12"/>
      <c r="EE256" s="12"/>
      <c r="EF256" s="14"/>
      <c r="EG256" s="14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4"/>
      <c r="EU256" s="12"/>
      <c r="EV256" s="12"/>
      <c r="EW256" s="12"/>
      <c r="EX256" s="12"/>
      <c r="EY256" s="12"/>
      <c r="EZ256" s="12"/>
      <c r="FA256" s="12"/>
      <c r="FB256" s="12"/>
      <c r="FC256" s="12">
        <v>2.0</v>
      </c>
      <c r="FD256" s="12"/>
      <c r="FE256" s="12"/>
      <c r="FF256" s="12"/>
      <c r="FG256" s="12"/>
      <c r="FH256" s="12"/>
      <c r="FI256" s="12"/>
      <c r="FJ256" s="12"/>
      <c r="FK256" s="12"/>
      <c r="FL256" s="12"/>
      <c r="FM256" s="14"/>
      <c r="FN256" s="12"/>
      <c r="FO256" s="12"/>
      <c r="FP256" s="12"/>
      <c r="FQ256" s="14"/>
      <c r="FR256" s="12"/>
      <c r="FS256" s="12">
        <v>2.0</v>
      </c>
      <c r="FT256" s="12"/>
      <c r="FU256" s="12"/>
      <c r="FV256" s="12"/>
      <c r="FW256" s="12"/>
      <c r="FX256" s="12"/>
      <c r="FY256" s="12"/>
      <c r="FZ256" s="12"/>
      <c r="GA256" s="12"/>
      <c r="GB256" s="12"/>
      <c r="GC256" s="14"/>
      <c r="GD256" s="12"/>
      <c r="GE256" s="12"/>
      <c r="GF256" s="12"/>
      <c r="GG256" s="12"/>
      <c r="GH256" s="12"/>
      <c r="GI256" s="12"/>
      <c r="GJ256" s="19"/>
      <c r="GK256" s="14"/>
      <c r="GL256" s="14"/>
      <c r="GM256" s="14"/>
      <c r="GN256" s="12"/>
      <c r="GO256" s="14"/>
      <c r="GP256" s="14"/>
      <c r="GQ256" s="12"/>
      <c r="GR256" s="14"/>
      <c r="GS256" s="12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2">
        <f t="shared" ref="HQ256:HQ268" si="57">countif(AC256:DP256,"TRUE")</f>
        <v>26</v>
      </c>
      <c r="HR256" s="12">
        <v>48000.0</v>
      </c>
      <c r="HS256" s="12">
        <v>0.0</v>
      </c>
      <c r="HT256" s="12">
        <v>0.0</v>
      </c>
      <c r="HU256" s="12">
        <v>0.0</v>
      </c>
      <c r="HV256" s="12">
        <v>0.0</v>
      </c>
      <c r="HW256" s="12">
        <v>0.0</v>
      </c>
      <c r="HX256" s="12">
        <v>48000.0</v>
      </c>
      <c r="HY256" s="12" t="s">
        <v>2333</v>
      </c>
      <c r="HZ256" s="19">
        <v>36655.0</v>
      </c>
    </row>
    <row r="257">
      <c r="A257" s="12" t="s">
        <v>2334</v>
      </c>
      <c r="B257" s="12" t="s">
        <v>2335</v>
      </c>
      <c r="C257" s="13">
        <v>45234.0</v>
      </c>
      <c r="D257" s="12">
        <v>11.0</v>
      </c>
      <c r="E257" s="12" t="s">
        <v>475</v>
      </c>
      <c r="F257" s="12" t="s">
        <v>476</v>
      </c>
      <c r="G257" s="12" t="s">
        <v>237</v>
      </c>
      <c r="H257" s="12" t="s">
        <v>238</v>
      </c>
      <c r="I257" s="12" t="s">
        <v>239</v>
      </c>
      <c r="J257" s="14"/>
      <c r="K257" s="12" t="s">
        <v>2336</v>
      </c>
      <c r="L257" s="12" t="s">
        <v>2337</v>
      </c>
      <c r="M257" s="15" t="s">
        <v>2338</v>
      </c>
      <c r="N257" s="12" t="s">
        <v>1144</v>
      </c>
      <c r="O257" s="12" t="s">
        <v>259</v>
      </c>
      <c r="P257" s="12" t="s">
        <v>245</v>
      </c>
      <c r="Q257" s="12" t="s">
        <v>246</v>
      </c>
      <c r="R257" s="12" t="s">
        <v>247</v>
      </c>
      <c r="S257" s="12" t="s">
        <v>2339</v>
      </c>
      <c r="T257" s="16" t="s">
        <v>2340</v>
      </c>
      <c r="U257" s="17" t="s">
        <v>2341</v>
      </c>
      <c r="V257" s="14" t="str">
        <f t="shared" si="1"/>
        <v>3,515703</v>
      </c>
      <c r="W257" s="14" t="str">
        <f t="shared" si="2"/>
        <v>98,673068</v>
      </c>
      <c r="X257" s="14" t="str">
        <f t="shared" si="3"/>
        <v>3,515718</v>
      </c>
      <c r="Y257" s="14" t="str">
        <f t="shared" si="4"/>
        <v>98,673131</v>
      </c>
      <c r="Z257" s="18">
        <f t="shared" si="56"/>
        <v>7.188275028</v>
      </c>
      <c r="AA257" s="14" t="str">
        <f t="shared" si="6"/>
        <v>Dalam Radius</v>
      </c>
      <c r="AB257" s="14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 t="b">
        <v>1</v>
      </c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 t="b">
        <v>1</v>
      </c>
      <c r="BW257" s="12"/>
      <c r="BX257" s="12"/>
      <c r="BY257" s="12"/>
      <c r="BZ257" s="12" t="b">
        <v>1</v>
      </c>
      <c r="CA257" s="12"/>
      <c r="CB257" s="12" t="b">
        <v>1</v>
      </c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4"/>
      <c r="DR257" s="12" t="b">
        <v>0</v>
      </c>
      <c r="DS257" s="12" t="b">
        <v>0</v>
      </c>
      <c r="DT257" s="14"/>
      <c r="DU257" s="14"/>
      <c r="DV257" s="12" t="s">
        <v>2342</v>
      </c>
      <c r="DW257" s="12" t="b">
        <v>1</v>
      </c>
      <c r="DX257" s="14"/>
      <c r="DY257" s="14"/>
      <c r="DZ257" s="12"/>
      <c r="EA257" s="12"/>
      <c r="EB257" s="12"/>
      <c r="EC257" s="12"/>
      <c r="ED257" s="12"/>
      <c r="EE257" s="12"/>
      <c r="EF257" s="14"/>
      <c r="EG257" s="14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4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4"/>
      <c r="FN257" s="12"/>
      <c r="FO257" s="12"/>
      <c r="FP257" s="12"/>
      <c r="FQ257" s="14"/>
      <c r="FR257" s="12"/>
      <c r="FS257" s="12"/>
      <c r="FT257" s="12"/>
      <c r="FU257" s="12"/>
      <c r="FV257" s="12"/>
      <c r="FW257" s="12">
        <v>1.0</v>
      </c>
      <c r="FX257" s="12"/>
      <c r="FY257" s="12">
        <v>1.0</v>
      </c>
      <c r="FZ257" s="12"/>
      <c r="GA257" s="12"/>
      <c r="GB257" s="12"/>
      <c r="GC257" s="14"/>
      <c r="GD257" s="12"/>
      <c r="GE257" s="12"/>
      <c r="GF257" s="12"/>
      <c r="GG257" s="12"/>
      <c r="GH257" s="12"/>
      <c r="GI257" s="12"/>
      <c r="GJ257" s="12"/>
      <c r="GK257" s="14"/>
      <c r="GL257" s="14"/>
      <c r="GM257" s="14"/>
      <c r="GN257" s="12"/>
      <c r="GO257" s="14"/>
      <c r="GP257" s="14"/>
      <c r="GQ257" s="12"/>
      <c r="GR257" s="14"/>
      <c r="GS257" s="12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2">
        <f t="shared" si="57"/>
        <v>4</v>
      </c>
      <c r="HR257" s="12">
        <v>24000.0</v>
      </c>
      <c r="HS257" s="12">
        <v>0.0</v>
      </c>
      <c r="HT257" s="12">
        <v>0.0</v>
      </c>
      <c r="HU257" s="12">
        <v>0.0</v>
      </c>
      <c r="HV257" s="12">
        <v>0.0</v>
      </c>
      <c r="HW257" s="12">
        <v>0.0</v>
      </c>
      <c r="HX257" s="12">
        <v>24000.0</v>
      </c>
      <c r="HY257" s="12" t="s">
        <v>2343</v>
      </c>
      <c r="HZ257" s="19">
        <v>36571.0</v>
      </c>
    </row>
    <row r="258">
      <c r="A258" s="12" t="s">
        <v>2344</v>
      </c>
      <c r="B258" s="12" t="s">
        <v>2345</v>
      </c>
      <c r="C258" s="13">
        <v>45231.0</v>
      </c>
      <c r="D258" s="12">
        <v>11.0</v>
      </c>
      <c r="E258" s="12" t="s">
        <v>596</v>
      </c>
      <c r="F258" s="12" t="s">
        <v>658</v>
      </c>
      <c r="G258" s="12" t="s">
        <v>237</v>
      </c>
      <c r="H258" s="12" t="s">
        <v>238</v>
      </c>
      <c r="I258" s="12" t="s">
        <v>239</v>
      </c>
      <c r="J258" s="14"/>
      <c r="K258" s="12" t="s">
        <v>2346</v>
      </c>
      <c r="L258" s="12" t="s">
        <v>2347</v>
      </c>
      <c r="M258" s="15" t="s">
        <v>600</v>
      </c>
      <c r="N258" s="12" t="s">
        <v>661</v>
      </c>
      <c r="O258" s="12" t="s">
        <v>259</v>
      </c>
      <c r="P258" s="12" t="s">
        <v>245</v>
      </c>
      <c r="Q258" s="12" t="s">
        <v>246</v>
      </c>
      <c r="R258" s="12" t="s">
        <v>247</v>
      </c>
      <c r="S258" s="12" t="s">
        <v>248</v>
      </c>
      <c r="T258" s="16" t="s">
        <v>2348</v>
      </c>
      <c r="U258" s="17" t="s">
        <v>2349</v>
      </c>
      <c r="V258" s="14" t="str">
        <f t="shared" si="1"/>
        <v>3,710513</v>
      </c>
      <c r="W258" s="14" t="str">
        <f t="shared" si="2"/>
        <v>98,660694</v>
      </c>
      <c r="X258" s="14" t="str">
        <f t="shared" si="3"/>
        <v>3,710523</v>
      </c>
      <c r="Y258" s="14" t="str">
        <f t="shared" si="4"/>
        <v>98,660685</v>
      </c>
      <c r="Z258" s="18">
        <f t="shared" si="56"/>
        <v>1.494570922</v>
      </c>
      <c r="AA258" s="14" t="str">
        <f t="shared" si="6"/>
        <v>Dalam Radius</v>
      </c>
      <c r="AB258" s="14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 t="b">
        <v>1</v>
      </c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 t="b">
        <v>1</v>
      </c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2" t="b">
        <v>0</v>
      </c>
      <c r="DS258" s="12" t="b">
        <v>0</v>
      </c>
      <c r="DT258" s="14"/>
      <c r="DU258" s="14"/>
      <c r="DV258" s="12" t="s">
        <v>2350</v>
      </c>
      <c r="DW258" s="12" t="b">
        <v>0</v>
      </c>
      <c r="DX258" s="14"/>
      <c r="DY258" s="14"/>
      <c r="DZ258" s="12"/>
      <c r="EA258" s="12"/>
      <c r="EB258" s="12"/>
      <c r="EC258" s="12"/>
      <c r="ED258" s="12"/>
      <c r="EE258" s="12"/>
      <c r="EF258" s="14"/>
      <c r="EG258" s="14"/>
      <c r="EH258" s="12"/>
      <c r="EI258" s="12"/>
      <c r="EJ258" s="14"/>
      <c r="EK258" s="12"/>
      <c r="EL258" s="12"/>
      <c r="EM258" s="12"/>
      <c r="EN258" s="12"/>
      <c r="EO258" s="12"/>
      <c r="EP258" s="12"/>
      <c r="EQ258" s="12"/>
      <c r="ER258" s="12"/>
      <c r="ES258" s="12"/>
      <c r="ET258" s="14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4"/>
      <c r="FN258" s="12"/>
      <c r="FO258" s="12"/>
      <c r="FP258" s="12"/>
      <c r="FQ258" s="14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4"/>
      <c r="GD258" s="12"/>
      <c r="GE258" s="12"/>
      <c r="GF258" s="12"/>
      <c r="GG258" s="12"/>
      <c r="GH258" s="12"/>
      <c r="GI258" s="12"/>
      <c r="GJ258" s="12"/>
      <c r="GK258" s="14"/>
      <c r="GL258" s="14"/>
      <c r="GM258" s="14"/>
      <c r="GN258" s="12"/>
      <c r="GO258" s="14"/>
      <c r="GP258" s="14"/>
      <c r="GQ258" s="12"/>
      <c r="GR258" s="14"/>
      <c r="GS258" s="12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2">
        <f t="shared" si="57"/>
        <v>2</v>
      </c>
      <c r="HR258" s="12">
        <v>0.0</v>
      </c>
      <c r="HS258" s="12">
        <v>0.0</v>
      </c>
      <c r="HT258" s="12">
        <v>0.0</v>
      </c>
      <c r="HU258" s="12">
        <v>0.0</v>
      </c>
      <c r="HV258" s="12">
        <v>0.0</v>
      </c>
      <c r="HW258" s="12"/>
      <c r="HX258" s="12">
        <v>0.0</v>
      </c>
      <c r="HY258" s="12" t="s">
        <v>2351</v>
      </c>
      <c r="HZ258" s="19">
        <v>36556.0</v>
      </c>
    </row>
    <row r="259">
      <c r="A259" s="12" t="s">
        <v>2352</v>
      </c>
      <c r="B259" s="12" t="s">
        <v>2353</v>
      </c>
      <c r="C259" s="13">
        <v>45231.0</v>
      </c>
      <c r="D259" s="12">
        <v>11.0</v>
      </c>
      <c r="E259" s="12" t="s">
        <v>596</v>
      </c>
      <c r="F259" s="12" t="s">
        <v>658</v>
      </c>
      <c r="G259" s="12" t="s">
        <v>237</v>
      </c>
      <c r="H259" s="12" t="s">
        <v>238</v>
      </c>
      <c r="I259" s="12" t="s">
        <v>239</v>
      </c>
      <c r="J259" s="14"/>
      <c r="K259" s="12" t="s">
        <v>2354</v>
      </c>
      <c r="L259" s="12" t="s">
        <v>2355</v>
      </c>
      <c r="M259" s="12" t="str">
        <v>#ERROR!</v>
      </c>
      <c r="N259" s="12" t="s">
        <v>661</v>
      </c>
      <c r="O259" s="12" t="s">
        <v>259</v>
      </c>
      <c r="P259" s="12" t="s">
        <v>245</v>
      </c>
      <c r="Q259" s="12" t="s">
        <v>278</v>
      </c>
      <c r="R259" s="12" t="s">
        <v>279</v>
      </c>
      <c r="S259" s="12" t="s">
        <v>248</v>
      </c>
      <c r="T259" s="16" t="s">
        <v>2356</v>
      </c>
      <c r="U259" s="17" t="s">
        <v>2357</v>
      </c>
      <c r="V259" s="14" t="str">
        <f t="shared" si="1"/>
        <v>3,698877</v>
      </c>
      <c r="W259" s="14" t="str">
        <f t="shared" si="2"/>
        <v>98,657350</v>
      </c>
      <c r="X259" s="14" t="str">
        <f t="shared" si="3"/>
        <v>3,698866</v>
      </c>
      <c r="Y259" s="14" t="str">
        <f t="shared" si="4"/>
        <v>98,657348</v>
      </c>
      <c r="Z259" s="18">
        <f t="shared" si="56"/>
        <v>1.243113236</v>
      </c>
      <c r="AA259" s="14" t="str">
        <f t="shared" si="6"/>
        <v>Dalam Radius</v>
      </c>
      <c r="AB259" s="14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 t="b">
        <v>1</v>
      </c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 t="b">
        <v>1</v>
      </c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2" t="b">
        <v>0</v>
      </c>
      <c r="DS259" s="12" t="b">
        <v>0</v>
      </c>
      <c r="DT259" s="14"/>
      <c r="DU259" s="14"/>
      <c r="DV259" s="12" t="s">
        <v>2358</v>
      </c>
      <c r="DW259" s="12" t="b">
        <v>1</v>
      </c>
      <c r="DX259" s="14"/>
      <c r="DY259" s="14"/>
      <c r="DZ259" s="12"/>
      <c r="EA259" s="12"/>
      <c r="EB259" s="12"/>
      <c r="EC259" s="12"/>
      <c r="ED259" s="12"/>
      <c r="EE259" s="12"/>
      <c r="EF259" s="14"/>
      <c r="EG259" s="14"/>
      <c r="EH259" s="12"/>
      <c r="EI259" s="12"/>
      <c r="EJ259" s="14"/>
      <c r="EK259" s="12"/>
      <c r="EL259" s="12"/>
      <c r="EM259" s="12"/>
      <c r="EN259" s="12"/>
      <c r="EO259" s="12"/>
      <c r="EP259" s="12"/>
      <c r="EQ259" s="12"/>
      <c r="ER259" s="12"/>
      <c r="ES259" s="12"/>
      <c r="ET259" s="14"/>
      <c r="EU259" s="12"/>
      <c r="EV259" s="12"/>
      <c r="EW259" s="12"/>
      <c r="EX259" s="12"/>
      <c r="EY259" s="12"/>
      <c r="EZ259" s="12"/>
      <c r="FA259" s="12"/>
      <c r="FB259" s="12"/>
      <c r="FC259" s="12">
        <v>16.0</v>
      </c>
      <c r="FD259" s="12"/>
      <c r="FE259" s="12"/>
      <c r="FF259" s="12"/>
      <c r="FG259" s="12"/>
      <c r="FH259" s="12"/>
      <c r="FI259" s="12"/>
      <c r="FJ259" s="12"/>
      <c r="FK259" s="12"/>
      <c r="FL259" s="12"/>
      <c r="FM259" s="14"/>
      <c r="FN259" s="12"/>
      <c r="FO259" s="12"/>
      <c r="FP259" s="12"/>
      <c r="FQ259" s="14"/>
      <c r="FR259" s="12"/>
      <c r="FS259" s="12"/>
      <c r="FT259" s="12"/>
      <c r="FU259" s="12"/>
      <c r="FV259" s="12"/>
      <c r="FW259" s="12"/>
      <c r="FX259" s="12"/>
      <c r="FY259" s="12">
        <v>24.0</v>
      </c>
      <c r="FZ259" s="12"/>
      <c r="GA259" s="12"/>
      <c r="GB259" s="12"/>
      <c r="GC259" s="14"/>
      <c r="GD259" s="12"/>
      <c r="GE259" s="12"/>
      <c r="GF259" s="12"/>
      <c r="GG259" s="12"/>
      <c r="GH259" s="12"/>
      <c r="GI259" s="12"/>
      <c r="GJ259" s="12"/>
      <c r="GK259" s="14"/>
      <c r="GL259" s="14"/>
      <c r="GM259" s="14"/>
      <c r="GN259" s="12"/>
      <c r="GO259" s="14"/>
      <c r="GP259" s="14"/>
      <c r="GQ259" s="12"/>
      <c r="GR259" s="14"/>
      <c r="GS259" s="12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2">
        <f t="shared" si="57"/>
        <v>2</v>
      </c>
      <c r="HR259" s="12">
        <v>480000.0</v>
      </c>
      <c r="HS259" s="12">
        <v>0.0</v>
      </c>
      <c r="HT259" s="12">
        <v>0.0</v>
      </c>
      <c r="HU259" s="12">
        <v>0.0</v>
      </c>
      <c r="HV259" s="12">
        <v>0.0</v>
      </c>
      <c r="HW259" s="12"/>
      <c r="HX259" s="12">
        <v>480000.0</v>
      </c>
      <c r="HY259" s="12" t="s">
        <v>2359</v>
      </c>
      <c r="HZ259" s="12" t="s">
        <v>2360</v>
      </c>
    </row>
    <row r="260">
      <c r="A260" s="12" t="s">
        <v>2361</v>
      </c>
      <c r="B260" s="12" t="s">
        <v>2362</v>
      </c>
      <c r="C260" s="13">
        <v>45231.0</v>
      </c>
      <c r="D260" s="12">
        <v>11.0</v>
      </c>
      <c r="E260" s="12" t="s">
        <v>596</v>
      </c>
      <c r="F260" s="12" t="s">
        <v>658</v>
      </c>
      <c r="G260" s="12" t="s">
        <v>237</v>
      </c>
      <c r="H260" s="12" t="s">
        <v>238</v>
      </c>
      <c r="I260" s="12" t="s">
        <v>239</v>
      </c>
      <c r="J260" s="14"/>
      <c r="K260" s="12" t="s">
        <v>2363</v>
      </c>
      <c r="L260" s="12" t="s">
        <v>2364</v>
      </c>
      <c r="M260" s="15" t="s">
        <v>600</v>
      </c>
      <c r="N260" s="12" t="s">
        <v>661</v>
      </c>
      <c r="O260" s="12" t="s">
        <v>259</v>
      </c>
      <c r="P260" s="12" t="s">
        <v>245</v>
      </c>
      <c r="Q260" s="12" t="s">
        <v>299</v>
      </c>
      <c r="R260" s="12" t="s">
        <v>247</v>
      </c>
      <c r="S260" s="12" t="s">
        <v>248</v>
      </c>
      <c r="T260" s="16" t="s">
        <v>2365</v>
      </c>
      <c r="U260" s="17" t="s">
        <v>2366</v>
      </c>
      <c r="V260" s="14" t="str">
        <f t="shared" si="1"/>
        <v>3,685399</v>
      </c>
      <c r="W260" s="14" t="str">
        <f t="shared" si="2"/>
        <v>98,656145</v>
      </c>
      <c r="X260" s="14" t="str">
        <f t="shared" si="3"/>
        <v>3,685408</v>
      </c>
      <c r="Y260" s="14" t="str">
        <f t="shared" si="4"/>
        <v>98,656148</v>
      </c>
      <c r="Z260" s="18">
        <f>2 * 6371000 * ASIN(SQRT((SIN((X260*(3.14159/180)-V260*(3.14159/180))/2))^2+COS(X260*(3.14159/180))*COS(V260*(3.14159/180))*SIN(((Y260*(3.14159/180)-W260*(3.14159/180))/2))^2))</f>
        <v>1.054668862</v>
      </c>
      <c r="AA260" s="14" t="str">
        <f t="shared" si="6"/>
        <v>Dalam Radius</v>
      </c>
      <c r="AB260" s="14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 t="b">
        <v>1</v>
      </c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 t="b">
        <v>1</v>
      </c>
      <c r="BS260" s="12"/>
      <c r="BT260" s="12"/>
      <c r="BU260" s="12"/>
      <c r="BV260" s="12"/>
      <c r="BW260" s="12"/>
      <c r="BX260" s="12"/>
      <c r="BY260" s="12"/>
      <c r="BZ260" s="12"/>
      <c r="CA260" s="12"/>
      <c r="CB260" s="12" t="b">
        <v>1</v>
      </c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2" t="b">
        <v>0</v>
      </c>
      <c r="DS260" s="12" t="b">
        <v>0</v>
      </c>
      <c r="DT260" s="14"/>
      <c r="DU260" s="14"/>
      <c r="DV260" s="12" t="s">
        <v>2367</v>
      </c>
      <c r="DW260" s="12" t="b">
        <v>1</v>
      </c>
      <c r="DX260" s="14"/>
      <c r="DY260" s="14"/>
      <c r="DZ260" s="12"/>
      <c r="EA260" s="12"/>
      <c r="EB260" s="12"/>
      <c r="EC260" s="12"/>
      <c r="ED260" s="12"/>
      <c r="EE260" s="12"/>
      <c r="EF260" s="14"/>
      <c r="EG260" s="14"/>
      <c r="EH260" s="12"/>
      <c r="EI260" s="12"/>
      <c r="EJ260" s="14"/>
      <c r="EK260" s="12"/>
      <c r="EL260" s="12"/>
      <c r="EM260" s="12"/>
      <c r="EN260" s="12"/>
      <c r="EO260" s="12"/>
      <c r="EP260" s="12"/>
      <c r="EQ260" s="12"/>
      <c r="ER260" s="12"/>
      <c r="ES260" s="12"/>
      <c r="ET260" s="14"/>
      <c r="EU260" s="12"/>
      <c r="EV260" s="12"/>
      <c r="EW260" s="12"/>
      <c r="EX260" s="12"/>
      <c r="EY260" s="12">
        <v>1.0</v>
      </c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4"/>
      <c r="FN260" s="12"/>
      <c r="FO260" s="12">
        <v>1.0</v>
      </c>
      <c r="FP260" s="12"/>
      <c r="FQ260" s="14"/>
      <c r="FR260" s="12"/>
      <c r="FS260" s="12"/>
      <c r="FT260" s="12"/>
      <c r="FU260" s="12"/>
      <c r="FV260" s="12"/>
      <c r="FW260" s="12"/>
      <c r="FX260" s="12"/>
      <c r="FY260" s="12">
        <v>1.0</v>
      </c>
      <c r="FZ260" s="12"/>
      <c r="GA260" s="12"/>
      <c r="GB260" s="12"/>
      <c r="GC260" s="14"/>
      <c r="GD260" s="12"/>
      <c r="GE260" s="12"/>
      <c r="GF260" s="12"/>
      <c r="GG260" s="12"/>
      <c r="GH260" s="12"/>
      <c r="GI260" s="12"/>
      <c r="GJ260" s="12"/>
      <c r="GK260" s="14"/>
      <c r="GL260" s="14"/>
      <c r="GM260" s="14"/>
      <c r="GN260" s="12"/>
      <c r="GO260" s="14"/>
      <c r="GP260" s="14"/>
      <c r="GQ260" s="12"/>
      <c r="GR260" s="14"/>
      <c r="GS260" s="12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2">
        <f t="shared" si="57"/>
        <v>3</v>
      </c>
      <c r="HR260" s="12">
        <v>36000.0</v>
      </c>
      <c r="HS260" s="12">
        <v>0.0</v>
      </c>
      <c r="HT260" s="12">
        <v>0.0</v>
      </c>
      <c r="HU260" s="12">
        <v>0.0</v>
      </c>
      <c r="HV260" s="12">
        <v>0.0</v>
      </c>
      <c r="HW260" s="12"/>
      <c r="HX260" s="12">
        <v>36000.0</v>
      </c>
      <c r="HY260" s="12" t="s">
        <v>2368</v>
      </c>
      <c r="HZ260" s="19">
        <v>36578.0</v>
      </c>
    </row>
    <row r="261">
      <c r="A261" s="12" t="s">
        <v>2369</v>
      </c>
      <c r="B261" s="12" t="s">
        <v>2370</v>
      </c>
      <c r="C261" s="13">
        <v>45231.0</v>
      </c>
      <c r="D261" s="12">
        <v>11.0</v>
      </c>
      <c r="E261" s="12" t="s">
        <v>596</v>
      </c>
      <c r="F261" s="12" t="s">
        <v>658</v>
      </c>
      <c r="G261" s="12" t="s">
        <v>237</v>
      </c>
      <c r="H261" s="12" t="s">
        <v>238</v>
      </c>
      <c r="I261" s="12" t="s">
        <v>239</v>
      </c>
      <c r="J261" s="14"/>
      <c r="K261" s="12" t="s">
        <v>2371</v>
      </c>
      <c r="L261" s="12" t="s">
        <v>2372</v>
      </c>
      <c r="M261" s="15" t="s">
        <v>600</v>
      </c>
      <c r="N261" s="12" t="s">
        <v>661</v>
      </c>
      <c r="O261" s="12" t="s">
        <v>259</v>
      </c>
      <c r="P261" s="12" t="s">
        <v>245</v>
      </c>
      <c r="Q261" s="12" t="s">
        <v>339</v>
      </c>
      <c r="R261" s="12" t="s">
        <v>279</v>
      </c>
      <c r="S261" s="12" t="s">
        <v>248</v>
      </c>
      <c r="T261" s="16" t="s">
        <v>2373</v>
      </c>
      <c r="U261" s="17" t="s">
        <v>2374</v>
      </c>
      <c r="V261" s="14" t="str">
        <f t="shared" si="1"/>
        <v>3,687964</v>
      </c>
      <c r="W261" s="14" t="str">
        <f t="shared" si="2"/>
        <v>98,655969</v>
      </c>
      <c r="X261" s="14" t="str">
        <f t="shared" si="3"/>
        <v>3,687969</v>
      </c>
      <c r="Y261" s="14" t="str">
        <f t="shared" si="4"/>
        <v>98,655972</v>
      </c>
      <c r="Z261" s="18">
        <f t="shared" ref="Z261:Z300" si="58">2 * 6371000 * ASIN(SQRT((SIN((X261*(3.14159/180)-V261*(3.14159/180))/2))^2+COS(X261*(3.14159/180))*COS(V261*(3.14159/180))*SIN(((Y261*(3.14159/180)-W261*(3.14159/180))/2))^2))</f>
        <v>0.6480165764</v>
      </c>
      <c r="AA261" s="14" t="str">
        <f t="shared" si="6"/>
        <v>Dalam Radius</v>
      </c>
      <c r="AB261" s="14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 t="b">
        <v>1</v>
      </c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2" t="b">
        <v>0</v>
      </c>
      <c r="DS261" s="12" t="b">
        <v>0</v>
      </c>
      <c r="DT261" s="14"/>
      <c r="DU261" s="14"/>
      <c r="DV261" s="12" t="s">
        <v>2375</v>
      </c>
      <c r="DW261" s="12" t="b">
        <v>0</v>
      </c>
      <c r="DX261" s="14"/>
      <c r="DY261" s="14"/>
      <c r="DZ261" s="12"/>
      <c r="EA261" s="12"/>
      <c r="EB261" s="12"/>
      <c r="EC261" s="12"/>
      <c r="ED261" s="12"/>
      <c r="EE261" s="12"/>
      <c r="EF261" s="14"/>
      <c r="EG261" s="14"/>
      <c r="EH261" s="12"/>
      <c r="EI261" s="12"/>
      <c r="EJ261" s="14"/>
      <c r="EK261" s="12"/>
      <c r="EL261" s="12"/>
      <c r="EM261" s="12"/>
      <c r="EN261" s="12"/>
      <c r="EO261" s="12"/>
      <c r="EP261" s="12"/>
      <c r="EQ261" s="12"/>
      <c r="ER261" s="12"/>
      <c r="ES261" s="12"/>
      <c r="ET261" s="14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4"/>
      <c r="FN261" s="12"/>
      <c r="FO261" s="12"/>
      <c r="FP261" s="12"/>
      <c r="FQ261" s="14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4"/>
      <c r="GD261" s="12"/>
      <c r="GE261" s="12"/>
      <c r="GF261" s="12"/>
      <c r="GG261" s="12"/>
      <c r="GH261" s="12"/>
      <c r="GI261" s="12"/>
      <c r="GJ261" s="12"/>
      <c r="GK261" s="14"/>
      <c r="GL261" s="14"/>
      <c r="GM261" s="14"/>
      <c r="GN261" s="12"/>
      <c r="GO261" s="14"/>
      <c r="GP261" s="14"/>
      <c r="GQ261" s="12"/>
      <c r="GR261" s="14"/>
      <c r="GS261" s="12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2">
        <f t="shared" si="57"/>
        <v>1</v>
      </c>
      <c r="HR261" s="12">
        <v>0.0</v>
      </c>
      <c r="HS261" s="12">
        <v>0.0</v>
      </c>
      <c r="HT261" s="12">
        <v>0.0</v>
      </c>
      <c r="HU261" s="12">
        <v>0.0</v>
      </c>
      <c r="HV261" s="12">
        <v>0.0</v>
      </c>
      <c r="HW261" s="12"/>
      <c r="HX261" s="12">
        <v>0.0</v>
      </c>
      <c r="HY261" s="12" t="s">
        <v>2376</v>
      </c>
      <c r="HZ261" s="12" t="s">
        <v>1778</v>
      </c>
    </row>
    <row r="262">
      <c r="A262" s="12" t="s">
        <v>2377</v>
      </c>
      <c r="B262" s="12" t="s">
        <v>2378</v>
      </c>
      <c r="C262" s="13">
        <v>45231.0</v>
      </c>
      <c r="D262" s="12">
        <v>11.0</v>
      </c>
      <c r="E262" s="12" t="s">
        <v>293</v>
      </c>
      <c r="F262" s="12" t="s">
        <v>294</v>
      </c>
      <c r="G262" s="12" t="s">
        <v>237</v>
      </c>
      <c r="H262" s="12" t="s">
        <v>238</v>
      </c>
      <c r="I262" s="12" t="s">
        <v>239</v>
      </c>
      <c r="J262" s="14"/>
      <c r="K262" s="12" t="s">
        <v>1892</v>
      </c>
      <c r="L262" s="12" t="s">
        <v>1893</v>
      </c>
      <c r="M262" s="15" t="s">
        <v>1894</v>
      </c>
      <c r="N262" s="12" t="s">
        <v>754</v>
      </c>
      <c r="O262" s="12" t="s">
        <v>259</v>
      </c>
      <c r="P262" s="12" t="s">
        <v>245</v>
      </c>
      <c r="Q262" s="12" t="s">
        <v>428</v>
      </c>
      <c r="R262" s="12" t="s">
        <v>429</v>
      </c>
      <c r="S262" s="12" t="s">
        <v>248</v>
      </c>
      <c r="T262" s="16" t="s">
        <v>1895</v>
      </c>
      <c r="U262" s="17" t="s">
        <v>2379</v>
      </c>
      <c r="V262" s="14" t="str">
        <f t="shared" si="1"/>
        <v>3,583358</v>
      </c>
      <c r="W262" s="14" t="str">
        <f t="shared" si="2"/>
        <v>98,680366</v>
      </c>
      <c r="X262" s="14" t="str">
        <f t="shared" si="3"/>
        <v>3,583302</v>
      </c>
      <c r="Y262" s="14" t="str">
        <f t="shared" si="4"/>
        <v>98,680393</v>
      </c>
      <c r="Z262" s="18">
        <f t="shared" si="58"/>
        <v>6.910338246</v>
      </c>
      <c r="AA262" s="14" t="str">
        <f t="shared" si="6"/>
        <v>Dalam Radius</v>
      </c>
      <c r="AB262" s="14"/>
      <c r="AC262" s="12" t="b">
        <v>0</v>
      </c>
      <c r="AD262" s="12" t="b">
        <v>0</v>
      </c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2" t="b">
        <v>0</v>
      </c>
      <c r="DS262" s="12" t="b">
        <v>0</v>
      </c>
      <c r="DT262" s="14"/>
      <c r="DU262" s="14"/>
      <c r="DV262" s="12" t="s">
        <v>2380</v>
      </c>
      <c r="DW262" s="12" t="b">
        <v>0</v>
      </c>
      <c r="DX262" s="14"/>
      <c r="DY262" s="14"/>
      <c r="DZ262" s="12"/>
      <c r="EA262" s="12"/>
      <c r="EB262" s="12"/>
      <c r="EC262" s="12"/>
      <c r="ED262" s="12"/>
      <c r="EE262" s="12"/>
      <c r="EF262" s="14"/>
      <c r="EG262" s="14"/>
      <c r="EH262" s="12"/>
      <c r="EI262" s="12"/>
      <c r="EJ262" s="14"/>
      <c r="EK262" s="12"/>
      <c r="EL262" s="12"/>
      <c r="EM262" s="12"/>
      <c r="EN262" s="12"/>
      <c r="EO262" s="12"/>
      <c r="EP262" s="12"/>
      <c r="EQ262" s="12"/>
      <c r="ER262" s="12"/>
      <c r="ES262" s="12"/>
      <c r="ET262" s="14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4"/>
      <c r="FN262" s="12"/>
      <c r="FO262" s="12"/>
      <c r="FP262" s="12"/>
      <c r="FQ262" s="14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4"/>
      <c r="GD262" s="12"/>
      <c r="GE262" s="12"/>
      <c r="GF262" s="12"/>
      <c r="GG262" s="12"/>
      <c r="GH262" s="12"/>
      <c r="GI262" s="12"/>
      <c r="GJ262" s="12"/>
      <c r="GK262" s="14"/>
      <c r="GL262" s="14"/>
      <c r="GM262" s="14"/>
      <c r="GN262" s="12"/>
      <c r="GO262" s="14"/>
      <c r="GP262" s="14"/>
      <c r="GQ262" s="12"/>
      <c r="GR262" s="14"/>
      <c r="GS262" s="12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2">
        <f t="shared" si="57"/>
        <v>0</v>
      </c>
      <c r="HR262" s="12">
        <v>0.0</v>
      </c>
      <c r="HS262" s="12">
        <v>0.0</v>
      </c>
      <c r="HT262" s="12">
        <v>0.0</v>
      </c>
      <c r="HU262" s="12">
        <v>0.0</v>
      </c>
      <c r="HV262" s="12">
        <v>0.0</v>
      </c>
      <c r="HW262" s="12"/>
      <c r="HX262" s="12">
        <v>0.0</v>
      </c>
      <c r="HY262" s="12" t="s">
        <v>2381</v>
      </c>
      <c r="HZ262" s="19">
        <v>36581.0</v>
      </c>
    </row>
    <row r="263">
      <c r="A263" s="12" t="s">
        <v>2382</v>
      </c>
      <c r="B263" s="12" t="s">
        <v>2383</v>
      </c>
      <c r="C263" s="13">
        <v>45231.0</v>
      </c>
      <c r="D263" s="12">
        <v>11.0</v>
      </c>
      <c r="E263" s="12" t="s">
        <v>235</v>
      </c>
      <c r="F263" s="12" t="s">
        <v>619</v>
      </c>
      <c r="G263" s="12" t="s">
        <v>237</v>
      </c>
      <c r="H263" s="12" t="s">
        <v>238</v>
      </c>
      <c r="I263" s="12" t="s">
        <v>239</v>
      </c>
      <c r="J263" s="14"/>
      <c r="K263" s="12" t="s">
        <v>2384</v>
      </c>
      <c r="L263" s="12" t="s">
        <v>2385</v>
      </c>
      <c r="M263" s="15" t="s">
        <v>2386</v>
      </c>
      <c r="N263" s="12" t="s">
        <v>243</v>
      </c>
      <c r="O263" s="12" t="s">
        <v>244</v>
      </c>
      <c r="P263" s="12" t="s">
        <v>245</v>
      </c>
      <c r="Q263" s="12" t="s">
        <v>278</v>
      </c>
      <c r="R263" s="12" t="s">
        <v>279</v>
      </c>
      <c r="S263" s="12" t="s">
        <v>248</v>
      </c>
      <c r="T263" s="16" t="s">
        <v>2387</v>
      </c>
      <c r="U263" s="17" t="s">
        <v>2388</v>
      </c>
      <c r="V263" s="14" t="str">
        <f t="shared" si="1"/>
        <v>3,614118</v>
      </c>
      <c r="W263" s="14" t="str">
        <f t="shared" si="2"/>
        <v>98,718136</v>
      </c>
      <c r="X263" s="14" t="str">
        <f t="shared" si="3"/>
        <v>3,614067</v>
      </c>
      <c r="Y263" s="14" t="str">
        <f t="shared" si="4"/>
        <v>98,718101</v>
      </c>
      <c r="Z263" s="18">
        <f t="shared" si="58"/>
        <v>6.873542944</v>
      </c>
      <c r="AA263" s="14" t="str">
        <f t="shared" si="6"/>
        <v>Dalam Radius</v>
      </c>
      <c r="AB263" s="14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 t="b">
        <v>1</v>
      </c>
      <c r="AY263" s="12"/>
      <c r="AZ263" s="12" t="b">
        <v>1</v>
      </c>
      <c r="BA263" s="12"/>
      <c r="BB263" s="12" t="b">
        <v>1</v>
      </c>
      <c r="BC263" s="12"/>
      <c r="BD263" s="12"/>
      <c r="BE263" s="12"/>
      <c r="BF263" s="12" t="b">
        <v>1</v>
      </c>
      <c r="BG263" s="12"/>
      <c r="BH263" s="12"/>
      <c r="BI263" s="12" t="b">
        <v>1</v>
      </c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 t="b">
        <v>1</v>
      </c>
      <c r="BW263" s="12"/>
      <c r="BX263" s="12"/>
      <c r="BY263" s="12"/>
      <c r="BZ263" s="12" t="b">
        <v>1</v>
      </c>
      <c r="CA263" s="12"/>
      <c r="CB263" s="12" t="b">
        <v>1</v>
      </c>
      <c r="CC263" s="12"/>
      <c r="CD263" s="12"/>
      <c r="CE263" s="12"/>
      <c r="CF263" s="12"/>
      <c r="CG263" s="12"/>
      <c r="CH263" s="12"/>
      <c r="CI263" s="12"/>
      <c r="CJ263" s="12" t="b">
        <v>1</v>
      </c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2" t="b">
        <v>0</v>
      </c>
      <c r="DS263" s="12" t="b">
        <v>0</v>
      </c>
      <c r="DT263" s="14"/>
      <c r="DU263" s="14"/>
      <c r="DV263" s="12" t="s">
        <v>2389</v>
      </c>
      <c r="DW263" s="12" t="b">
        <v>1</v>
      </c>
      <c r="DX263" s="14"/>
      <c r="DY263" s="14"/>
      <c r="DZ263" s="12"/>
      <c r="EA263" s="12"/>
      <c r="EB263" s="12"/>
      <c r="EC263" s="12"/>
      <c r="ED263" s="12"/>
      <c r="EE263" s="12"/>
      <c r="EF263" s="14"/>
      <c r="EG263" s="14"/>
      <c r="EH263" s="12"/>
      <c r="EI263" s="12"/>
      <c r="EJ263" s="14"/>
      <c r="EK263" s="12"/>
      <c r="EL263" s="12"/>
      <c r="EM263" s="12"/>
      <c r="EN263" s="12"/>
      <c r="EO263" s="12"/>
      <c r="EP263" s="12"/>
      <c r="EQ263" s="12"/>
      <c r="ER263" s="12"/>
      <c r="ES263" s="12"/>
      <c r="ET263" s="14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4"/>
      <c r="FN263" s="12"/>
      <c r="FO263" s="12"/>
      <c r="FP263" s="12"/>
      <c r="FQ263" s="14"/>
      <c r="FR263" s="12"/>
      <c r="FS263" s="12"/>
      <c r="FT263" s="12"/>
      <c r="FU263" s="12"/>
      <c r="FV263" s="12"/>
      <c r="FW263" s="12"/>
      <c r="FX263" s="12"/>
      <c r="FY263" s="12">
        <v>4.0</v>
      </c>
      <c r="FZ263" s="12"/>
      <c r="GA263" s="12"/>
      <c r="GB263" s="12"/>
      <c r="GC263" s="14"/>
      <c r="GD263" s="12"/>
      <c r="GE263" s="12"/>
      <c r="GF263" s="12"/>
      <c r="GG263" s="12"/>
      <c r="GH263" s="12"/>
      <c r="GI263" s="12"/>
      <c r="GJ263" s="12"/>
      <c r="GK263" s="14"/>
      <c r="GL263" s="14"/>
      <c r="GM263" s="14"/>
      <c r="GN263" s="12"/>
      <c r="GO263" s="14"/>
      <c r="GP263" s="14"/>
      <c r="GQ263" s="12"/>
      <c r="GR263" s="14"/>
      <c r="GS263" s="12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2">
        <f t="shared" si="57"/>
        <v>9</v>
      </c>
      <c r="HR263" s="12">
        <v>48000.0</v>
      </c>
      <c r="HS263" s="12">
        <v>0.0</v>
      </c>
      <c r="HT263" s="12">
        <v>0.0</v>
      </c>
      <c r="HU263" s="12">
        <v>0.0</v>
      </c>
      <c r="HV263" s="12">
        <v>0.0</v>
      </c>
      <c r="HW263" s="12"/>
      <c r="HX263" s="12">
        <v>48000.0</v>
      </c>
      <c r="HY263" s="12" t="s">
        <v>2390</v>
      </c>
      <c r="HZ263" s="19">
        <v>36532.0</v>
      </c>
    </row>
    <row r="264">
      <c r="A264" s="12" t="s">
        <v>2391</v>
      </c>
      <c r="B264" s="12" t="s">
        <v>2392</v>
      </c>
      <c r="C264" s="13">
        <v>45231.0</v>
      </c>
      <c r="D264" s="12">
        <v>11.0</v>
      </c>
      <c r="E264" s="12" t="s">
        <v>235</v>
      </c>
      <c r="F264" s="12" t="s">
        <v>619</v>
      </c>
      <c r="G264" s="12" t="s">
        <v>237</v>
      </c>
      <c r="H264" s="12" t="s">
        <v>238</v>
      </c>
      <c r="I264" s="12" t="s">
        <v>239</v>
      </c>
      <c r="J264" s="14"/>
      <c r="K264" s="12" t="s">
        <v>2393</v>
      </c>
      <c r="L264" s="12" t="s">
        <v>2394</v>
      </c>
      <c r="M264" s="15" t="s">
        <v>2395</v>
      </c>
      <c r="N264" s="12" t="s">
        <v>243</v>
      </c>
      <c r="O264" s="12" t="s">
        <v>244</v>
      </c>
      <c r="P264" s="12" t="s">
        <v>245</v>
      </c>
      <c r="Q264" s="12" t="s">
        <v>278</v>
      </c>
      <c r="R264" s="12" t="s">
        <v>279</v>
      </c>
      <c r="S264" s="12" t="s">
        <v>248</v>
      </c>
      <c r="T264" s="16" t="s">
        <v>2387</v>
      </c>
      <c r="U264" s="17" t="s">
        <v>2396</v>
      </c>
      <c r="V264" s="14" t="str">
        <f t="shared" si="1"/>
        <v>3,614118</v>
      </c>
      <c r="W264" s="14" t="str">
        <f t="shared" si="2"/>
        <v>98,718136</v>
      </c>
      <c r="X264" s="14" t="str">
        <f t="shared" si="3"/>
        <v>3,614070</v>
      </c>
      <c r="Y264" s="14" t="str">
        <f t="shared" si="4"/>
        <v>98,718097</v>
      </c>
      <c r="Z264" s="18">
        <f t="shared" si="58"/>
        <v>6.871585392</v>
      </c>
      <c r="AA264" s="14" t="str">
        <f t="shared" si="6"/>
        <v>Dalam Radius</v>
      </c>
      <c r="AB264" s="14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 t="b">
        <v>1</v>
      </c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 t="b">
        <v>1</v>
      </c>
      <c r="CA264" s="12"/>
      <c r="CB264" s="12" t="b">
        <v>1</v>
      </c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2" t="b">
        <v>0</v>
      </c>
      <c r="DS264" s="12" t="b">
        <v>0</v>
      </c>
      <c r="DT264" s="14"/>
      <c r="DU264" s="14"/>
      <c r="DV264" s="12" t="s">
        <v>2397</v>
      </c>
      <c r="DW264" s="12" t="b">
        <v>1</v>
      </c>
      <c r="DX264" s="14"/>
      <c r="DY264" s="14"/>
      <c r="DZ264" s="12"/>
      <c r="EA264" s="12"/>
      <c r="EB264" s="12"/>
      <c r="EC264" s="12"/>
      <c r="ED264" s="12"/>
      <c r="EE264" s="12"/>
      <c r="EF264" s="14"/>
      <c r="EG264" s="14"/>
      <c r="EH264" s="12"/>
      <c r="EI264" s="12"/>
      <c r="EJ264" s="14"/>
      <c r="EK264" s="12"/>
      <c r="EL264" s="12"/>
      <c r="EM264" s="12"/>
      <c r="EN264" s="12"/>
      <c r="EO264" s="12"/>
      <c r="EP264" s="12"/>
      <c r="EQ264" s="12"/>
      <c r="ER264" s="12"/>
      <c r="ES264" s="12"/>
      <c r="ET264" s="14"/>
      <c r="EU264" s="12"/>
      <c r="EV264" s="12"/>
      <c r="EW264" s="12"/>
      <c r="EX264" s="12"/>
      <c r="EY264" s="12"/>
      <c r="EZ264" s="12"/>
      <c r="FA264" s="12"/>
      <c r="FB264" s="12"/>
      <c r="FC264" s="12">
        <v>1.0</v>
      </c>
      <c r="FD264" s="12"/>
      <c r="FE264" s="12"/>
      <c r="FF264" s="12"/>
      <c r="FG264" s="12"/>
      <c r="FH264" s="12"/>
      <c r="FI264" s="12"/>
      <c r="FJ264" s="12"/>
      <c r="FK264" s="12"/>
      <c r="FL264" s="12"/>
      <c r="FM264" s="14"/>
      <c r="FN264" s="12"/>
      <c r="FO264" s="12"/>
      <c r="FP264" s="12"/>
      <c r="FQ264" s="14"/>
      <c r="FR264" s="12"/>
      <c r="FS264" s="12"/>
      <c r="FT264" s="12"/>
      <c r="FU264" s="12"/>
      <c r="FV264" s="12"/>
      <c r="FW264" s="12"/>
      <c r="FX264" s="12"/>
      <c r="FY264" s="12">
        <v>1.0</v>
      </c>
      <c r="FZ264" s="12"/>
      <c r="GA264" s="12"/>
      <c r="GB264" s="12"/>
      <c r="GC264" s="14"/>
      <c r="GD264" s="12"/>
      <c r="GE264" s="12"/>
      <c r="GF264" s="12"/>
      <c r="GG264" s="12"/>
      <c r="GH264" s="12"/>
      <c r="GI264" s="12"/>
      <c r="GJ264" s="12"/>
      <c r="GK264" s="14"/>
      <c r="GL264" s="14"/>
      <c r="GM264" s="14"/>
      <c r="GN264" s="12"/>
      <c r="GO264" s="14"/>
      <c r="GP264" s="14"/>
      <c r="GQ264" s="12"/>
      <c r="GR264" s="14"/>
      <c r="GS264" s="12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2">
        <f t="shared" si="57"/>
        <v>3</v>
      </c>
      <c r="HR264" s="12">
        <v>24000.0</v>
      </c>
      <c r="HS264" s="12">
        <v>0.0</v>
      </c>
      <c r="HT264" s="12">
        <v>0.0</v>
      </c>
      <c r="HU264" s="12">
        <v>0.0</v>
      </c>
      <c r="HV264" s="12">
        <v>0.0</v>
      </c>
      <c r="HW264" s="12"/>
      <c r="HX264" s="12">
        <v>24000.0</v>
      </c>
      <c r="HY264" s="12" t="s">
        <v>2398</v>
      </c>
      <c r="HZ264" s="19">
        <v>36526.0</v>
      </c>
    </row>
    <row r="265">
      <c r="A265" s="12" t="s">
        <v>2399</v>
      </c>
      <c r="B265" s="12" t="s">
        <v>2400</v>
      </c>
      <c r="C265" s="13">
        <v>45232.0</v>
      </c>
      <c r="D265" s="12">
        <v>11.0</v>
      </c>
      <c r="E265" s="12" t="s">
        <v>475</v>
      </c>
      <c r="F265" s="12" t="s">
        <v>730</v>
      </c>
      <c r="G265" s="12" t="s">
        <v>237</v>
      </c>
      <c r="H265" s="12" t="s">
        <v>238</v>
      </c>
      <c r="I265" s="12" t="s">
        <v>239</v>
      </c>
      <c r="J265" s="14"/>
      <c r="K265" s="12" t="s">
        <v>2401</v>
      </c>
      <c r="L265" s="12" t="s">
        <v>2402</v>
      </c>
      <c r="M265" s="15" t="s">
        <v>2403</v>
      </c>
      <c r="N265" s="12" t="s">
        <v>1144</v>
      </c>
      <c r="O265" s="12" t="s">
        <v>259</v>
      </c>
      <c r="P265" s="12" t="s">
        <v>245</v>
      </c>
      <c r="Q265" s="12" t="s">
        <v>246</v>
      </c>
      <c r="R265" s="12" t="s">
        <v>247</v>
      </c>
      <c r="S265" s="12" t="s">
        <v>2404</v>
      </c>
      <c r="T265" s="16" t="s">
        <v>2405</v>
      </c>
      <c r="U265" s="17" t="s">
        <v>2406</v>
      </c>
      <c r="V265" s="14" t="str">
        <f t="shared" si="1"/>
        <v>3,529722</v>
      </c>
      <c r="W265" s="14" t="str">
        <f t="shared" si="2"/>
        <v>98,679729</v>
      </c>
      <c r="X265" s="14" t="str">
        <f t="shared" si="3"/>
        <v>3,529673</v>
      </c>
      <c r="Y265" s="14" t="str">
        <f t="shared" si="4"/>
        <v>98,679692</v>
      </c>
      <c r="Z265" s="18">
        <f t="shared" si="58"/>
        <v>6.822698748</v>
      </c>
      <c r="AA265" s="14" t="str">
        <f t="shared" si="6"/>
        <v>Dalam Radius</v>
      </c>
      <c r="AB265" s="14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 t="b">
        <v>1</v>
      </c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2" t="b">
        <v>0</v>
      </c>
      <c r="DS265" s="12" t="b">
        <v>0</v>
      </c>
      <c r="DT265" s="14"/>
      <c r="DU265" s="14"/>
      <c r="DV265" s="12" t="s">
        <v>2407</v>
      </c>
      <c r="DW265" s="12" t="b">
        <v>1</v>
      </c>
      <c r="DX265" s="14"/>
      <c r="DY265" s="14"/>
      <c r="DZ265" s="12"/>
      <c r="EA265" s="12"/>
      <c r="EB265" s="12"/>
      <c r="EC265" s="12"/>
      <c r="ED265" s="12"/>
      <c r="EE265" s="12"/>
      <c r="EF265" s="14"/>
      <c r="EG265" s="14"/>
      <c r="EH265" s="12"/>
      <c r="EI265" s="12"/>
      <c r="EJ265" s="14"/>
      <c r="EK265" s="12"/>
      <c r="EL265" s="12"/>
      <c r="EM265" s="12"/>
      <c r="EN265" s="12"/>
      <c r="EO265" s="12"/>
      <c r="EP265" s="12"/>
      <c r="EQ265" s="12"/>
      <c r="ER265" s="12"/>
      <c r="ES265" s="12"/>
      <c r="ET265" s="14"/>
      <c r="EU265" s="12"/>
      <c r="EV265" s="12"/>
      <c r="EW265" s="12"/>
      <c r="EX265" s="12"/>
      <c r="EY265" s="12">
        <v>1.0</v>
      </c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4"/>
      <c r="FN265" s="12"/>
      <c r="FO265" s="12">
        <v>1.0</v>
      </c>
      <c r="FP265" s="12"/>
      <c r="FQ265" s="14"/>
      <c r="FR265" s="12"/>
      <c r="FS265" s="12">
        <v>1.0</v>
      </c>
      <c r="FT265" s="12"/>
      <c r="FU265" s="12"/>
      <c r="FV265" s="12"/>
      <c r="FW265" s="12"/>
      <c r="FX265" s="12"/>
      <c r="FY265" s="12">
        <v>1.0</v>
      </c>
      <c r="FZ265" s="12"/>
      <c r="GA265" s="12"/>
      <c r="GB265" s="12"/>
      <c r="GC265" s="14"/>
      <c r="GD265" s="12"/>
      <c r="GE265" s="12"/>
      <c r="GF265" s="12"/>
      <c r="GG265" s="12"/>
      <c r="GH265" s="12"/>
      <c r="GI265" s="12"/>
      <c r="GJ265" s="12"/>
      <c r="GK265" s="14"/>
      <c r="GL265" s="14"/>
      <c r="GM265" s="14"/>
      <c r="GN265" s="12"/>
      <c r="GO265" s="14"/>
      <c r="GP265" s="14"/>
      <c r="GQ265" s="12"/>
      <c r="GR265" s="14"/>
      <c r="GS265" s="12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2">
        <f t="shared" si="57"/>
        <v>1</v>
      </c>
      <c r="HR265" s="12">
        <v>48000.0</v>
      </c>
      <c r="HS265" s="12">
        <v>0.0</v>
      </c>
      <c r="HT265" s="12">
        <v>0.0</v>
      </c>
      <c r="HU265" s="12">
        <v>0.0</v>
      </c>
      <c r="HV265" s="12">
        <v>0.0</v>
      </c>
      <c r="HW265" s="12"/>
      <c r="HX265" s="12">
        <v>48000.0</v>
      </c>
      <c r="HY265" s="12" t="s">
        <v>2408</v>
      </c>
      <c r="HZ265" s="12" t="s">
        <v>2409</v>
      </c>
    </row>
    <row r="266">
      <c r="A266" s="12" t="s">
        <v>2410</v>
      </c>
      <c r="B266" s="12" t="s">
        <v>2411</v>
      </c>
      <c r="C266" s="13">
        <v>45231.0</v>
      </c>
      <c r="D266" s="12">
        <v>11.0</v>
      </c>
      <c r="E266" s="12" t="s">
        <v>596</v>
      </c>
      <c r="F266" s="12" t="s">
        <v>658</v>
      </c>
      <c r="G266" s="12" t="s">
        <v>237</v>
      </c>
      <c r="H266" s="12" t="s">
        <v>238</v>
      </c>
      <c r="I266" s="12" t="s">
        <v>239</v>
      </c>
      <c r="J266" s="14"/>
      <c r="K266" s="12" t="s">
        <v>2412</v>
      </c>
      <c r="L266" s="12" t="s">
        <v>2413</v>
      </c>
      <c r="M266" s="15" t="s">
        <v>600</v>
      </c>
      <c r="N266" s="12" t="s">
        <v>661</v>
      </c>
      <c r="O266" s="12" t="s">
        <v>259</v>
      </c>
      <c r="P266" s="12" t="s">
        <v>245</v>
      </c>
      <c r="Q266" s="12" t="s">
        <v>278</v>
      </c>
      <c r="R266" s="12" t="s">
        <v>279</v>
      </c>
      <c r="S266" s="12" t="s">
        <v>248</v>
      </c>
      <c r="T266" s="16" t="s">
        <v>2414</v>
      </c>
      <c r="U266" s="17" t="s">
        <v>2415</v>
      </c>
      <c r="V266" s="14" t="str">
        <f t="shared" si="1"/>
        <v>3,685876</v>
      </c>
      <c r="W266" s="14" t="str">
        <f t="shared" si="2"/>
        <v>98,655971</v>
      </c>
      <c r="X266" s="14" t="str">
        <f t="shared" si="3"/>
        <v>3,685871</v>
      </c>
      <c r="Y266" s="14" t="str">
        <f t="shared" si="4"/>
        <v>98,655971</v>
      </c>
      <c r="Z266" s="18">
        <f t="shared" si="58"/>
        <v>0.5559741636</v>
      </c>
      <c r="AA266" s="14" t="str">
        <f t="shared" si="6"/>
        <v>Dalam Radius</v>
      </c>
      <c r="AB266" s="14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 t="b">
        <v>1</v>
      </c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 t="b">
        <v>1</v>
      </c>
      <c r="CC266" s="12"/>
      <c r="CD266" s="12"/>
      <c r="CE266" s="12"/>
      <c r="CF266" s="12" t="b">
        <v>1</v>
      </c>
      <c r="CG266" s="12"/>
      <c r="CH266" s="12"/>
      <c r="CI266" s="12"/>
      <c r="CJ266" s="12"/>
      <c r="CK266" s="12" t="b">
        <v>1</v>
      </c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2" t="b">
        <v>0</v>
      </c>
      <c r="DS266" s="12" t="b">
        <v>0</v>
      </c>
      <c r="DT266" s="14"/>
      <c r="DU266" s="14"/>
      <c r="DV266" s="12" t="s">
        <v>2416</v>
      </c>
      <c r="DW266" s="12" t="b">
        <v>1</v>
      </c>
      <c r="DX266" s="14"/>
      <c r="DY266" s="14"/>
      <c r="DZ266" s="12"/>
      <c r="EA266" s="12"/>
      <c r="EB266" s="12"/>
      <c r="EC266" s="12"/>
      <c r="ED266" s="12"/>
      <c r="EE266" s="12"/>
      <c r="EF266" s="14"/>
      <c r="EG266" s="14"/>
      <c r="EH266" s="12"/>
      <c r="EI266" s="12"/>
      <c r="EJ266" s="14"/>
      <c r="EK266" s="12"/>
      <c r="EL266" s="12"/>
      <c r="EM266" s="12"/>
      <c r="EN266" s="12"/>
      <c r="EO266" s="12"/>
      <c r="EP266" s="12"/>
      <c r="EQ266" s="12"/>
      <c r="ER266" s="12"/>
      <c r="ES266" s="12"/>
      <c r="ET266" s="14"/>
      <c r="EU266" s="12"/>
      <c r="EV266" s="12"/>
      <c r="EW266" s="12"/>
      <c r="EX266" s="12"/>
      <c r="EY266" s="12">
        <v>1.0</v>
      </c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4"/>
      <c r="FN266" s="12"/>
      <c r="FO266" s="12"/>
      <c r="FP266" s="12"/>
      <c r="FQ266" s="14"/>
      <c r="FR266" s="12"/>
      <c r="FS266" s="12"/>
      <c r="FT266" s="12"/>
      <c r="FU266" s="12"/>
      <c r="FV266" s="12"/>
      <c r="FW266" s="12"/>
      <c r="FX266" s="12"/>
      <c r="FY266" s="12">
        <v>1.0</v>
      </c>
      <c r="FZ266" s="12"/>
      <c r="GA266" s="12"/>
      <c r="GB266" s="12"/>
      <c r="GC266" s="14"/>
      <c r="GD266" s="12"/>
      <c r="GE266" s="12"/>
      <c r="GF266" s="12"/>
      <c r="GG266" s="12"/>
      <c r="GH266" s="12"/>
      <c r="GI266" s="12"/>
      <c r="GJ266" s="12"/>
      <c r="GK266" s="14"/>
      <c r="GL266" s="14"/>
      <c r="GM266" s="14"/>
      <c r="GN266" s="12"/>
      <c r="GO266" s="14"/>
      <c r="GP266" s="14"/>
      <c r="GQ266" s="12"/>
      <c r="GR266" s="14"/>
      <c r="GS266" s="12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2">
        <f t="shared" si="57"/>
        <v>4</v>
      </c>
      <c r="HR266" s="12">
        <v>24000.0</v>
      </c>
      <c r="HS266" s="12">
        <v>0.0</v>
      </c>
      <c r="HT266" s="12">
        <v>0.0</v>
      </c>
      <c r="HU266" s="12">
        <v>0.0</v>
      </c>
      <c r="HV266" s="12">
        <v>0.0</v>
      </c>
      <c r="HW266" s="12"/>
      <c r="HX266" s="12">
        <v>24000.0</v>
      </c>
      <c r="HY266" s="12" t="s">
        <v>2417</v>
      </c>
      <c r="HZ266" s="19">
        <v>36617.0</v>
      </c>
    </row>
    <row r="267">
      <c r="A267" s="12" t="s">
        <v>2418</v>
      </c>
      <c r="B267" s="12" t="s">
        <v>2419</v>
      </c>
      <c r="C267" s="13">
        <v>45232.0</v>
      </c>
      <c r="D267" s="12">
        <v>11.0</v>
      </c>
      <c r="E267" s="12" t="s">
        <v>596</v>
      </c>
      <c r="F267" s="12" t="s">
        <v>658</v>
      </c>
      <c r="G267" s="12" t="s">
        <v>237</v>
      </c>
      <c r="H267" s="12" t="s">
        <v>238</v>
      </c>
      <c r="I267" s="12" t="s">
        <v>239</v>
      </c>
      <c r="J267" s="14"/>
      <c r="K267" s="12" t="s">
        <v>2420</v>
      </c>
      <c r="L267" s="12" t="s">
        <v>2421</v>
      </c>
      <c r="M267" s="12" t="str">
        <v>#ERROR!</v>
      </c>
      <c r="N267" s="12" t="s">
        <v>601</v>
      </c>
      <c r="O267" s="12" t="s">
        <v>259</v>
      </c>
      <c r="P267" s="12" t="s">
        <v>245</v>
      </c>
      <c r="Q267" s="12" t="s">
        <v>278</v>
      </c>
      <c r="R267" s="12" t="s">
        <v>279</v>
      </c>
      <c r="S267" s="12" t="s">
        <v>248</v>
      </c>
      <c r="T267" s="16" t="s">
        <v>2422</v>
      </c>
      <c r="U267" s="17" t="s">
        <v>2423</v>
      </c>
      <c r="V267" s="14" t="str">
        <f t="shared" si="1"/>
        <v>3,620096</v>
      </c>
      <c r="W267" s="14" t="str">
        <f t="shared" si="2"/>
        <v>98,665248</v>
      </c>
      <c r="X267" s="14" t="str">
        <f t="shared" si="3"/>
        <v>3,620098</v>
      </c>
      <c r="Y267" s="14" t="str">
        <f t="shared" si="4"/>
        <v>98,665252</v>
      </c>
      <c r="Z267" s="18">
        <f t="shared" si="58"/>
        <v>0.4964847707</v>
      </c>
      <c r="AA267" s="14" t="str">
        <f t="shared" si="6"/>
        <v>Dalam Radius</v>
      </c>
      <c r="AB267" s="14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 t="b">
        <v>1</v>
      </c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2" t="b">
        <v>0</v>
      </c>
      <c r="DS267" s="12" t="b">
        <v>0</v>
      </c>
      <c r="DT267" s="14"/>
      <c r="DU267" s="14"/>
      <c r="DV267" s="12" t="s">
        <v>2424</v>
      </c>
      <c r="DW267" s="12" t="b">
        <v>1</v>
      </c>
      <c r="DX267" s="14"/>
      <c r="DY267" s="14"/>
      <c r="DZ267" s="12"/>
      <c r="EA267" s="12"/>
      <c r="EB267" s="12"/>
      <c r="EC267" s="12"/>
      <c r="ED267" s="12"/>
      <c r="EE267" s="12"/>
      <c r="EF267" s="14"/>
      <c r="EG267" s="14"/>
      <c r="EH267" s="12"/>
      <c r="EI267" s="12"/>
      <c r="EJ267" s="14"/>
      <c r="EK267" s="12"/>
      <c r="EL267" s="12"/>
      <c r="EM267" s="12"/>
      <c r="EN267" s="12"/>
      <c r="EO267" s="12"/>
      <c r="EP267" s="12"/>
      <c r="EQ267" s="12"/>
      <c r="ER267" s="12"/>
      <c r="ES267" s="12"/>
      <c r="ET267" s="14"/>
      <c r="EU267" s="12"/>
      <c r="EV267" s="12"/>
      <c r="EW267" s="12"/>
      <c r="EX267" s="12"/>
      <c r="EY267" s="12"/>
      <c r="EZ267" s="12"/>
      <c r="FA267" s="12"/>
      <c r="FB267" s="12"/>
      <c r="FC267" s="12">
        <v>4.0</v>
      </c>
      <c r="FD267" s="12"/>
      <c r="FE267" s="12"/>
      <c r="FF267" s="12"/>
      <c r="FG267" s="12"/>
      <c r="FH267" s="12"/>
      <c r="FI267" s="12"/>
      <c r="FJ267" s="12"/>
      <c r="FK267" s="12"/>
      <c r="FL267" s="12"/>
      <c r="FM267" s="14"/>
      <c r="FN267" s="12"/>
      <c r="FO267" s="12"/>
      <c r="FP267" s="12"/>
      <c r="FQ267" s="14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4"/>
      <c r="GD267" s="12"/>
      <c r="GE267" s="12"/>
      <c r="GF267" s="12"/>
      <c r="GG267" s="12"/>
      <c r="GH267" s="12"/>
      <c r="GI267" s="12"/>
      <c r="GJ267" s="12"/>
      <c r="GK267" s="14"/>
      <c r="GL267" s="14"/>
      <c r="GM267" s="14"/>
      <c r="GN267" s="12"/>
      <c r="GO267" s="14"/>
      <c r="GP267" s="14"/>
      <c r="GQ267" s="12"/>
      <c r="GR267" s="14"/>
      <c r="GS267" s="12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2">
        <f t="shared" si="57"/>
        <v>1</v>
      </c>
      <c r="HR267" s="12">
        <v>48000.0</v>
      </c>
      <c r="HS267" s="12">
        <v>0.0</v>
      </c>
      <c r="HT267" s="12">
        <v>0.0</v>
      </c>
      <c r="HU267" s="12">
        <v>0.0</v>
      </c>
      <c r="HV267" s="12">
        <v>0.0</v>
      </c>
      <c r="HW267" s="12"/>
      <c r="HX267" s="12">
        <v>48000.0</v>
      </c>
      <c r="HY267" s="12" t="s">
        <v>2425</v>
      </c>
      <c r="HZ267" s="12" t="s">
        <v>527</v>
      </c>
    </row>
    <row r="268">
      <c r="A268" s="12" t="s">
        <v>2426</v>
      </c>
      <c r="B268" s="12" t="s">
        <v>2427</v>
      </c>
      <c r="C268" s="13">
        <v>45236.0</v>
      </c>
      <c r="D268" s="12">
        <v>11.0</v>
      </c>
      <c r="E268" s="12" t="s">
        <v>235</v>
      </c>
      <c r="F268" s="12" t="s">
        <v>236</v>
      </c>
      <c r="G268" s="12" t="s">
        <v>237</v>
      </c>
      <c r="H268" s="12" t="s">
        <v>238</v>
      </c>
      <c r="I268" s="12" t="s">
        <v>239</v>
      </c>
      <c r="J268" s="14"/>
      <c r="K268" s="12" t="s">
        <v>2428</v>
      </c>
      <c r="L268" s="12" t="s">
        <v>2429</v>
      </c>
      <c r="M268" s="15" t="s">
        <v>853</v>
      </c>
      <c r="N268" s="12" t="s">
        <v>243</v>
      </c>
      <c r="O268" s="12" t="s">
        <v>244</v>
      </c>
      <c r="P268" s="12" t="s">
        <v>245</v>
      </c>
      <c r="Q268" s="12" t="s">
        <v>299</v>
      </c>
      <c r="R268" s="12" t="s">
        <v>247</v>
      </c>
      <c r="S268" s="12" t="s">
        <v>248</v>
      </c>
      <c r="T268" s="16" t="s">
        <v>2430</v>
      </c>
      <c r="U268" s="17" t="s">
        <v>2431</v>
      </c>
      <c r="V268" s="14" t="str">
        <f t="shared" si="1"/>
        <v>3,607970</v>
      </c>
      <c r="W268" s="14" t="str">
        <f t="shared" si="2"/>
        <v>98,711940</v>
      </c>
      <c r="X268" s="14" t="str">
        <f t="shared" si="3"/>
        <v>3,607911</v>
      </c>
      <c r="Y268" s="14" t="str">
        <f t="shared" si="4"/>
        <v>98,711951</v>
      </c>
      <c r="Z268" s="18">
        <f t="shared" si="58"/>
        <v>6.673099057</v>
      </c>
      <c r="AA268" s="14" t="str">
        <f t="shared" si="6"/>
        <v>Dalam Radius</v>
      </c>
      <c r="AB268" s="14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 t="b">
        <v>1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 t="b">
        <v>1</v>
      </c>
      <c r="CA268" s="12"/>
      <c r="CB268" s="12" t="b">
        <v>1</v>
      </c>
      <c r="CC268" s="12"/>
      <c r="CD268" s="12"/>
      <c r="CE268" s="12"/>
      <c r="CF268" s="12"/>
      <c r="CG268" s="12"/>
      <c r="CH268" s="12"/>
      <c r="CI268" s="12"/>
      <c r="CJ268" s="12"/>
      <c r="CK268" s="12"/>
      <c r="CL268" s="12" t="b">
        <v>1</v>
      </c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4"/>
      <c r="DR268" s="12" t="b">
        <v>0</v>
      </c>
      <c r="DS268" s="12" t="b">
        <v>0</v>
      </c>
      <c r="DT268" s="14"/>
      <c r="DU268" s="14"/>
      <c r="DV268" s="12" t="s">
        <v>2432</v>
      </c>
      <c r="DW268" s="12" t="b">
        <v>1</v>
      </c>
      <c r="DX268" s="14"/>
      <c r="DY268" s="14"/>
      <c r="DZ268" s="12"/>
      <c r="EA268" s="12"/>
      <c r="EB268" s="12"/>
      <c r="EC268" s="12"/>
      <c r="ED268" s="12"/>
      <c r="EE268" s="12"/>
      <c r="EF268" s="14"/>
      <c r="EG268" s="14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4"/>
      <c r="EU268" s="12"/>
      <c r="EV268" s="12"/>
      <c r="EW268" s="12"/>
      <c r="EX268" s="12"/>
      <c r="EY268" s="12"/>
      <c r="EZ268" s="12"/>
      <c r="FA268" s="12"/>
      <c r="FB268" s="12"/>
      <c r="FC268" s="12">
        <v>1.0</v>
      </c>
      <c r="FD268" s="12"/>
      <c r="FE268" s="12"/>
      <c r="FF268" s="12"/>
      <c r="FG268" s="12"/>
      <c r="FH268" s="12"/>
      <c r="FI268" s="12"/>
      <c r="FJ268" s="12"/>
      <c r="FK268" s="12"/>
      <c r="FL268" s="12"/>
      <c r="FM268" s="14"/>
      <c r="FN268" s="12"/>
      <c r="FO268" s="12"/>
      <c r="FP268" s="12"/>
      <c r="FQ268" s="14"/>
      <c r="FR268" s="12"/>
      <c r="FS268" s="12">
        <v>1.0</v>
      </c>
      <c r="FT268" s="12"/>
      <c r="FU268" s="12"/>
      <c r="FV268" s="12"/>
      <c r="FW268" s="12">
        <v>1.0</v>
      </c>
      <c r="FX268" s="12"/>
      <c r="FY268" s="12">
        <v>1.0</v>
      </c>
      <c r="FZ268" s="12"/>
      <c r="GA268" s="12"/>
      <c r="GB268" s="12"/>
      <c r="GC268" s="14"/>
      <c r="GD268" s="12"/>
      <c r="GE268" s="12"/>
      <c r="GF268" s="12"/>
      <c r="GG268" s="12"/>
      <c r="GH268" s="12"/>
      <c r="GI268" s="12"/>
      <c r="GJ268" s="12"/>
      <c r="GK268" s="14"/>
      <c r="GL268" s="14"/>
      <c r="GM268" s="14"/>
      <c r="GN268" s="12"/>
      <c r="GO268" s="14"/>
      <c r="GP268" s="14"/>
      <c r="GQ268" s="12"/>
      <c r="GR268" s="14"/>
      <c r="GS268" s="12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2">
        <f t="shared" si="57"/>
        <v>4</v>
      </c>
      <c r="HR268" s="12">
        <v>48000.0</v>
      </c>
      <c r="HS268" s="12">
        <v>0.0</v>
      </c>
      <c r="HT268" s="12">
        <v>0.0</v>
      </c>
      <c r="HU268" s="12">
        <v>0.0</v>
      </c>
      <c r="HV268" s="12">
        <v>0.0</v>
      </c>
      <c r="HW268" s="12">
        <v>0.0</v>
      </c>
      <c r="HX268" s="12">
        <v>48000.0</v>
      </c>
      <c r="HY268" s="12" t="s">
        <v>2433</v>
      </c>
      <c r="HZ268" s="19">
        <v>36560.0</v>
      </c>
    </row>
    <row r="269">
      <c r="A269" s="12" t="s">
        <v>2434</v>
      </c>
      <c r="B269" s="12" t="s">
        <v>2435</v>
      </c>
      <c r="C269" s="13">
        <v>45237.0</v>
      </c>
      <c r="D269" s="12">
        <v>11.0</v>
      </c>
      <c r="E269" s="12" t="s">
        <v>293</v>
      </c>
      <c r="F269" s="12" t="s">
        <v>629</v>
      </c>
      <c r="G269" s="12" t="s">
        <v>237</v>
      </c>
      <c r="H269" s="12" t="s">
        <v>238</v>
      </c>
      <c r="I269" s="12" t="s">
        <v>239</v>
      </c>
      <c r="J269" s="14"/>
      <c r="K269" s="12" t="s">
        <v>2436</v>
      </c>
      <c r="L269" s="12" t="s">
        <v>2437</v>
      </c>
      <c r="M269" s="15" t="s">
        <v>1727</v>
      </c>
      <c r="N269" s="12" t="s">
        <v>744</v>
      </c>
      <c r="O269" s="12" t="s">
        <v>259</v>
      </c>
      <c r="P269" s="12" t="s">
        <v>245</v>
      </c>
      <c r="Q269" s="12" t="s">
        <v>278</v>
      </c>
      <c r="R269" s="12" t="s">
        <v>279</v>
      </c>
      <c r="S269" s="12" t="s">
        <v>248</v>
      </c>
      <c r="T269" s="16" t="s">
        <v>2438</v>
      </c>
      <c r="U269" s="17" t="s">
        <v>2439</v>
      </c>
      <c r="V269" s="12" t="str">
        <f t="shared" si="1"/>
        <v>3,594013</v>
      </c>
      <c r="W269" s="14" t="str">
        <f t="shared" si="2"/>
        <v>98,646400</v>
      </c>
      <c r="X269" s="14" t="str">
        <f t="shared" si="3"/>
        <v>3,594062</v>
      </c>
      <c r="Y269" s="14" t="str">
        <f t="shared" si="4"/>
        <v>98,646434</v>
      </c>
      <c r="Z269" s="18">
        <f t="shared" si="58"/>
        <v>6.627489424</v>
      </c>
      <c r="AA269" s="14" t="str">
        <f t="shared" si="6"/>
        <v>Dalam Radius</v>
      </c>
      <c r="AB269" s="14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4"/>
      <c r="DR269" s="12" t="b">
        <v>0</v>
      </c>
      <c r="DS269" s="12" t="b">
        <v>0</v>
      </c>
      <c r="DT269" s="12"/>
      <c r="DU269" s="12"/>
      <c r="DV269" s="12" t="s">
        <v>2440</v>
      </c>
      <c r="DW269" s="12" t="b">
        <v>1</v>
      </c>
      <c r="DX269" s="12"/>
      <c r="DY269" s="12"/>
      <c r="DZ269" s="12"/>
      <c r="EA269" s="12"/>
      <c r="EB269" s="12"/>
      <c r="EC269" s="12"/>
      <c r="ED269" s="12"/>
      <c r="EE269" s="12"/>
      <c r="EF269" s="14"/>
      <c r="EG269" s="14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4"/>
      <c r="EU269" s="12"/>
      <c r="EV269" s="12"/>
      <c r="EW269" s="12">
        <v>1.0</v>
      </c>
      <c r="EX269" s="12"/>
      <c r="EY269" s="12"/>
      <c r="EZ269" s="12"/>
      <c r="FA269" s="12"/>
      <c r="FB269" s="12"/>
      <c r="FC269" s="12">
        <v>1.0</v>
      </c>
      <c r="FD269" s="12"/>
      <c r="FE269" s="12"/>
      <c r="FF269" s="12"/>
      <c r="FG269" s="12"/>
      <c r="FH269" s="12"/>
      <c r="FI269" s="12"/>
      <c r="FJ269" s="12"/>
      <c r="FK269" s="12"/>
      <c r="FL269" s="12"/>
      <c r="FM269" s="14"/>
      <c r="FN269" s="12"/>
      <c r="FO269" s="12"/>
      <c r="FP269" s="12"/>
      <c r="FQ269" s="14"/>
      <c r="FR269" s="12"/>
      <c r="FS269" s="12"/>
      <c r="FT269" s="12"/>
      <c r="FU269" s="12"/>
      <c r="FV269" s="12"/>
      <c r="FW269" s="12">
        <v>2.0</v>
      </c>
      <c r="FX269" s="12"/>
      <c r="FY269" s="12">
        <v>2.0</v>
      </c>
      <c r="FZ269" s="12"/>
      <c r="GA269" s="12"/>
      <c r="GB269" s="12"/>
      <c r="GC269" s="14"/>
      <c r="GD269" s="12"/>
      <c r="GE269" s="12"/>
      <c r="GF269" s="12"/>
      <c r="GG269" s="12"/>
      <c r="GH269" s="12"/>
      <c r="GI269" s="12"/>
      <c r="GJ269" s="12"/>
      <c r="GK269" s="14"/>
      <c r="GL269" s="14"/>
      <c r="GM269" s="12"/>
      <c r="GN269" s="12"/>
      <c r="GO269" s="14"/>
      <c r="GP269" s="14"/>
      <c r="GQ269" s="12"/>
      <c r="GR269" s="14"/>
      <c r="GS269" s="12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2">
        <f t="shared" ref="HQ269:HQ271" si="59">countif(AC269:CV269,"TRUE")</f>
        <v>0</v>
      </c>
      <c r="HR269" s="12">
        <v>72000.0</v>
      </c>
      <c r="HS269" s="12">
        <v>0.0</v>
      </c>
      <c r="HT269" s="12">
        <v>0.0</v>
      </c>
      <c r="HU269" s="12">
        <v>0.0</v>
      </c>
      <c r="HV269" s="12">
        <v>0.0</v>
      </c>
      <c r="HW269" s="12">
        <v>0.0</v>
      </c>
      <c r="HX269" s="12">
        <v>72000.0</v>
      </c>
      <c r="HY269" s="12" t="s">
        <v>2441</v>
      </c>
      <c r="HZ269" s="21">
        <v>36851.0</v>
      </c>
    </row>
    <row r="270">
      <c r="A270" s="12" t="s">
        <v>2442</v>
      </c>
      <c r="B270" s="12" t="s">
        <v>2443</v>
      </c>
      <c r="C270" s="13">
        <v>45237.0</v>
      </c>
      <c r="D270" s="12">
        <v>11.0</v>
      </c>
      <c r="E270" s="12" t="s">
        <v>1094</v>
      </c>
      <c r="F270" s="12" t="s">
        <v>1095</v>
      </c>
      <c r="G270" s="12" t="s">
        <v>237</v>
      </c>
      <c r="H270" s="12" t="s">
        <v>238</v>
      </c>
      <c r="I270" s="12" t="s">
        <v>239</v>
      </c>
      <c r="J270" s="14"/>
      <c r="K270" s="12" t="s">
        <v>2444</v>
      </c>
      <c r="L270" s="12" t="s">
        <v>2445</v>
      </c>
      <c r="M270" s="15" t="s">
        <v>1727</v>
      </c>
      <c r="N270" s="12" t="s">
        <v>1099</v>
      </c>
      <c r="O270" s="12" t="s">
        <v>1100</v>
      </c>
      <c r="P270" s="12" t="s">
        <v>245</v>
      </c>
      <c r="Q270" s="12" t="s">
        <v>428</v>
      </c>
      <c r="R270" s="12" t="s">
        <v>429</v>
      </c>
      <c r="S270" s="12" t="s">
        <v>248</v>
      </c>
      <c r="T270" s="16" t="s">
        <v>2446</v>
      </c>
      <c r="U270" s="17" t="s">
        <v>2447</v>
      </c>
      <c r="V270" s="12" t="str">
        <f t="shared" si="1"/>
        <v>3,101129</v>
      </c>
      <c r="W270" s="14" t="str">
        <f t="shared" si="2"/>
        <v>98,488140</v>
      </c>
      <c r="X270" s="14" t="str">
        <f t="shared" si="3"/>
        <v>3,101154</v>
      </c>
      <c r="Y270" s="14" t="str">
        <f t="shared" si="4"/>
        <v>98,488086</v>
      </c>
      <c r="Z270" s="18">
        <f t="shared" si="58"/>
        <v>6.608814949</v>
      </c>
      <c r="AA270" s="14" t="str">
        <f t="shared" si="6"/>
        <v>Dalam Radius</v>
      </c>
      <c r="AB270" s="14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4"/>
      <c r="DR270" s="12" t="b">
        <v>0</v>
      </c>
      <c r="DS270" s="12" t="b">
        <v>0</v>
      </c>
      <c r="DT270" s="12"/>
      <c r="DU270" s="12"/>
      <c r="DV270" s="12" t="s">
        <v>2448</v>
      </c>
      <c r="DW270" s="12" t="b">
        <v>1</v>
      </c>
      <c r="DX270" s="12"/>
      <c r="DY270" s="12"/>
      <c r="DZ270" s="12"/>
      <c r="EA270" s="12"/>
      <c r="EB270" s="12"/>
      <c r="EC270" s="12"/>
      <c r="ED270" s="12"/>
      <c r="EE270" s="12"/>
      <c r="EF270" s="14"/>
      <c r="EG270" s="14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4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4"/>
      <c r="FN270" s="12"/>
      <c r="FO270" s="12"/>
      <c r="FP270" s="12"/>
      <c r="FQ270" s="14"/>
      <c r="FR270" s="12"/>
      <c r="FS270" s="12"/>
      <c r="FT270" s="12"/>
      <c r="FU270" s="12"/>
      <c r="FV270" s="12"/>
      <c r="FW270" s="12">
        <v>16.0</v>
      </c>
      <c r="FX270" s="12"/>
      <c r="FY270" s="12"/>
      <c r="FZ270" s="12"/>
      <c r="GA270" s="12"/>
      <c r="GB270" s="12"/>
      <c r="GC270" s="14"/>
      <c r="GD270" s="12"/>
      <c r="GE270" s="12"/>
      <c r="GF270" s="12"/>
      <c r="GG270" s="12"/>
      <c r="GH270" s="12"/>
      <c r="GI270" s="12"/>
      <c r="GJ270" s="12"/>
      <c r="GK270" s="14"/>
      <c r="GL270" s="14"/>
      <c r="GM270" s="14"/>
      <c r="GN270" s="12"/>
      <c r="GO270" s="14"/>
      <c r="GP270" s="14"/>
      <c r="GQ270" s="12"/>
      <c r="GR270" s="14"/>
      <c r="GS270" s="12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2">
        <f t="shared" si="59"/>
        <v>0</v>
      </c>
      <c r="HR270" s="12">
        <v>192000.0</v>
      </c>
      <c r="HS270" s="12">
        <v>0.0</v>
      </c>
      <c r="HT270" s="12">
        <v>0.0</v>
      </c>
      <c r="HU270" s="12">
        <v>0.0</v>
      </c>
      <c r="HV270" s="12">
        <v>0.0</v>
      </c>
      <c r="HW270" s="12">
        <v>0.0</v>
      </c>
      <c r="HX270" s="12">
        <v>192000.0</v>
      </c>
      <c r="HY270" s="12" t="s">
        <v>2449</v>
      </c>
      <c r="HZ270" s="19">
        <v>36554.0</v>
      </c>
    </row>
    <row r="271">
      <c r="A271" s="12" t="s">
        <v>2450</v>
      </c>
      <c r="B271" s="20">
        <v>11149.0</v>
      </c>
      <c r="C271" s="13">
        <v>45237.0</v>
      </c>
      <c r="D271" s="12">
        <v>11.0</v>
      </c>
      <c r="E271" s="12" t="s">
        <v>293</v>
      </c>
      <c r="F271" s="12" t="s">
        <v>629</v>
      </c>
      <c r="G271" s="12" t="s">
        <v>237</v>
      </c>
      <c r="H271" s="12" t="s">
        <v>238</v>
      </c>
      <c r="I271" s="12" t="s">
        <v>239</v>
      </c>
      <c r="J271" s="14"/>
      <c r="K271" s="12" t="s">
        <v>2451</v>
      </c>
      <c r="L271" s="12" t="s">
        <v>2452</v>
      </c>
      <c r="M271" s="15" t="s">
        <v>297</v>
      </c>
      <c r="N271" s="12" t="s">
        <v>642</v>
      </c>
      <c r="O271" s="12" t="s">
        <v>259</v>
      </c>
      <c r="P271" s="12" t="s">
        <v>245</v>
      </c>
      <c r="Q271" s="12" t="s">
        <v>339</v>
      </c>
      <c r="R271" s="12" t="s">
        <v>279</v>
      </c>
      <c r="S271" s="12" t="s">
        <v>248</v>
      </c>
      <c r="T271" s="16" t="s">
        <v>2453</v>
      </c>
      <c r="U271" s="17" t="s">
        <v>2454</v>
      </c>
      <c r="V271" s="12" t="str">
        <f t="shared" si="1"/>
        <v>3,593530</v>
      </c>
      <c r="W271" s="14" t="str">
        <f t="shared" si="2"/>
        <v>98,664821</v>
      </c>
      <c r="X271" s="14" t="str">
        <f t="shared" si="3"/>
        <v>3,593581</v>
      </c>
      <c r="Y271" s="14" t="str">
        <f t="shared" si="4"/>
        <v>98,664792</v>
      </c>
      <c r="Z271" s="18">
        <f t="shared" si="58"/>
        <v>6.520509062</v>
      </c>
      <c r="AA271" s="14" t="str">
        <f t="shared" si="6"/>
        <v>Dalam Radius</v>
      </c>
      <c r="AB271" s="14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4"/>
      <c r="DR271" s="12" t="b">
        <v>0</v>
      </c>
      <c r="DS271" s="12" t="b">
        <v>0</v>
      </c>
      <c r="DT271" s="12"/>
      <c r="DU271" s="12"/>
      <c r="DV271" s="12" t="s">
        <v>2455</v>
      </c>
      <c r="DW271" s="12" t="b">
        <v>0</v>
      </c>
      <c r="DX271" s="12"/>
      <c r="DY271" s="12"/>
      <c r="DZ271" s="12"/>
      <c r="EA271" s="12"/>
      <c r="EB271" s="12"/>
      <c r="EC271" s="12"/>
      <c r="ED271" s="12"/>
      <c r="EE271" s="12"/>
      <c r="EF271" s="14"/>
      <c r="EG271" s="14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4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4"/>
      <c r="FN271" s="12"/>
      <c r="FO271" s="12"/>
      <c r="FP271" s="12"/>
      <c r="FQ271" s="14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4"/>
      <c r="GD271" s="12"/>
      <c r="GE271" s="12"/>
      <c r="GF271" s="12"/>
      <c r="GG271" s="12"/>
      <c r="GH271" s="12"/>
      <c r="GI271" s="12"/>
      <c r="GJ271" s="12"/>
      <c r="GK271" s="14"/>
      <c r="GL271" s="14"/>
      <c r="GM271" s="14"/>
      <c r="GN271" s="12"/>
      <c r="GO271" s="14"/>
      <c r="GP271" s="14"/>
      <c r="GQ271" s="12"/>
      <c r="GR271" s="14"/>
      <c r="GS271" s="12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2">
        <f t="shared" si="59"/>
        <v>0</v>
      </c>
      <c r="HR271" s="12">
        <v>0.0</v>
      </c>
      <c r="HS271" s="12">
        <v>0.0</v>
      </c>
      <c r="HT271" s="12">
        <v>0.0</v>
      </c>
      <c r="HU271" s="12">
        <v>0.0</v>
      </c>
      <c r="HV271" s="12">
        <v>0.0</v>
      </c>
      <c r="HW271" s="12">
        <v>0.0</v>
      </c>
      <c r="HX271" s="12">
        <v>0.0</v>
      </c>
      <c r="HY271" s="20">
        <v>15928.0</v>
      </c>
      <c r="HZ271" s="19">
        <v>36538.0</v>
      </c>
    </row>
    <row r="272">
      <c r="A272" s="12" t="s">
        <v>2456</v>
      </c>
      <c r="B272" s="12" t="s">
        <v>2457</v>
      </c>
      <c r="C272" s="13">
        <v>45233.0</v>
      </c>
      <c r="D272" s="12">
        <v>11.0</v>
      </c>
      <c r="E272" s="12" t="s">
        <v>475</v>
      </c>
      <c r="F272" s="12" t="s">
        <v>476</v>
      </c>
      <c r="G272" s="12" t="s">
        <v>237</v>
      </c>
      <c r="H272" s="12" t="s">
        <v>238</v>
      </c>
      <c r="I272" s="12" t="s">
        <v>239</v>
      </c>
      <c r="J272" s="14"/>
      <c r="K272" s="12" t="s">
        <v>2458</v>
      </c>
      <c r="L272" s="12" t="s">
        <v>2459</v>
      </c>
      <c r="M272" s="15" t="s">
        <v>2460</v>
      </c>
      <c r="N272" s="12" t="s">
        <v>1144</v>
      </c>
      <c r="O272" s="12" t="s">
        <v>259</v>
      </c>
      <c r="P272" s="12" t="s">
        <v>245</v>
      </c>
      <c r="Q272" s="12" t="s">
        <v>278</v>
      </c>
      <c r="R272" s="12" t="s">
        <v>279</v>
      </c>
      <c r="S272" s="12" t="s">
        <v>2461</v>
      </c>
      <c r="T272" s="16" t="s">
        <v>2462</v>
      </c>
      <c r="U272" s="17" t="s">
        <v>2463</v>
      </c>
      <c r="V272" s="14" t="str">
        <f t="shared" si="1"/>
        <v>3,537528</v>
      </c>
      <c r="W272" s="14" t="str">
        <f t="shared" si="2"/>
        <v>98,662986</v>
      </c>
      <c r="X272" s="14" t="str">
        <f t="shared" si="3"/>
        <v>3,537474</v>
      </c>
      <c r="Y272" s="14" t="str">
        <f t="shared" si="4"/>
        <v>98,663008</v>
      </c>
      <c r="Z272" s="18">
        <f t="shared" si="58"/>
        <v>6.481960032</v>
      </c>
      <c r="AA272" s="14" t="str">
        <f t="shared" si="6"/>
        <v>Dalam Radius</v>
      </c>
      <c r="AB272" s="14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 t="b">
        <v>1</v>
      </c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 t="b">
        <v>1</v>
      </c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4"/>
      <c r="DR272" s="12" t="b">
        <v>0</v>
      </c>
      <c r="DS272" s="12" t="b">
        <v>0</v>
      </c>
      <c r="DT272" s="14"/>
      <c r="DU272" s="14"/>
      <c r="DV272" s="12" t="s">
        <v>2464</v>
      </c>
      <c r="DW272" s="12" t="b">
        <v>0</v>
      </c>
      <c r="DX272" s="14"/>
      <c r="DY272" s="14"/>
      <c r="DZ272" s="12"/>
      <c r="EA272" s="12"/>
      <c r="EB272" s="12"/>
      <c r="EC272" s="12"/>
      <c r="ED272" s="12"/>
      <c r="EE272" s="12"/>
      <c r="EF272" s="14"/>
      <c r="EG272" s="14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4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4"/>
      <c r="FN272" s="12"/>
      <c r="FO272" s="12"/>
      <c r="FP272" s="12"/>
      <c r="FQ272" s="14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4"/>
      <c r="GD272" s="12"/>
      <c r="GE272" s="12"/>
      <c r="GF272" s="12"/>
      <c r="GG272" s="12"/>
      <c r="GH272" s="12"/>
      <c r="GI272" s="12"/>
      <c r="GJ272" s="19"/>
      <c r="GK272" s="14"/>
      <c r="GL272" s="14"/>
      <c r="GM272" s="14"/>
      <c r="GN272" s="12"/>
      <c r="GO272" s="14"/>
      <c r="GP272" s="14"/>
      <c r="GQ272" s="12"/>
      <c r="GR272" s="14"/>
      <c r="GS272" s="12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2">
        <f>countif(AC272:DP272,"TRUE")</f>
        <v>2</v>
      </c>
      <c r="HR272" s="12">
        <v>0.0</v>
      </c>
      <c r="HS272" s="12">
        <v>0.0</v>
      </c>
      <c r="HT272" s="12">
        <v>0.0</v>
      </c>
      <c r="HU272" s="12">
        <v>0.0</v>
      </c>
      <c r="HV272" s="12">
        <v>0.0</v>
      </c>
      <c r="HW272" s="12">
        <v>0.0</v>
      </c>
      <c r="HX272" s="12">
        <v>0.0</v>
      </c>
      <c r="HY272" s="12" t="s">
        <v>2465</v>
      </c>
      <c r="HZ272" s="19">
        <v>36531.0</v>
      </c>
    </row>
    <row r="273">
      <c r="A273" s="12" t="s">
        <v>2466</v>
      </c>
      <c r="B273" s="12" t="s">
        <v>2467</v>
      </c>
      <c r="C273" s="13">
        <v>45237.0</v>
      </c>
      <c r="D273" s="12">
        <v>11.0</v>
      </c>
      <c r="E273" s="12" t="s">
        <v>293</v>
      </c>
      <c r="F273" s="12" t="s">
        <v>629</v>
      </c>
      <c r="G273" s="12" t="s">
        <v>237</v>
      </c>
      <c r="H273" s="12" t="s">
        <v>238</v>
      </c>
      <c r="I273" s="12" t="s">
        <v>239</v>
      </c>
      <c r="J273" s="14"/>
      <c r="K273" s="12" t="s">
        <v>2468</v>
      </c>
      <c r="L273" s="12" t="s">
        <v>2469</v>
      </c>
      <c r="M273" s="15" t="s">
        <v>297</v>
      </c>
      <c r="N273" s="12" t="s">
        <v>642</v>
      </c>
      <c r="O273" s="12" t="s">
        <v>259</v>
      </c>
      <c r="P273" s="12" t="s">
        <v>245</v>
      </c>
      <c r="Q273" s="12" t="s">
        <v>278</v>
      </c>
      <c r="R273" s="12" t="s">
        <v>279</v>
      </c>
      <c r="S273" s="12" t="s">
        <v>248</v>
      </c>
      <c r="T273" s="16" t="s">
        <v>2470</v>
      </c>
      <c r="U273" s="17" t="s">
        <v>2471</v>
      </c>
      <c r="V273" s="12" t="str">
        <f t="shared" si="1"/>
        <v>3,591917</v>
      </c>
      <c r="W273" s="14" t="str">
        <f t="shared" si="2"/>
        <v>98,665428</v>
      </c>
      <c r="X273" s="14" t="str">
        <f t="shared" si="3"/>
        <v>3,591900</v>
      </c>
      <c r="Y273" s="14" t="str">
        <f t="shared" si="4"/>
        <v>98,665482</v>
      </c>
      <c r="Z273" s="18">
        <f t="shared" si="58"/>
        <v>6.283791881</v>
      </c>
      <c r="AA273" s="14" t="str">
        <f t="shared" si="6"/>
        <v>Dalam Radius</v>
      </c>
      <c r="AB273" s="14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 t="b">
        <v>1</v>
      </c>
      <c r="BB273" s="12" t="b">
        <v>1</v>
      </c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 t="b">
        <v>1</v>
      </c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4"/>
      <c r="DR273" s="12" t="b">
        <v>0</v>
      </c>
      <c r="DS273" s="12" t="b">
        <v>0</v>
      </c>
      <c r="DT273" s="12"/>
      <c r="DU273" s="12"/>
      <c r="DV273" s="12" t="s">
        <v>2472</v>
      </c>
      <c r="DW273" s="12" t="b">
        <v>1</v>
      </c>
      <c r="DX273" s="12"/>
      <c r="DY273" s="12"/>
      <c r="DZ273" s="12"/>
      <c r="EA273" s="12"/>
      <c r="EB273" s="12"/>
      <c r="EC273" s="12"/>
      <c r="ED273" s="12"/>
      <c r="EE273" s="12"/>
      <c r="EF273" s="14"/>
      <c r="EG273" s="14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4"/>
      <c r="EU273" s="12"/>
      <c r="EV273" s="12"/>
      <c r="EW273" s="12">
        <v>0.0</v>
      </c>
      <c r="EX273" s="12">
        <v>1.0</v>
      </c>
      <c r="EY273" s="12">
        <v>1.0</v>
      </c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4"/>
      <c r="FN273" s="12"/>
      <c r="FO273" s="12"/>
      <c r="FP273" s="12"/>
      <c r="FQ273" s="14"/>
      <c r="FR273" s="12"/>
      <c r="FS273" s="12"/>
      <c r="FT273" s="12"/>
      <c r="FU273" s="12"/>
      <c r="FV273" s="12"/>
      <c r="FW273" s="12">
        <v>1.0</v>
      </c>
      <c r="FX273" s="12"/>
      <c r="FY273" s="12"/>
      <c r="FZ273" s="12"/>
      <c r="GA273" s="12"/>
      <c r="GB273" s="12"/>
      <c r="GC273" s="14"/>
      <c r="GD273" s="12"/>
      <c r="GE273" s="12"/>
      <c r="GF273" s="12"/>
      <c r="GG273" s="12"/>
      <c r="GH273" s="12"/>
      <c r="GI273" s="12"/>
      <c r="GJ273" s="12"/>
      <c r="GK273" s="14"/>
      <c r="GL273" s="14"/>
      <c r="GM273" s="12"/>
      <c r="GN273" s="12"/>
      <c r="GO273" s="14"/>
      <c r="GP273" s="14"/>
      <c r="GQ273" s="12"/>
      <c r="GR273" s="14"/>
      <c r="GS273" s="12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2">
        <f>countif(AC273:CV273,"TRUE")</f>
        <v>3</v>
      </c>
      <c r="HR273" s="12">
        <v>36000.0</v>
      </c>
      <c r="HS273" s="12">
        <v>0.0</v>
      </c>
      <c r="HT273" s="12">
        <v>0.0</v>
      </c>
      <c r="HU273" s="12">
        <v>0.0</v>
      </c>
      <c r="HV273" s="12">
        <v>0.0</v>
      </c>
      <c r="HW273" s="12">
        <v>0.0</v>
      </c>
      <c r="HX273" s="12">
        <v>36000.0</v>
      </c>
      <c r="HY273" s="12" t="s">
        <v>2473</v>
      </c>
      <c r="HZ273" s="12" t="s">
        <v>2474</v>
      </c>
    </row>
    <row r="274">
      <c r="A274" s="12" t="s">
        <v>2475</v>
      </c>
      <c r="B274" s="12" t="s">
        <v>2476</v>
      </c>
      <c r="C274" s="13">
        <v>45232.0</v>
      </c>
      <c r="D274" s="12">
        <v>11.0</v>
      </c>
      <c r="E274" s="12" t="s">
        <v>475</v>
      </c>
      <c r="F274" s="12" t="s">
        <v>730</v>
      </c>
      <c r="G274" s="12" t="s">
        <v>237</v>
      </c>
      <c r="H274" s="12" t="s">
        <v>238</v>
      </c>
      <c r="I274" s="12" t="s">
        <v>239</v>
      </c>
      <c r="J274" s="14"/>
      <c r="K274" s="12" t="s">
        <v>2477</v>
      </c>
      <c r="L274" s="12" t="s">
        <v>2478</v>
      </c>
      <c r="M274" s="12" t="str">
        <v>#ERROR!</v>
      </c>
      <c r="N274" s="12" t="s">
        <v>1144</v>
      </c>
      <c r="O274" s="12" t="s">
        <v>259</v>
      </c>
      <c r="P274" s="12" t="s">
        <v>245</v>
      </c>
      <c r="Q274" s="12" t="s">
        <v>278</v>
      </c>
      <c r="R274" s="12" t="s">
        <v>279</v>
      </c>
      <c r="S274" s="12" t="s">
        <v>248</v>
      </c>
      <c r="T274" s="16" t="s">
        <v>2479</v>
      </c>
      <c r="U274" s="17" t="s">
        <v>2480</v>
      </c>
      <c r="V274" s="14" t="str">
        <f t="shared" si="1"/>
        <v>3,535815</v>
      </c>
      <c r="W274" s="14" t="str">
        <f t="shared" si="2"/>
        <v>98,677887</v>
      </c>
      <c r="X274" s="14" t="str">
        <f t="shared" si="3"/>
        <v>3,535846</v>
      </c>
      <c r="Y274" s="14" t="str">
        <f t="shared" si="4"/>
        <v>98,677934</v>
      </c>
      <c r="Z274" s="18">
        <f t="shared" si="58"/>
        <v>6.252272985</v>
      </c>
      <c r="AA274" s="14" t="str">
        <f t="shared" si="6"/>
        <v>Dalam Radius</v>
      </c>
      <c r="AB274" s="14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 t="b">
        <v>1</v>
      </c>
      <c r="AY274" s="12"/>
      <c r="AZ274" s="12" t="b">
        <v>1</v>
      </c>
      <c r="BA274" s="12"/>
      <c r="BB274" s="12" t="b">
        <v>1</v>
      </c>
      <c r="BC274" s="12"/>
      <c r="BD274" s="12" t="b">
        <v>1</v>
      </c>
      <c r="BE274" s="12"/>
      <c r="BF274" s="12" t="b">
        <v>1</v>
      </c>
      <c r="BG274" s="12" t="b">
        <v>1</v>
      </c>
      <c r="BH274" s="12"/>
      <c r="BI274" s="12"/>
      <c r="BJ274" s="12"/>
      <c r="BK274" s="12" t="b">
        <v>1</v>
      </c>
      <c r="BL274" s="12"/>
      <c r="BM274" s="12"/>
      <c r="BN274" s="12"/>
      <c r="BO274" s="12" t="b">
        <v>1</v>
      </c>
      <c r="BP274" s="12"/>
      <c r="BQ274" s="12"/>
      <c r="BR274" s="12" t="b">
        <v>1</v>
      </c>
      <c r="BS274" s="12"/>
      <c r="BT274" s="12"/>
      <c r="BU274" s="12" t="b">
        <v>1</v>
      </c>
      <c r="BV274" s="12" t="b">
        <v>1</v>
      </c>
      <c r="BW274" s="12"/>
      <c r="BX274" s="12"/>
      <c r="BY274" s="12"/>
      <c r="BZ274" s="12" t="b">
        <v>1</v>
      </c>
      <c r="CA274" s="12"/>
      <c r="CB274" s="12" t="b">
        <v>1</v>
      </c>
      <c r="CC274" s="12"/>
      <c r="CD274" s="12"/>
      <c r="CE274" s="12" t="b">
        <v>1</v>
      </c>
      <c r="CF274" s="12"/>
      <c r="CG274" s="12" t="b">
        <v>1</v>
      </c>
      <c r="CH274" s="12"/>
      <c r="CI274" s="12"/>
      <c r="CJ274" s="12" t="b">
        <v>1</v>
      </c>
      <c r="CK274" s="12"/>
      <c r="CL274" s="12" t="b">
        <v>1</v>
      </c>
      <c r="CM274" s="12" t="b">
        <v>1</v>
      </c>
      <c r="CN274" s="12"/>
      <c r="CO274" s="12"/>
      <c r="CP274" s="12"/>
      <c r="CQ274" s="12"/>
      <c r="CR274" s="12"/>
      <c r="CS274" s="12"/>
      <c r="CT274" s="12"/>
      <c r="CU274" s="12"/>
      <c r="CV274" s="12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2" t="b">
        <v>1</v>
      </c>
      <c r="DS274" s="12" t="b">
        <v>1</v>
      </c>
      <c r="DT274" s="14"/>
      <c r="DU274" s="14"/>
      <c r="DV274" s="12" t="s">
        <v>2481</v>
      </c>
      <c r="DW274" s="12" t="b">
        <v>1</v>
      </c>
      <c r="DX274" s="14"/>
      <c r="DY274" s="14"/>
      <c r="DZ274" s="12"/>
      <c r="EA274" s="12"/>
      <c r="EB274" s="12"/>
      <c r="EC274" s="12"/>
      <c r="ED274" s="12"/>
      <c r="EE274" s="12"/>
      <c r="EF274" s="14"/>
      <c r="EG274" s="14"/>
      <c r="EH274" s="12"/>
      <c r="EI274" s="12"/>
      <c r="EJ274" s="14"/>
      <c r="EK274" s="12"/>
      <c r="EL274" s="12"/>
      <c r="EM274" s="12"/>
      <c r="EN274" s="12"/>
      <c r="EO274" s="12"/>
      <c r="EP274" s="12"/>
      <c r="EQ274" s="12"/>
      <c r="ER274" s="12"/>
      <c r="ES274" s="12"/>
      <c r="ET274" s="14"/>
      <c r="EU274" s="12"/>
      <c r="EV274" s="12"/>
      <c r="EW274" s="12">
        <v>1.0</v>
      </c>
      <c r="EX274" s="12"/>
      <c r="EY274" s="12">
        <v>1.0</v>
      </c>
      <c r="EZ274" s="12"/>
      <c r="FA274" s="12"/>
      <c r="FB274" s="12"/>
      <c r="FC274" s="12">
        <v>4.0</v>
      </c>
      <c r="FD274" s="12"/>
      <c r="FE274" s="12"/>
      <c r="FF274" s="12"/>
      <c r="FG274" s="12"/>
      <c r="FH274" s="12"/>
      <c r="FI274" s="12">
        <v>1.0</v>
      </c>
      <c r="FJ274" s="12"/>
      <c r="FK274" s="12"/>
      <c r="FL274" s="12">
        <v>1.0</v>
      </c>
      <c r="FM274" s="14"/>
      <c r="FN274" s="12"/>
      <c r="FO274" s="12">
        <v>1.0</v>
      </c>
      <c r="FP274" s="12"/>
      <c r="FQ274" s="14"/>
      <c r="FR274" s="12">
        <v>1.0</v>
      </c>
      <c r="FS274" s="12">
        <v>1.0</v>
      </c>
      <c r="FT274" s="12"/>
      <c r="FU274" s="12"/>
      <c r="FV274" s="12"/>
      <c r="FW274" s="12">
        <v>1.0</v>
      </c>
      <c r="FX274" s="12"/>
      <c r="FY274" s="12">
        <v>4.0</v>
      </c>
      <c r="FZ274" s="12"/>
      <c r="GA274" s="12"/>
      <c r="GB274" s="12"/>
      <c r="GC274" s="14"/>
      <c r="GD274" s="12"/>
      <c r="GE274" s="12">
        <v>1.0</v>
      </c>
      <c r="GF274" s="12"/>
      <c r="GG274" s="12">
        <v>1.0</v>
      </c>
      <c r="GH274" s="12"/>
      <c r="GI274" s="12"/>
      <c r="GJ274" s="12">
        <v>1.0</v>
      </c>
      <c r="GK274" s="14"/>
      <c r="GL274" s="14"/>
      <c r="GM274" s="14"/>
      <c r="GN274" s="12"/>
      <c r="GO274" s="14"/>
      <c r="GP274" s="14"/>
      <c r="GQ274" s="12"/>
      <c r="GR274" s="14"/>
      <c r="GS274" s="12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2">
        <f t="shared" ref="HQ274:HQ277" si="60">countif(AC274:DP274,"TRUE")</f>
        <v>18</v>
      </c>
      <c r="HR274" s="12">
        <v>228000.0</v>
      </c>
      <c r="HS274" s="12">
        <v>0.0</v>
      </c>
      <c r="HT274" s="12">
        <v>0.0</v>
      </c>
      <c r="HU274" s="12">
        <v>0.0</v>
      </c>
      <c r="HV274" s="12">
        <v>0.0</v>
      </c>
      <c r="HW274" s="12"/>
      <c r="HX274" s="12">
        <v>228000.0</v>
      </c>
      <c r="HY274" s="12" t="s">
        <v>2482</v>
      </c>
      <c r="HZ274" s="19">
        <v>36580.0</v>
      </c>
    </row>
    <row r="275">
      <c r="A275" s="12" t="s">
        <v>2483</v>
      </c>
      <c r="B275" s="12" t="s">
        <v>2484</v>
      </c>
      <c r="C275" s="13">
        <v>45231.0</v>
      </c>
      <c r="D275" s="12">
        <v>11.0</v>
      </c>
      <c r="E275" s="12" t="s">
        <v>293</v>
      </c>
      <c r="F275" s="12" t="s">
        <v>294</v>
      </c>
      <c r="G275" s="12" t="s">
        <v>237</v>
      </c>
      <c r="H275" s="12" t="s">
        <v>238</v>
      </c>
      <c r="I275" s="12" t="s">
        <v>239</v>
      </c>
      <c r="J275" s="14"/>
      <c r="K275" s="12" t="s">
        <v>2485</v>
      </c>
      <c r="L275" s="12" t="s">
        <v>2486</v>
      </c>
      <c r="M275" s="15" t="s">
        <v>2487</v>
      </c>
      <c r="N275" s="12" t="s">
        <v>642</v>
      </c>
      <c r="O275" s="12" t="s">
        <v>259</v>
      </c>
      <c r="P275" s="12" t="s">
        <v>245</v>
      </c>
      <c r="Q275" s="12" t="s">
        <v>246</v>
      </c>
      <c r="R275" s="12" t="s">
        <v>247</v>
      </c>
      <c r="S275" s="12" t="s">
        <v>248</v>
      </c>
      <c r="T275" s="16" t="s">
        <v>2488</v>
      </c>
      <c r="U275" s="17" t="s">
        <v>2489</v>
      </c>
      <c r="V275" s="14" t="str">
        <f t="shared" si="1"/>
        <v>3,590168</v>
      </c>
      <c r="W275" s="14" t="str">
        <f t="shared" si="2"/>
        <v>98,656568</v>
      </c>
      <c r="X275" s="14" t="str">
        <f t="shared" si="3"/>
        <v>3,590119</v>
      </c>
      <c r="Y275" s="14" t="str">
        <f t="shared" si="4"/>
        <v>98,656595</v>
      </c>
      <c r="Z275" s="18">
        <f t="shared" si="58"/>
        <v>6.218109606</v>
      </c>
      <c r="AA275" s="14" t="str">
        <f t="shared" si="6"/>
        <v>Dalam Radius</v>
      </c>
      <c r="AB275" s="14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 t="b">
        <v>1</v>
      </c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 t="b">
        <v>1</v>
      </c>
      <c r="BA275" s="12"/>
      <c r="BB275" s="12" t="b">
        <v>1</v>
      </c>
      <c r="BC275" s="12"/>
      <c r="BD275" s="12" t="b">
        <v>1</v>
      </c>
      <c r="BE275" s="12"/>
      <c r="BF275" s="12" t="b">
        <v>1</v>
      </c>
      <c r="BG275" s="12"/>
      <c r="BH275" s="12"/>
      <c r="BI275" s="12" t="b">
        <v>1</v>
      </c>
      <c r="BJ275" s="12"/>
      <c r="BK275" s="12"/>
      <c r="BL275" s="12"/>
      <c r="BM275" s="12"/>
      <c r="BN275" s="12"/>
      <c r="BO275" s="12" t="b">
        <v>1</v>
      </c>
      <c r="BP275" s="12"/>
      <c r="BQ275" s="12"/>
      <c r="BR275" s="12"/>
      <c r="BS275" s="12"/>
      <c r="BT275" s="12"/>
      <c r="BU275" s="12"/>
      <c r="BV275" s="12" t="b">
        <v>1</v>
      </c>
      <c r="BW275" s="12" t="b">
        <v>1</v>
      </c>
      <c r="BX275" s="12"/>
      <c r="BY275" s="12"/>
      <c r="BZ275" s="12" t="b">
        <v>1</v>
      </c>
      <c r="CA275" s="12"/>
      <c r="CB275" s="12" t="b">
        <v>1</v>
      </c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2" t="b">
        <v>0</v>
      </c>
      <c r="DS275" s="12" t="b">
        <v>0</v>
      </c>
      <c r="DT275" s="14"/>
      <c r="DU275" s="14"/>
      <c r="DV275" s="12" t="s">
        <v>2490</v>
      </c>
      <c r="DW275" s="12" t="b">
        <v>1</v>
      </c>
      <c r="DX275" s="14"/>
      <c r="DY275" s="14"/>
      <c r="DZ275" s="12"/>
      <c r="EA275" s="12"/>
      <c r="EB275" s="12"/>
      <c r="EC275" s="12"/>
      <c r="ED275" s="12"/>
      <c r="EE275" s="12"/>
      <c r="EF275" s="14"/>
      <c r="EG275" s="14"/>
      <c r="EH275" s="12">
        <v>1.0</v>
      </c>
      <c r="EI275" s="12"/>
      <c r="EJ275" s="14"/>
      <c r="EK275" s="12"/>
      <c r="EL275" s="12"/>
      <c r="EM275" s="12"/>
      <c r="EN275" s="12"/>
      <c r="EO275" s="12"/>
      <c r="EP275" s="12"/>
      <c r="EQ275" s="12"/>
      <c r="ER275" s="12"/>
      <c r="ES275" s="12"/>
      <c r="ET275" s="14"/>
      <c r="EU275" s="12"/>
      <c r="EV275" s="12"/>
      <c r="EW275" s="12"/>
      <c r="EX275" s="12"/>
      <c r="EY275" s="12"/>
      <c r="EZ275" s="12"/>
      <c r="FA275" s="12">
        <v>1.0</v>
      </c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>
        <v>1.0</v>
      </c>
      <c r="FM275" s="14"/>
      <c r="FN275" s="12"/>
      <c r="FO275" s="12"/>
      <c r="FP275" s="12"/>
      <c r="FQ275" s="14"/>
      <c r="FR275" s="12"/>
      <c r="FS275" s="12"/>
      <c r="FT275" s="12"/>
      <c r="FU275" s="12"/>
      <c r="FV275" s="12"/>
      <c r="FW275" s="12">
        <v>1.0</v>
      </c>
      <c r="FX275" s="12"/>
      <c r="FY275" s="12"/>
      <c r="FZ275" s="12"/>
      <c r="GA275" s="12"/>
      <c r="GB275" s="12"/>
      <c r="GC275" s="14"/>
      <c r="GD275" s="12"/>
      <c r="GE275" s="12"/>
      <c r="GF275" s="12"/>
      <c r="GG275" s="12"/>
      <c r="GH275" s="12"/>
      <c r="GI275" s="12"/>
      <c r="GJ275" s="12"/>
      <c r="GK275" s="14"/>
      <c r="GL275" s="14"/>
      <c r="GM275" s="14"/>
      <c r="GN275" s="12"/>
      <c r="GO275" s="14"/>
      <c r="GP275" s="14"/>
      <c r="GQ275" s="12"/>
      <c r="GR275" s="14"/>
      <c r="GS275" s="12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2">
        <f t="shared" si="60"/>
        <v>11</v>
      </c>
      <c r="HR275" s="12">
        <v>36000.0</v>
      </c>
      <c r="HS275" s="12">
        <v>12500.0</v>
      </c>
      <c r="HT275" s="12">
        <v>0.0</v>
      </c>
      <c r="HU275" s="12">
        <v>0.0</v>
      </c>
      <c r="HV275" s="12">
        <v>0.0</v>
      </c>
      <c r="HW275" s="12"/>
      <c r="HX275" s="12">
        <v>48500.0</v>
      </c>
      <c r="HY275" s="12" t="s">
        <v>2491</v>
      </c>
      <c r="HZ275" s="19">
        <v>36545.0</v>
      </c>
    </row>
    <row r="276">
      <c r="A276" s="12" t="s">
        <v>2492</v>
      </c>
      <c r="B276" s="12" t="s">
        <v>2493</v>
      </c>
      <c r="C276" s="13">
        <v>45236.0</v>
      </c>
      <c r="D276" s="12">
        <v>11.0</v>
      </c>
      <c r="E276" s="12" t="s">
        <v>235</v>
      </c>
      <c r="F276" s="12" t="s">
        <v>236</v>
      </c>
      <c r="G276" s="12" t="s">
        <v>237</v>
      </c>
      <c r="H276" s="12" t="s">
        <v>238</v>
      </c>
      <c r="I276" s="12" t="s">
        <v>239</v>
      </c>
      <c r="J276" s="14"/>
      <c r="K276" s="12" t="s">
        <v>2494</v>
      </c>
      <c r="L276" s="12" t="s">
        <v>2495</v>
      </c>
      <c r="M276" s="15" t="s">
        <v>2496</v>
      </c>
      <c r="N276" s="12" t="s">
        <v>744</v>
      </c>
      <c r="O276" s="12" t="s">
        <v>259</v>
      </c>
      <c r="P276" s="12" t="s">
        <v>245</v>
      </c>
      <c r="Q276" s="12" t="s">
        <v>278</v>
      </c>
      <c r="R276" s="12" t="s">
        <v>279</v>
      </c>
      <c r="S276" s="15" t="s">
        <v>1727</v>
      </c>
      <c r="T276" s="16" t="s">
        <v>2497</v>
      </c>
      <c r="U276" s="17" t="s">
        <v>2498</v>
      </c>
      <c r="V276" s="14" t="str">
        <f t="shared" si="1"/>
        <v>3,599777</v>
      </c>
      <c r="W276" s="14" t="str">
        <f t="shared" si="2"/>
        <v>98,608688</v>
      </c>
      <c r="X276" s="14" t="str">
        <f t="shared" si="3"/>
        <v>3,599722</v>
      </c>
      <c r="Y276" s="14" t="str">
        <f t="shared" si="4"/>
        <v>98,608684</v>
      </c>
      <c r="Z276" s="18">
        <f t="shared" si="58"/>
        <v>6.131804672</v>
      </c>
      <c r="AA276" s="14" t="str">
        <f t="shared" si="6"/>
        <v>Dalam Radius</v>
      </c>
      <c r="AB276" s="14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 t="b">
        <v>1</v>
      </c>
      <c r="AY276" s="12"/>
      <c r="AZ276" s="12" t="b">
        <v>1</v>
      </c>
      <c r="BA276" s="12" t="b">
        <v>1</v>
      </c>
      <c r="BB276" s="12" t="b">
        <v>1</v>
      </c>
      <c r="BC276" s="12"/>
      <c r="BD276" s="12" t="b">
        <v>1</v>
      </c>
      <c r="BE276" s="12" t="b">
        <v>1</v>
      </c>
      <c r="BF276" s="12" t="b">
        <v>1</v>
      </c>
      <c r="BG276" s="12"/>
      <c r="BH276" s="12"/>
      <c r="BI276" s="12" t="b">
        <v>1</v>
      </c>
      <c r="BJ276" s="12"/>
      <c r="BK276" s="12"/>
      <c r="BL276" s="12" t="b">
        <v>1</v>
      </c>
      <c r="BM276" s="12"/>
      <c r="BN276" s="12"/>
      <c r="BO276" s="12"/>
      <c r="BP276" s="12"/>
      <c r="BQ276" s="12"/>
      <c r="BR276" s="12" t="b">
        <v>1</v>
      </c>
      <c r="BS276" s="12"/>
      <c r="BT276" s="12"/>
      <c r="BU276" s="12"/>
      <c r="BV276" s="12" t="b">
        <v>1</v>
      </c>
      <c r="BW276" s="12" t="b">
        <v>1</v>
      </c>
      <c r="BX276" s="12" t="b">
        <v>1</v>
      </c>
      <c r="BY276" s="12" t="b">
        <v>1</v>
      </c>
      <c r="BZ276" s="12"/>
      <c r="CA276" s="12"/>
      <c r="CB276" s="12" t="b">
        <v>1</v>
      </c>
      <c r="CC276" s="12"/>
      <c r="CD276" s="12"/>
      <c r="CE276" s="12"/>
      <c r="CF276" s="12"/>
      <c r="CG276" s="12" t="b">
        <v>1</v>
      </c>
      <c r="CH276" s="12"/>
      <c r="CI276" s="12"/>
      <c r="CJ276" s="12" t="b">
        <v>1</v>
      </c>
      <c r="CK276" s="12" t="b">
        <v>1</v>
      </c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4"/>
      <c r="DR276" s="12" t="b">
        <v>0</v>
      </c>
      <c r="DS276" s="12" t="b">
        <v>0</v>
      </c>
      <c r="DT276" s="14"/>
      <c r="DU276" s="14"/>
      <c r="DV276" s="12" t="s">
        <v>2499</v>
      </c>
      <c r="DW276" s="12" t="b">
        <v>1</v>
      </c>
      <c r="DX276" s="14"/>
      <c r="DY276" s="14"/>
      <c r="DZ276" s="12"/>
      <c r="EA276" s="12"/>
      <c r="EB276" s="12"/>
      <c r="EC276" s="12"/>
      <c r="ED276" s="12"/>
      <c r="EE276" s="12"/>
      <c r="EF276" s="14"/>
      <c r="EG276" s="14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4"/>
      <c r="EU276" s="12"/>
      <c r="EV276" s="12"/>
      <c r="EW276" s="12">
        <v>1.0</v>
      </c>
      <c r="EX276" s="12"/>
      <c r="EY276" s="12">
        <v>1.0</v>
      </c>
      <c r="EZ276" s="12"/>
      <c r="FA276" s="12">
        <v>1.0</v>
      </c>
      <c r="FB276" s="12">
        <v>1.0</v>
      </c>
      <c r="FC276" s="12">
        <v>1.0</v>
      </c>
      <c r="FD276" s="12"/>
      <c r="FE276" s="12"/>
      <c r="FF276" s="12">
        <v>1.0</v>
      </c>
      <c r="FG276" s="12"/>
      <c r="FH276" s="12"/>
      <c r="FI276" s="12"/>
      <c r="FJ276" s="12"/>
      <c r="FK276" s="12"/>
      <c r="FL276" s="12"/>
      <c r="FM276" s="14"/>
      <c r="FN276" s="12"/>
      <c r="FO276" s="12"/>
      <c r="FP276" s="12"/>
      <c r="FQ276" s="14"/>
      <c r="FR276" s="12"/>
      <c r="FS276" s="12">
        <v>1.0</v>
      </c>
      <c r="FT276" s="12">
        <v>1.0</v>
      </c>
      <c r="FU276" s="12">
        <v>1.0</v>
      </c>
      <c r="FV276" s="12">
        <v>0.0</v>
      </c>
      <c r="FW276" s="12"/>
      <c r="FX276" s="12"/>
      <c r="FY276" s="12"/>
      <c r="FZ276" s="12"/>
      <c r="GA276" s="12"/>
      <c r="GB276" s="12"/>
      <c r="GC276" s="14"/>
      <c r="GD276" s="12">
        <v>1.0</v>
      </c>
      <c r="GE276" s="12"/>
      <c r="GF276" s="12"/>
      <c r="GG276" s="12">
        <v>1.0</v>
      </c>
      <c r="GH276" s="12">
        <v>1.0</v>
      </c>
      <c r="GI276" s="12"/>
      <c r="GJ276" s="12"/>
      <c r="GK276" s="14"/>
      <c r="GL276" s="14"/>
      <c r="GM276" s="14"/>
      <c r="GN276" s="12"/>
      <c r="GO276" s="14"/>
      <c r="GP276" s="14"/>
      <c r="GQ276" s="12"/>
      <c r="GR276" s="14"/>
      <c r="GS276" s="12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2">
        <f t="shared" si="60"/>
        <v>18</v>
      </c>
      <c r="HR276" s="12">
        <v>144000.0</v>
      </c>
      <c r="HS276" s="12">
        <v>0.0</v>
      </c>
      <c r="HT276" s="12">
        <v>0.0</v>
      </c>
      <c r="HU276" s="12">
        <v>0.0</v>
      </c>
      <c r="HV276" s="12">
        <v>0.0</v>
      </c>
      <c r="HW276" s="12">
        <v>0.0</v>
      </c>
      <c r="HX276" s="12">
        <v>144000.0</v>
      </c>
      <c r="HY276" s="12" t="s">
        <v>2500</v>
      </c>
      <c r="HZ276" s="19">
        <v>36542.0</v>
      </c>
    </row>
    <row r="277">
      <c r="A277" s="12" t="s">
        <v>2501</v>
      </c>
      <c r="B277" s="12" t="s">
        <v>2502</v>
      </c>
      <c r="C277" s="13">
        <v>45234.0</v>
      </c>
      <c r="D277" s="12">
        <v>11.0</v>
      </c>
      <c r="E277" s="12" t="s">
        <v>596</v>
      </c>
      <c r="F277" s="12" t="s">
        <v>597</v>
      </c>
      <c r="G277" s="12" t="s">
        <v>237</v>
      </c>
      <c r="H277" s="12" t="s">
        <v>238</v>
      </c>
      <c r="I277" s="12" t="s">
        <v>239</v>
      </c>
      <c r="J277" s="14"/>
      <c r="K277" s="12" t="s">
        <v>2503</v>
      </c>
      <c r="L277" s="12" t="s">
        <v>2504</v>
      </c>
      <c r="M277" s="15" t="s">
        <v>2505</v>
      </c>
      <c r="N277" s="12" t="s">
        <v>642</v>
      </c>
      <c r="O277" s="12" t="s">
        <v>259</v>
      </c>
      <c r="P277" s="12" t="s">
        <v>245</v>
      </c>
      <c r="Q277" s="12" t="s">
        <v>299</v>
      </c>
      <c r="R277" s="12" t="s">
        <v>247</v>
      </c>
      <c r="S277" s="12" t="s">
        <v>248</v>
      </c>
      <c r="T277" s="16" t="s">
        <v>2506</v>
      </c>
      <c r="U277" s="17" t="s">
        <v>2507</v>
      </c>
      <c r="V277" s="14" t="str">
        <f t="shared" si="1"/>
        <v>3,598929</v>
      </c>
      <c r="W277" s="14" t="str">
        <f t="shared" si="2"/>
        <v>98,652145</v>
      </c>
      <c r="X277" s="14" t="str">
        <f t="shared" si="3"/>
        <v>3,598933</v>
      </c>
      <c r="Y277" s="14" t="str">
        <f t="shared" si="4"/>
        <v>98,652144</v>
      </c>
      <c r="Z277" s="18">
        <f t="shared" si="58"/>
        <v>0.458414905</v>
      </c>
      <c r="AA277" s="14" t="str">
        <f t="shared" si="6"/>
        <v>Dalam Radius</v>
      </c>
      <c r="AB277" s="14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 t="b">
        <v>1</v>
      </c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 t="b">
        <v>1</v>
      </c>
      <c r="BW277" s="12"/>
      <c r="BX277" s="12"/>
      <c r="BY277" s="12"/>
      <c r="BZ277" s="12" t="b">
        <v>1</v>
      </c>
      <c r="CA277" s="12"/>
      <c r="CB277" s="12" t="b">
        <v>1</v>
      </c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4"/>
      <c r="DR277" s="12" t="b">
        <v>0</v>
      </c>
      <c r="DS277" s="12" t="b">
        <v>0</v>
      </c>
      <c r="DT277" s="14"/>
      <c r="DU277" s="14"/>
      <c r="DV277" s="12" t="s">
        <v>2508</v>
      </c>
      <c r="DW277" s="12" t="b">
        <v>0</v>
      </c>
      <c r="DX277" s="14"/>
      <c r="DY277" s="14"/>
      <c r="DZ277" s="12"/>
      <c r="EA277" s="12"/>
      <c r="EB277" s="12"/>
      <c r="EC277" s="12"/>
      <c r="ED277" s="12"/>
      <c r="EE277" s="12"/>
      <c r="EF277" s="14"/>
      <c r="EG277" s="14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4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4"/>
      <c r="FN277" s="12"/>
      <c r="FO277" s="12"/>
      <c r="FP277" s="12"/>
      <c r="FQ277" s="14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4"/>
      <c r="GD277" s="12"/>
      <c r="GE277" s="12"/>
      <c r="GF277" s="12"/>
      <c r="GG277" s="12"/>
      <c r="GH277" s="12"/>
      <c r="GI277" s="12"/>
      <c r="GJ277" s="12"/>
      <c r="GK277" s="14"/>
      <c r="GL277" s="14"/>
      <c r="GM277" s="14"/>
      <c r="GN277" s="12"/>
      <c r="GO277" s="14"/>
      <c r="GP277" s="14"/>
      <c r="GQ277" s="12"/>
      <c r="GR277" s="14"/>
      <c r="GS277" s="12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2">
        <f t="shared" si="60"/>
        <v>4</v>
      </c>
      <c r="HR277" s="12">
        <v>0.0</v>
      </c>
      <c r="HS277" s="12">
        <v>0.0</v>
      </c>
      <c r="HT277" s="12">
        <v>0.0</v>
      </c>
      <c r="HU277" s="12">
        <v>0.0</v>
      </c>
      <c r="HV277" s="12">
        <v>0.0</v>
      </c>
      <c r="HW277" s="12">
        <v>0.0</v>
      </c>
      <c r="HX277" s="12">
        <v>0.0</v>
      </c>
      <c r="HY277" s="12" t="s">
        <v>2509</v>
      </c>
      <c r="HZ277" s="12" t="s">
        <v>2510</v>
      </c>
    </row>
    <row r="278">
      <c r="A278" s="12" t="s">
        <v>2511</v>
      </c>
      <c r="B278" s="12" t="s">
        <v>2512</v>
      </c>
      <c r="C278" s="13">
        <v>45237.0</v>
      </c>
      <c r="D278" s="12">
        <v>11.0</v>
      </c>
      <c r="E278" s="12" t="s">
        <v>293</v>
      </c>
      <c r="F278" s="12" t="s">
        <v>629</v>
      </c>
      <c r="G278" s="12" t="s">
        <v>237</v>
      </c>
      <c r="H278" s="12" t="s">
        <v>238</v>
      </c>
      <c r="I278" s="12" t="s">
        <v>239</v>
      </c>
      <c r="J278" s="14"/>
      <c r="K278" s="12" t="s">
        <v>2513</v>
      </c>
      <c r="L278" s="12" t="s">
        <v>2514</v>
      </c>
      <c r="M278" s="15" t="s">
        <v>297</v>
      </c>
      <c r="N278" s="12" t="s">
        <v>642</v>
      </c>
      <c r="O278" s="12" t="s">
        <v>259</v>
      </c>
      <c r="P278" s="12" t="s">
        <v>245</v>
      </c>
      <c r="Q278" s="12" t="s">
        <v>299</v>
      </c>
      <c r="R278" s="12" t="s">
        <v>247</v>
      </c>
      <c r="S278" s="12" t="s">
        <v>248</v>
      </c>
      <c r="T278" s="16" t="s">
        <v>2515</v>
      </c>
      <c r="U278" s="17" t="s">
        <v>2516</v>
      </c>
      <c r="V278" s="12" t="str">
        <f t="shared" si="1"/>
        <v>3,593525</v>
      </c>
      <c r="W278" s="14" t="str">
        <f t="shared" si="2"/>
        <v>98,664802</v>
      </c>
      <c r="X278" s="14" t="str">
        <f t="shared" si="3"/>
        <v>3,593536</v>
      </c>
      <c r="Y278" s="14" t="str">
        <f t="shared" si="4"/>
        <v>98,664748</v>
      </c>
      <c r="Z278" s="18">
        <f t="shared" si="58"/>
        <v>6.116266172</v>
      </c>
      <c r="AA278" s="14" t="str">
        <f t="shared" si="6"/>
        <v>Dalam Radius</v>
      </c>
      <c r="AB278" s="14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4"/>
      <c r="DR278" s="12" t="b">
        <v>0</v>
      </c>
      <c r="DS278" s="12" t="b">
        <v>0</v>
      </c>
      <c r="DT278" s="12"/>
      <c r="DU278" s="12"/>
      <c r="DV278" s="12" t="s">
        <v>2517</v>
      </c>
      <c r="DW278" s="12" t="b">
        <v>0</v>
      </c>
      <c r="DX278" s="12"/>
      <c r="DY278" s="12"/>
      <c r="DZ278" s="12"/>
      <c r="EA278" s="12"/>
      <c r="EB278" s="12"/>
      <c r="EC278" s="12"/>
      <c r="ED278" s="12"/>
      <c r="EE278" s="12"/>
      <c r="EF278" s="14"/>
      <c r="EG278" s="14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4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>
        <v>1.0</v>
      </c>
      <c r="FG278" s="12"/>
      <c r="FH278" s="12"/>
      <c r="FI278" s="12"/>
      <c r="FJ278" s="12"/>
      <c r="FK278" s="12"/>
      <c r="FL278" s="12"/>
      <c r="FM278" s="14"/>
      <c r="FN278" s="12"/>
      <c r="FO278" s="12"/>
      <c r="FP278" s="12"/>
      <c r="FQ278" s="14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4"/>
      <c r="GD278" s="12"/>
      <c r="GE278" s="12"/>
      <c r="GF278" s="12">
        <v>1.0</v>
      </c>
      <c r="GG278" s="12"/>
      <c r="GH278" s="12"/>
      <c r="GI278" s="12"/>
      <c r="GJ278" s="12"/>
      <c r="GK278" s="14"/>
      <c r="GL278" s="14"/>
      <c r="GM278" s="14"/>
      <c r="GN278" s="12"/>
      <c r="GO278" s="14"/>
      <c r="GP278" s="14"/>
      <c r="GQ278" s="12"/>
      <c r="GR278" s="14"/>
      <c r="GS278" s="12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2">
        <f>countif(AC278:CV278,"TRUE")</f>
        <v>0</v>
      </c>
      <c r="HR278" s="12">
        <v>24000.0</v>
      </c>
      <c r="HS278" s="12">
        <v>0.0</v>
      </c>
      <c r="HT278" s="12">
        <v>0.0</v>
      </c>
      <c r="HU278" s="12">
        <v>0.0</v>
      </c>
      <c r="HV278" s="12">
        <v>0.0</v>
      </c>
      <c r="HW278" s="12">
        <v>0.0</v>
      </c>
      <c r="HX278" s="12">
        <v>24000.0</v>
      </c>
      <c r="HY278" s="20">
        <v>17328.0</v>
      </c>
      <c r="HZ278" s="12" t="s">
        <v>2518</v>
      </c>
    </row>
    <row r="279">
      <c r="A279" s="12" t="s">
        <v>2519</v>
      </c>
      <c r="B279" s="12" t="s">
        <v>2520</v>
      </c>
      <c r="C279" s="13">
        <v>45233.0</v>
      </c>
      <c r="D279" s="12">
        <v>11.0</v>
      </c>
      <c r="E279" s="12" t="s">
        <v>293</v>
      </c>
      <c r="F279" s="12" t="s">
        <v>629</v>
      </c>
      <c r="G279" s="12" t="s">
        <v>237</v>
      </c>
      <c r="H279" s="12" t="s">
        <v>238</v>
      </c>
      <c r="I279" s="12" t="s">
        <v>239</v>
      </c>
      <c r="J279" s="14"/>
      <c r="K279" s="12" t="s">
        <v>2521</v>
      </c>
      <c r="L279" s="12" t="s">
        <v>2522</v>
      </c>
      <c r="M279" s="15" t="s">
        <v>297</v>
      </c>
      <c r="N279" s="12" t="s">
        <v>642</v>
      </c>
      <c r="O279" s="12" t="s">
        <v>259</v>
      </c>
      <c r="P279" s="12" t="s">
        <v>245</v>
      </c>
      <c r="Q279" s="12" t="s">
        <v>299</v>
      </c>
      <c r="R279" s="12" t="s">
        <v>247</v>
      </c>
      <c r="S279" s="12" t="s">
        <v>248</v>
      </c>
      <c r="T279" s="16" t="s">
        <v>2523</v>
      </c>
      <c r="U279" s="17" t="s">
        <v>2524</v>
      </c>
      <c r="V279" s="14" t="str">
        <f t="shared" si="1"/>
        <v>3,585255</v>
      </c>
      <c r="W279" s="14" t="str">
        <f t="shared" si="2"/>
        <v>98,669361</v>
      </c>
      <c r="X279" s="14" t="str">
        <f t="shared" si="3"/>
        <v>3,585221</v>
      </c>
      <c r="Y279" s="14" t="str">
        <f t="shared" si="4"/>
        <v>98,669318</v>
      </c>
      <c r="Z279" s="18">
        <f t="shared" si="58"/>
        <v>6.088127433</v>
      </c>
      <c r="AA279" s="14" t="str">
        <f t="shared" si="6"/>
        <v>Dalam Radius</v>
      </c>
      <c r="AB279" s="14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4"/>
      <c r="DR279" s="12" t="b">
        <v>0</v>
      </c>
      <c r="DS279" s="12" t="b">
        <v>0</v>
      </c>
      <c r="DT279" s="14"/>
      <c r="DU279" s="14"/>
      <c r="DV279" s="12" t="s">
        <v>2525</v>
      </c>
      <c r="DW279" s="12" t="b">
        <v>1</v>
      </c>
      <c r="DX279" s="14"/>
      <c r="DY279" s="14"/>
      <c r="DZ279" s="12"/>
      <c r="EA279" s="12"/>
      <c r="EB279" s="12"/>
      <c r="EC279" s="12"/>
      <c r="ED279" s="12"/>
      <c r="EE279" s="12"/>
      <c r="EF279" s="14"/>
      <c r="EG279" s="14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4"/>
      <c r="EU279" s="12"/>
      <c r="EV279" s="12"/>
      <c r="EW279" s="12"/>
      <c r="EX279" s="12">
        <v>1.0</v>
      </c>
      <c r="EY279" s="12"/>
      <c r="EZ279" s="12"/>
      <c r="FA279" s="12"/>
      <c r="FB279" s="12"/>
      <c r="FC279" s="12">
        <v>4.0</v>
      </c>
      <c r="FD279" s="12"/>
      <c r="FE279" s="12"/>
      <c r="FF279" s="12"/>
      <c r="FG279" s="12"/>
      <c r="FH279" s="12"/>
      <c r="FI279" s="12"/>
      <c r="FJ279" s="12"/>
      <c r="FK279" s="12"/>
      <c r="FL279" s="12"/>
      <c r="FM279" s="14"/>
      <c r="FN279" s="12"/>
      <c r="FO279" s="12">
        <v>1.0</v>
      </c>
      <c r="FP279" s="12"/>
      <c r="FQ279" s="14"/>
      <c r="FR279" s="12"/>
      <c r="FS279" s="12"/>
      <c r="FT279" s="12"/>
      <c r="FU279" s="12"/>
      <c r="FV279" s="12"/>
      <c r="FW279" s="12">
        <v>4.0</v>
      </c>
      <c r="FX279" s="12"/>
      <c r="FY279" s="12">
        <v>4.0</v>
      </c>
      <c r="FZ279" s="12"/>
      <c r="GA279" s="12"/>
      <c r="GB279" s="12"/>
      <c r="GC279" s="14"/>
      <c r="GD279" s="12"/>
      <c r="GE279" s="12"/>
      <c r="GF279" s="12"/>
      <c r="GG279" s="12"/>
      <c r="GH279" s="12"/>
      <c r="GI279" s="12"/>
      <c r="GJ279" s="19"/>
      <c r="GK279" s="14"/>
      <c r="GL279" s="14"/>
      <c r="GM279" s="14"/>
      <c r="GN279" s="12"/>
      <c r="GO279" s="14"/>
      <c r="GP279" s="14"/>
      <c r="GQ279" s="12"/>
      <c r="GR279" s="14"/>
      <c r="GS279" s="12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2">
        <f t="shared" ref="HQ279:HQ285" si="61">countif(AC279:DP279,"TRUE")</f>
        <v>0</v>
      </c>
      <c r="HR279" s="12">
        <v>168000.0</v>
      </c>
      <c r="HS279" s="12">
        <v>0.0</v>
      </c>
      <c r="HT279" s="12">
        <v>0.0</v>
      </c>
      <c r="HU279" s="12">
        <v>0.0</v>
      </c>
      <c r="HV279" s="12">
        <v>0.0</v>
      </c>
      <c r="HW279" s="12">
        <v>0.0</v>
      </c>
      <c r="HX279" s="12">
        <v>168000.0</v>
      </c>
      <c r="HY279" s="20">
        <v>46915.0</v>
      </c>
      <c r="HZ279" s="12" t="s">
        <v>2526</v>
      </c>
    </row>
    <row r="280">
      <c r="A280" s="12" t="s">
        <v>2527</v>
      </c>
      <c r="B280" s="12" t="s">
        <v>2528</v>
      </c>
      <c r="C280" s="13">
        <v>45236.0</v>
      </c>
      <c r="D280" s="12">
        <v>11.0</v>
      </c>
      <c r="E280" s="12" t="s">
        <v>475</v>
      </c>
      <c r="F280" s="12" t="s">
        <v>476</v>
      </c>
      <c r="G280" s="12" t="s">
        <v>237</v>
      </c>
      <c r="H280" s="12" t="s">
        <v>238</v>
      </c>
      <c r="I280" s="12" t="s">
        <v>239</v>
      </c>
      <c r="J280" s="14"/>
      <c r="K280" s="12" t="s">
        <v>2529</v>
      </c>
      <c r="L280" s="12" t="s">
        <v>2530</v>
      </c>
      <c r="M280" s="15" t="s">
        <v>2531</v>
      </c>
      <c r="N280" s="12" t="s">
        <v>480</v>
      </c>
      <c r="O280" s="12" t="s">
        <v>259</v>
      </c>
      <c r="P280" s="12" t="s">
        <v>245</v>
      </c>
      <c r="Q280" s="12" t="s">
        <v>278</v>
      </c>
      <c r="R280" s="12" t="s">
        <v>279</v>
      </c>
      <c r="S280" s="15" t="s">
        <v>1727</v>
      </c>
      <c r="T280" s="16" t="s">
        <v>2532</v>
      </c>
      <c r="U280" s="17" t="s">
        <v>2533</v>
      </c>
      <c r="V280" s="14" t="str">
        <f t="shared" si="1"/>
        <v>3,614132</v>
      </c>
      <c r="W280" s="14" t="str">
        <f t="shared" si="2"/>
        <v>98,676483</v>
      </c>
      <c r="X280" s="14" t="str">
        <f t="shared" si="3"/>
        <v>3,614138</v>
      </c>
      <c r="Y280" s="14" t="str">
        <f t="shared" si="4"/>
        <v>98,676537</v>
      </c>
      <c r="Z280" s="18">
        <f t="shared" si="58"/>
        <v>6.029603671</v>
      </c>
      <c r="AA280" s="14" t="str">
        <f t="shared" si="6"/>
        <v>Dalam Radius</v>
      </c>
      <c r="AB280" s="14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 t="b">
        <v>1</v>
      </c>
      <c r="AY280" s="12"/>
      <c r="AZ280" s="12" t="b">
        <v>1</v>
      </c>
      <c r="BA280" s="12"/>
      <c r="BB280" s="12" t="b">
        <v>1</v>
      </c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 t="b">
        <v>1</v>
      </c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 t="b">
        <v>1</v>
      </c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4"/>
      <c r="DR280" s="12" t="b">
        <v>1</v>
      </c>
      <c r="DS280" s="12" t="b">
        <v>1</v>
      </c>
      <c r="DT280" s="14"/>
      <c r="DU280" s="14"/>
      <c r="DV280" s="12" t="s">
        <v>2534</v>
      </c>
      <c r="DW280" s="12" t="b">
        <v>1</v>
      </c>
      <c r="DX280" s="14"/>
      <c r="DY280" s="14"/>
      <c r="DZ280" s="12"/>
      <c r="EA280" s="12"/>
      <c r="EB280" s="12"/>
      <c r="EC280" s="12"/>
      <c r="ED280" s="12"/>
      <c r="EE280" s="12"/>
      <c r="EF280" s="14"/>
      <c r="EG280" s="14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4"/>
      <c r="EU280" s="12"/>
      <c r="EV280" s="12"/>
      <c r="EW280" s="12"/>
      <c r="EX280" s="12"/>
      <c r="EY280" s="12">
        <v>1.0</v>
      </c>
      <c r="EZ280" s="12"/>
      <c r="FA280" s="12">
        <v>1.0</v>
      </c>
      <c r="FB280" s="12"/>
      <c r="FC280" s="12">
        <v>1.0</v>
      </c>
      <c r="FD280" s="12"/>
      <c r="FE280" s="12"/>
      <c r="FF280" s="12">
        <v>1.0</v>
      </c>
      <c r="FG280" s="12"/>
      <c r="FH280" s="12"/>
      <c r="FI280" s="12"/>
      <c r="FJ280" s="12"/>
      <c r="FK280" s="12"/>
      <c r="FL280" s="12"/>
      <c r="FM280" s="14"/>
      <c r="FN280" s="12"/>
      <c r="FO280" s="12"/>
      <c r="FP280" s="12"/>
      <c r="FQ280" s="14"/>
      <c r="FR280" s="12"/>
      <c r="FS280" s="12">
        <v>1.0</v>
      </c>
      <c r="FT280" s="12">
        <v>1.0</v>
      </c>
      <c r="FU280" s="12"/>
      <c r="FV280" s="12"/>
      <c r="FW280" s="12">
        <v>1.0</v>
      </c>
      <c r="FX280" s="12"/>
      <c r="FY280" s="12">
        <v>1.0</v>
      </c>
      <c r="FZ280" s="12"/>
      <c r="GA280" s="12"/>
      <c r="GB280" s="12"/>
      <c r="GC280" s="14"/>
      <c r="GD280" s="12">
        <v>1.0</v>
      </c>
      <c r="GE280" s="12"/>
      <c r="GF280" s="12"/>
      <c r="GG280" s="12">
        <v>0.0</v>
      </c>
      <c r="GH280" s="12"/>
      <c r="GI280" s="12"/>
      <c r="GJ280" s="12"/>
      <c r="GK280" s="14"/>
      <c r="GL280" s="14"/>
      <c r="GM280" s="14"/>
      <c r="GN280" s="12"/>
      <c r="GO280" s="14"/>
      <c r="GP280" s="14"/>
      <c r="GQ280" s="12"/>
      <c r="GR280" s="14"/>
      <c r="GS280" s="12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2">
        <f t="shared" si="61"/>
        <v>5</v>
      </c>
      <c r="HR280" s="12">
        <v>108000.0</v>
      </c>
      <c r="HS280" s="12">
        <v>0.0</v>
      </c>
      <c r="HT280" s="12">
        <v>0.0</v>
      </c>
      <c r="HU280" s="12">
        <v>0.0</v>
      </c>
      <c r="HV280" s="12">
        <v>0.0</v>
      </c>
      <c r="HW280" s="12">
        <v>0.0</v>
      </c>
      <c r="HX280" s="12">
        <v>108000.0</v>
      </c>
      <c r="HY280" s="12" t="s">
        <v>2535</v>
      </c>
      <c r="HZ280" s="12" t="s">
        <v>2536</v>
      </c>
    </row>
    <row r="281">
      <c r="A281" s="12" t="s">
        <v>2537</v>
      </c>
      <c r="B281" s="12" t="s">
        <v>2538</v>
      </c>
      <c r="C281" s="13">
        <v>45231.0</v>
      </c>
      <c r="D281" s="12">
        <v>11.0</v>
      </c>
      <c r="E281" s="12" t="s">
        <v>596</v>
      </c>
      <c r="F281" s="12" t="s">
        <v>658</v>
      </c>
      <c r="G281" s="12" t="s">
        <v>237</v>
      </c>
      <c r="H281" s="12" t="s">
        <v>238</v>
      </c>
      <c r="I281" s="12" t="s">
        <v>239</v>
      </c>
      <c r="J281" s="14"/>
      <c r="K281" s="12" t="s">
        <v>2539</v>
      </c>
      <c r="L281" s="12" t="s">
        <v>2540</v>
      </c>
      <c r="M281" s="15" t="s">
        <v>600</v>
      </c>
      <c r="N281" s="12" t="s">
        <v>661</v>
      </c>
      <c r="O281" s="12" t="s">
        <v>259</v>
      </c>
      <c r="P281" s="12" t="s">
        <v>245</v>
      </c>
      <c r="Q281" s="12" t="s">
        <v>246</v>
      </c>
      <c r="R281" s="12" t="s">
        <v>247</v>
      </c>
      <c r="S281" s="12" t="s">
        <v>248</v>
      </c>
      <c r="T281" s="16" t="s">
        <v>2541</v>
      </c>
      <c r="U281" s="17" t="s">
        <v>2542</v>
      </c>
      <c r="V281" s="14" t="str">
        <f t="shared" si="1"/>
        <v>3,715037</v>
      </c>
      <c r="W281" s="14" t="str">
        <f t="shared" si="2"/>
        <v>98,662466</v>
      </c>
      <c r="X281" s="14" t="str">
        <f t="shared" si="3"/>
        <v>3,715040</v>
      </c>
      <c r="Y281" s="14" t="str">
        <f t="shared" si="4"/>
        <v>98,662467</v>
      </c>
      <c r="Z281" s="18">
        <f t="shared" si="58"/>
        <v>0.3515551161</v>
      </c>
      <c r="AA281" s="14" t="str">
        <f t="shared" si="6"/>
        <v>Dalam Radius</v>
      </c>
      <c r="AB281" s="14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 t="b">
        <v>1</v>
      </c>
      <c r="BX281" s="12"/>
      <c r="BY281" s="12"/>
      <c r="BZ281" s="12" t="b">
        <v>1</v>
      </c>
      <c r="CA281" s="12"/>
      <c r="CB281" s="12" t="b">
        <v>1</v>
      </c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2" t="b">
        <v>0</v>
      </c>
      <c r="DS281" s="12" t="b">
        <v>0</v>
      </c>
      <c r="DT281" s="14"/>
      <c r="DU281" s="14"/>
      <c r="DV281" s="12" t="s">
        <v>2543</v>
      </c>
      <c r="DW281" s="12" t="b">
        <v>1</v>
      </c>
      <c r="DX281" s="14"/>
      <c r="DY281" s="14"/>
      <c r="DZ281" s="12"/>
      <c r="EA281" s="12"/>
      <c r="EB281" s="12"/>
      <c r="EC281" s="12"/>
      <c r="ED281" s="12"/>
      <c r="EE281" s="12"/>
      <c r="EF281" s="14"/>
      <c r="EG281" s="14"/>
      <c r="EH281" s="12"/>
      <c r="EI281" s="12"/>
      <c r="EJ281" s="14"/>
      <c r="EK281" s="12"/>
      <c r="EL281" s="12"/>
      <c r="EM281" s="12"/>
      <c r="EN281" s="12"/>
      <c r="EO281" s="12"/>
      <c r="EP281" s="12"/>
      <c r="EQ281" s="12"/>
      <c r="ER281" s="12"/>
      <c r="ES281" s="12"/>
      <c r="ET281" s="14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4"/>
      <c r="FN281" s="12"/>
      <c r="FO281" s="12"/>
      <c r="FP281" s="12"/>
      <c r="FQ281" s="14"/>
      <c r="FR281" s="12"/>
      <c r="FS281" s="12"/>
      <c r="FT281" s="12">
        <v>1.0</v>
      </c>
      <c r="FU281" s="12"/>
      <c r="FV281" s="12"/>
      <c r="FW281" s="12">
        <v>1.0</v>
      </c>
      <c r="FX281" s="12"/>
      <c r="FY281" s="12">
        <v>1.0</v>
      </c>
      <c r="FZ281" s="12"/>
      <c r="GA281" s="12"/>
      <c r="GB281" s="12"/>
      <c r="GC281" s="14"/>
      <c r="GD281" s="12"/>
      <c r="GE281" s="12"/>
      <c r="GF281" s="12"/>
      <c r="GG281" s="12"/>
      <c r="GH281" s="12"/>
      <c r="GI281" s="12"/>
      <c r="GJ281" s="12"/>
      <c r="GK281" s="14"/>
      <c r="GL281" s="14"/>
      <c r="GM281" s="14"/>
      <c r="GN281" s="12"/>
      <c r="GO281" s="14"/>
      <c r="GP281" s="14"/>
      <c r="GQ281" s="12"/>
      <c r="GR281" s="14"/>
      <c r="GS281" s="12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2">
        <f t="shared" si="61"/>
        <v>3</v>
      </c>
      <c r="HR281" s="12">
        <v>36000.0</v>
      </c>
      <c r="HS281" s="12">
        <v>0.0</v>
      </c>
      <c r="HT281" s="12">
        <v>0.0</v>
      </c>
      <c r="HU281" s="12">
        <v>0.0</v>
      </c>
      <c r="HV281" s="12">
        <v>0.0</v>
      </c>
      <c r="HW281" s="12"/>
      <c r="HX281" s="12">
        <v>36000.0</v>
      </c>
      <c r="HY281" s="12" t="s">
        <v>2544</v>
      </c>
      <c r="HZ281" s="19">
        <v>36577.0</v>
      </c>
    </row>
    <row r="282">
      <c r="A282" s="12" t="s">
        <v>2545</v>
      </c>
      <c r="B282" s="12" t="s">
        <v>2546</v>
      </c>
      <c r="C282" s="13">
        <v>45231.0</v>
      </c>
      <c r="D282" s="12">
        <v>11.0</v>
      </c>
      <c r="E282" s="12" t="s">
        <v>596</v>
      </c>
      <c r="F282" s="12" t="s">
        <v>658</v>
      </c>
      <c r="G282" s="12" t="s">
        <v>237</v>
      </c>
      <c r="H282" s="12" t="s">
        <v>238</v>
      </c>
      <c r="I282" s="12" t="s">
        <v>239</v>
      </c>
      <c r="J282" s="14"/>
      <c r="K282" s="12" t="s">
        <v>2547</v>
      </c>
      <c r="L282" s="12" t="s">
        <v>2548</v>
      </c>
      <c r="M282" s="15" t="s">
        <v>600</v>
      </c>
      <c r="N282" s="12" t="s">
        <v>661</v>
      </c>
      <c r="O282" s="12" t="s">
        <v>259</v>
      </c>
      <c r="P282" s="12" t="s">
        <v>245</v>
      </c>
      <c r="Q282" s="12" t="s">
        <v>246</v>
      </c>
      <c r="R282" s="12" t="s">
        <v>247</v>
      </c>
      <c r="S282" s="12" t="s">
        <v>2549</v>
      </c>
      <c r="T282" s="16" t="s">
        <v>2550</v>
      </c>
      <c r="U282" s="17" t="s">
        <v>2550</v>
      </c>
      <c r="V282" s="14" t="str">
        <f t="shared" si="1"/>
        <v>3,700010</v>
      </c>
      <c r="W282" s="14" t="str">
        <f t="shared" si="2"/>
        <v>98,657669</v>
      </c>
      <c r="X282" s="14" t="str">
        <f t="shared" si="3"/>
        <v>3,700010</v>
      </c>
      <c r="Y282" s="14" t="str">
        <f t="shared" si="4"/>
        <v>98,657669</v>
      </c>
      <c r="Z282" s="18">
        <f t="shared" si="58"/>
        <v>0</v>
      </c>
      <c r="AA282" s="14" t="str">
        <f t="shared" si="6"/>
        <v>Dalam Radius</v>
      </c>
      <c r="AB282" s="14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 t="b">
        <v>1</v>
      </c>
      <c r="BM282" s="12"/>
      <c r="BN282" s="12"/>
      <c r="BO282" s="12"/>
      <c r="BP282" s="12"/>
      <c r="BQ282" s="12"/>
      <c r="BR282" s="12" t="b">
        <v>1</v>
      </c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2" t="b">
        <v>0</v>
      </c>
      <c r="DS282" s="12" t="b">
        <v>0</v>
      </c>
      <c r="DT282" s="14"/>
      <c r="DU282" s="14"/>
      <c r="DV282" s="12" t="s">
        <v>2551</v>
      </c>
      <c r="DW282" s="12" t="b">
        <v>1</v>
      </c>
      <c r="DX282" s="14"/>
      <c r="DY282" s="14"/>
      <c r="DZ282" s="12"/>
      <c r="EA282" s="12"/>
      <c r="EB282" s="12"/>
      <c r="EC282" s="12"/>
      <c r="ED282" s="12"/>
      <c r="EE282" s="12"/>
      <c r="EF282" s="14"/>
      <c r="EG282" s="14"/>
      <c r="EH282" s="12"/>
      <c r="EI282" s="12"/>
      <c r="EJ282" s="14"/>
      <c r="EK282" s="12"/>
      <c r="EL282" s="12"/>
      <c r="EM282" s="12"/>
      <c r="EN282" s="12"/>
      <c r="EO282" s="12"/>
      <c r="EP282" s="12"/>
      <c r="EQ282" s="12"/>
      <c r="ER282" s="12"/>
      <c r="ES282" s="12"/>
      <c r="ET282" s="14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>
        <v>1.0</v>
      </c>
      <c r="FJ282" s="12"/>
      <c r="FK282" s="12"/>
      <c r="FL282" s="12"/>
      <c r="FM282" s="14"/>
      <c r="FN282" s="12"/>
      <c r="FO282" s="12">
        <v>1.0</v>
      </c>
      <c r="FP282" s="12"/>
      <c r="FQ282" s="14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4"/>
      <c r="GD282" s="12"/>
      <c r="GE282" s="12"/>
      <c r="GF282" s="12"/>
      <c r="GG282" s="12"/>
      <c r="GH282" s="12"/>
      <c r="GI282" s="12"/>
      <c r="GJ282" s="12"/>
      <c r="GK282" s="14"/>
      <c r="GL282" s="14"/>
      <c r="GM282" s="14"/>
      <c r="GN282" s="12"/>
      <c r="GO282" s="14"/>
      <c r="GP282" s="14"/>
      <c r="GQ282" s="12"/>
      <c r="GR282" s="14"/>
      <c r="GS282" s="12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2">
        <f t="shared" si="61"/>
        <v>2</v>
      </c>
      <c r="HR282" s="12">
        <v>24000.0</v>
      </c>
      <c r="HS282" s="12">
        <v>0.0</v>
      </c>
      <c r="HT282" s="12">
        <v>0.0</v>
      </c>
      <c r="HU282" s="12">
        <v>0.0</v>
      </c>
      <c r="HV282" s="12">
        <v>0.0</v>
      </c>
      <c r="HW282" s="12"/>
      <c r="HX282" s="12">
        <v>24000.0</v>
      </c>
      <c r="HY282" s="12" t="s">
        <v>2552</v>
      </c>
      <c r="HZ282" s="19">
        <v>36575.0</v>
      </c>
    </row>
    <row r="283">
      <c r="A283" s="12" t="s">
        <v>2553</v>
      </c>
      <c r="B283" s="12" t="s">
        <v>2554</v>
      </c>
      <c r="C283" s="13">
        <v>45233.0</v>
      </c>
      <c r="D283" s="12">
        <v>11.0</v>
      </c>
      <c r="E283" s="12" t="s">
        <v>475</v>
      </c>
      <c r="F283" s="12" t="s">
        <v>476</v>
      </c>
      <c r="G283" s="12" t="s">
        <v>237</v>
      </c>
      <c r="H283" s="12" t="s">
        <v>238</v>
      </c>
      <c r="I283" s="12" t="s">
        <v>239</v>
      </c>
      <c r="J283" s="14"/>
      <c r="K283" s="12" t="s">
        <v>2555</v>
      </c>
      <c r="L283" s="12" t="s">
        <v>2556</v>
      </c>
      <c r="M283" s="12" t="str">
        <v>#ERROR!</v>
      </c>
      <c r="N283" s="12" t="s">
        <v>1144</v>
      </c>
      <c r="O283" s="12" t="s">
        <v>259</v>
      </c>
      <c r="P283" s="12" t="s">
        <v>245</v>
      </c>
      <c r="Q283" s="12" t="s">
        <v>278</v>
      </c>
      <c r="R283" s="12" t="s">
        <v>279</v>
      </c>
      <c r="S283" s="12" t="s">
        <v>2557</v>
      </c>
      <c r="T283" s="16" t="s">
        <v>2558</v>
      </c>
      <c r="U283" s="17" t="s">
        <v>2559</v>
      </c>
      <c r="V283" s="14" t="str">
        <f t="shared" si="1"/>
        <v>3,528145</v>
      </c>
      <c r="W283" s="14" t="str">
        <f t="shared" si="2"/>
        <v>98,663071</v>
      </c>
      <c r="X283" s="14" t="str">
        <f t="shared" si="3"/>
        <v>3,528121</v>
      </c>
      <c r="Y283" s="14" t="str">
        <f t="shared" si="4"/>
        <v>98,663023</v>
      </c>
      <c r="Z283" s="18">
        <f t="shared" si="58"/>
        <v>5.958294738</v>
      </c>
      <c r="AA283" s="14" t="str">
        <f t="shared" si="6"/>
        <v>Dalam Radius</v>
      </c>
      <c r="AB283" s="14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 t="b">
        <v>1</v>
      </c>
      <c r="BC283" s="12"/>
      <c r="BD283" s="12"/>
      <c r="BE283" s="12"/>
      <c r="BF283" s="12" t="b">
        <v>1</v>
      </c>
      <c r="BG283" s="12"/>
      <c r="BH283" s="12"/>
      <c r="BI283" s="12" t="b">
        <v>1</v>
      </c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 t="b">
        <v>1</v>
      </c>
      <c r="BW283" s="12"/>
      <c r="BX283" s="12"/>
      <c r="BY283" s="12"/>
      <c r="BZ283" s="12" t="b">
        <v>1</v>
      </c>
      <c r="CA283" s="12"/>
      <c r="CB283" s="12" t="b">
        <v>1</v>
      </c>
      <c r="CC283" s="12"/>
      <c r="CD283" s="12"/>
      <c r="CE283" s="12"/>
      <c r="CF283" s="12"/>
      <c r="CG283" s="12" t="b">
        <v>1</v>
      </c>
      <c r="CH283" s="12"/>
      <c r="CI283" s="12"/>
      <c r="CJ283" s="12" t="b">
        <v>1</v>
      </c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4"/>
      <c r="DR283" s="12" t="b">
        <v>1</v>
      </c>
      <c r="DS283" s="12" t="b">
        <v>1</v>
      </c>
      <c r="DT283" s="14"/>
      <c r="DU283" s="14"/>
      <c r="DV283" s="12" t="s">
        <v>2560</v>
      </c>
      <c r="DW283" s="12" t="b">
        <v>1</v>
      </c>
      <c r="DX283" s="14"/>
      <c r="DY283" s="14"/>
      <c r="DZ283" s="12"/>
      <c r="EA283" s="12"/>
      <c r="EB283" s="12"/>
      <c r="EC283" s="12"/>
      <c r="ED283" s="12"/>
      <c r="EE283" s="12"/>
      <c r="EF283" s="14"/>
      <c r="EG283" s="14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4"/>
      <c r="EU283" s="12"/>
      <c r="EV283" s="12"/>
      <c r="EW283" s="12"/>
      <c r="EX283" s="12"/>
      <c r="EY283" s="12">
        <v>2.0</v>
      </c>
      <c r="EZ283" s="12"/>
      <c r="FA283" s="12"/>
      <c r="FB283" s="12"/>
      <c r="FC283" s="12">
        <v>2.0</v>
      </c>
      <c r="FD283" s="12"/>
      <c r="FE283" s="12"/>
      <c r="FF283" s="12"/>
      <c r="FG283" s="12"/>
      <c r="FH283" s="12"/>
      <c r="FI283" s="12"/>
      <c r="FJ283" s="12"/>
      <c r="FK283" s="12"/>
      <c r="FL283" s="12"/>
      <c r="FM283" s="14"/>
      <c r="FN283" s="12"/>
      <c r="FO283" s="12"/>
      <c r="FP283" s="12"/>
      <c r="FQ283" s="14"/>
      <c r="FR283" s="12"/>
      <c r="FS283" s="12"/>
      <c r="FT283" s="12"/>
      <c r="FU283" s="12"/>
      <c r="FV283" s="12"/>
      <c r="FW283" s="12"/>
      <c r="FX283" s="12"/>
      <c r="FY283" s="12">
        <v>2.0</v>
      </c>
      <c r="FZ283" s="12"/>
      <c r="GA283" s="12"/>
      <c r="GB283" s="12"/>
      <c r="GC283" s="14"/>
      <c r="GD283" s="12"/>
      <c r="GE283" s="12"/>
      <c r="GF283" s="12"/>
      <c r="GG283" s="12"/>
      <c r="GH283" s="12"/>
      <c r="GI283" s="12"/>
      <c r="GJ283" s="12"/>
      <c r="GK283" s="14"/>
      <c r="GL283" s="14"/>
      <c r="GM283" s="14"/>
      <c r="GN283" s="12"/>
      <c r="GO283" s="14"/>
      <c r="GP283" s="14"/>
      <c r="GQ283" s="12"/>
      <c r="GR283" s="14"/>
      <c r="GS283" s="12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2">
        <f t="shared" si="61"/>
        <v>8</v>
      </c>
      <c r="HR283" s="12">
        <v>72000.0</v>
      </c>
      <c r="HS283" s="12">
        <v>0.0</v>
      </c>
      <c r="HT283" s="12">
        <v>0.0</v>
      </c>
      <c r="HU283" s="12">
        <v>0.0</v>
      </c>
      <c r="HV283" s="12">
        <v>0.0</v>
      </c>
      <c r="HW283" s="12">
        <v>0.0</v>
      </c>
      <c r="HX283" s="12">
        <v>72000.0</v>
      </c>
      <c r="HY283" s="12" t="s">
        <v>2561</v>
      </c>
      <c r="HZ283" s="12" t="s">
        <v>2562</v>
      </c>
    </row>
    <row r="284">
      <c r="A284" s="12" t="s">
        <v>2563</v>
      </c>
      <c r="B284" s="12" t="s">
        <v>2564</v>
      </c>
      <c r="C284" s="13">
        <v>45236.0</v>
      </c>
      <c r="D284" s="12">
        <v>11.0</v>
      </c>
      <c r="E284" s="12" t="s">
        <v>2565</v>
      </c>
      <c r="F284" s="12" t="s">
        <v>2566</v>
      </c>
      <c r="G284" s="12" t="s">
        <v>237</v>
      </c>
      <c r="H284" s="12" t="s">
        <v>238</v>
      </c>
      <c r="I284" s="12" t="s">
        <v>239</v>
      </c>
      <c r="J284" s="14"/>
      <c r="K284" s="12" t="s">
        <v>2567</v>
      </c>
      <c r="L284" s="12" t="s">
        <v>2568</v>
      </c>
      <c r="M284" s="15" t="s">
        <v>2569</v>
      </c>
      <c r="N284" s="12" t="s">
        <v>2570</v>
      </c>
      <c r="O284" s="12" t="s">
        <v>244</v>
      </c>
      <c r="P284" s="12" t="s">
        <v>245</v>
      </c>
      <c r="Q284" s="12" t="s">
        <v>339</v>
      </c>
      <c r="R284" s="12" t="s">
        <v>279</v>
      </c>
      <c r="S284" s="12" t="s">
        <v>248</v>
      </c>
      <c r="T284" s="16" t="s">
        <v>2571</v>
      </c>
      <c r="U284" s="17" t="s">
        <v>2572</v>
      </c>
      <c r="V284" s="14" t="str">
        <f t="shared" si="1"/>
        <v>3,488054</v>
      </c>
      <c r="W284" s="14" t="str">
        <f t="shared" si="2"/>
        <v>98,771800</v>
      </c>
      <c r="X284" s="14" t="str">
        <f t="shared" si="3"/>
        <v>3,486844</v>
      </c>
      <c r="Y284" s="14" t="str">
        <f t="shared" si="4"/>
        <v>98,769968</v>
      </c>
      <c r="Z284" s="18">
        <f t="shared" si="58"/>
        <v>243.8161941</v>
      </c>
      <c r="AA284" s="14" t="str">
        <f t="shared" si="6"/>
        <v>Diluar Radius</v>
      </c>
      <c r="AB284" s="14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4"/>
      <c r="DR284" s="12" t="b">
        <v>0</v>
      </c>
      <c r="DS284" s="12" t="b">
        <v>0</v>
      </c>
      <c r="DT284" s="14"/>
      <c r="DU284" s="14"/>
      <c r="DV284" s="12" t="s">
        <v>2573</v>
      </c>
      <c r="DW284" s="12" t="b">
        <v>0</v>
      </c>
      <c r="DX284" s="14"/>
      <c r="DY284" s="14"/>
      <c r="DZ284" s="12"/>
      <c r="EA284" s="12"/>
      <c r="EB284" s="12"/>
      <c r="EC284" s="12"/>
      <c r="ED284" s="12"/>
      <c r="EE284" s="12"/>
      <c r="EF284" s="14"/>
      <c r="EG284" s="14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4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4"/>
      <c r="FN284" s="12"/>
      <c r="FO284" s="12"/>
      <c r="FP284" s="12"/>
      <c r="FQ284" s="14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4"/>
      <c r="GD284" s="12"/>
      <c r="GE284" s="12"/>
      <c r="GF284" s="12"/>
      <c r="GG284" s="12"/>
      <c r="GH284" s="12"/>
      <c r="GI284" s="12"/>
      <c r="GJ284" s="12"/>
      <c r="GK284" s="14"/>
      <c r="GL284" s="14"/>
      <c r="GM284" s="14"/>
      <c r="GN284" s="12"/>
      <c r="GO284" s="14"/>
      <c r="GP284" s="14"/>
      <c r="GQ284" s="12"/>
      <c r="GR284" s="14"/>
      <c r="GS284" s="12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2">
        <f t="shared" si="61"/>
        <v>0</v>
      </c>
      <c r="HR284" s="12">
        <v>0.0</v>
      </c>
      <c r="HS284" s="12">
        <v>0.0</v>
      </c>
      <c r="HT284" s="12">
        <v>0.0</v>
      </c>
      <c r="HU284" s="12">
        <v>0.0</v>
      </c>
      <c r="HV284" s="12">
        <v>0.0</v>
      </c>
      <c r="HW284" s="12">
        <v>0.0</v>
      </c>
      <c r="HX284" s="12">
        <v>0.0</v>
      </c>
      <c r="HY284" s="20">
        <v>40648.0</v>
      </c>
      <c r="HZ284" s="12" t="s">
        <v>828</v>
      </c>
    </row>
    <row r="285">
      <c r="A285" s="12" t="s">
        <v>2574</v>
      </c>
      <c r="B285" s="12" t="s">
        <v>2575</v>
      </c>
      <c r="C285" s="13">
        <v>45236.0</v>
      </c>
      <c r="D285" s="12">
        <v>11.0</v>
      </c>
      <c r="E285" s="12" t="s">
        <v>475</v>
      </c>
      <c r="F285" s="12" t="s">
        <v>476</v>
      </c>
      <c r="G285" s="12" t="s">
        <v>237</v>
      </c>
      <c r="H285" s="12" t="s">
        <v>238</v>
      </c>
      <c r="I285" s="12" t="s">
        <v>239</v>
      </c>
      <c r="J285" s="14"/>
      <c r="K285" s="12" t="s">
        <v>2576</v>
      </c>
      <c r="L285" s="12" t="s">
        <v>2577</v>
      </c>
      <c r="M285" s="15" t="s">
        <v>2578</v>
      </c>
      <c r="N285" s="12" t="s">
        <v>734</v>
      </c>
      <c r="O285" s="12" t="s">
        <v>244</v>
      </c>
      <c r="P285" s="12" t="s">
        <v>245</v>
      </c>
      <c r="Q285" s="12" t="s">
        <v>246</v>
      </c>
      <c r="R285" s="12" t="s">
        <v>247</v>
      </c>
      <c r="S285" s="12" t="s">
        <v>248</v>
      </c>
      <c r="T285" s="16" t="s">
        <v>2579</v>
      </c>
      <c r="U285" s="17" t="s">
        <v>2580</v>
      </c>
      <c r="V285" s="14" t="str">
        <f t="shared" si="1"/>
        <v>3,513985</v>
      </c>
      <c r="W285" s="14" t="str">
        <f t="shared" si="2"/>
        <v>98,672342</v>
      </c>
      <c r="X285" s="14" t="str">
        <f t="shared" si="3"/>
        <v>3,514035</v>
      </c>
      <c r="Y285" s="14" t="str">
        <f t="shared" si="4"/>
        <v>98,672323</v>
      </c>
      <c r="Z285" s="18">
        <f t="shared" si="58"/>
        <v>5.946214564</v>
      </c>
      <c r="AA285" s="14" t="str">
        <f t="shared" si="6"/>
        <v>Dalam Radius</v>
      </c>
      <c r="AB285" s="14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 t="b">
        <v>1</v>
      </c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 t="b">
        <v>1</v>
      </c>
      <c r="CA285" s="12"/>
      <c r="CB285" s="12" t="b">
        <v>1</v>
      </c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4"/>
      <c r="DR285" s="12" t="b">
        <v>0</v>
      </c>
      <c r="DS285" s="12" t="b">
        <v>0</v>
      </c>
      <c r="DT285" s="14"/>
      <c r="DU285" s="14"/>
      <c r="DV285" s="12" t="s">
        <v>2581</v>
      </c>
      <c r="DW285" s="12" t="b">
        <v>1</v>
      </c>
      <c r="DX285" s="14"/>
      <c r="DY285" s="14"/>
      <c r="DZ285" s="12"/>
      <c r="EA285" s="12"/>
      <c r="EB285" s="12"/>
      <c r="EC285" s="12"/>
      <c r="ED285" s="12">
        <v>1.0</v>
      </c>
      <c r="EE285" s="12"/>
      <c r="EF285" s="14"/>
      <c r="EG285" s="14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>
        <v>1.0</v>
      </c>
      <c r="ES285" s="12"/>
      <c r="ET285" s="14"/>
      <c r="EU285" s="12"/>
      <c r="EV285" s="12"/>
      <c r="EW285" s="12"/>
      <c r="EX285" s="12"/>
      <c r="EY285" s="12"/>
      <c r="EZ285" s="12"/>
      <c r="FA285" s="12"/>
      <c r="FB285" s="12"/>
      <c r="FC285" s="12">
        <v>0.0</v>
      </c>
      <c r="FD285" s="12"/>
      <c r="FE285" s="12"/>
      <c r="FF285" s="12"/>
      <c r="FG285" s="12"/>
      <c r="FH285" s="12"/>
      <c r="FI285" s="12"/>
      <c r="FJ285" s="12"/>
      <c r="FK285" s="12"/>
      <c r="FL285" s="12"/>
      <c r="FM285" s="14"/>
      <c r="FN285" s="12"/>
      <c r="FO285" s="12"/>
      <c r="FP285" s="12"/>
      <c r="FQ285" s="14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4"/>
      <c r="GD285" s="12"/>
      <c r="GE285" s="12"/>
      <c r="GF285" s="12"/>
      <c r="GG285" s="12"/>
      <c r="GH285" s="12"/>
      <c r="GI285" s="12"/>
      <c r="GJ285" s="12"/>
      <c r="GK285" s="14"/>
      <c r="GL285" s="14"/>
      <c r="GM285" s="14"/>
      <c r="GN285" s="12"/>
      <c r="GO285" s="14"/>
      <c r="GP285" s="14"/>
      <c r="GQ285" s="12"/>
      <c r="GR285" s="14"/>
      <c r="GS285" s="12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2">
        <f t="shared" si="61"/>
        <v>3</v>
      </c>
      <c r="HR285" s="12">
        <v>0.0</v>
      </c>
      <c r="HS285" s="12">
        <v>38000.0</v>
      </c>
      <c r="HT285" s="12">
        <v>0.0</v>
      </c>
      <c r="HU285" s="12">
        <v>0.0</v>
      </c>
      <c r="HV285" s="12">
        <v>0.0</v>
      </c>
      <c r="HW285" s="12">
        <v>0.0</v>
      </c>
      <c r="HX285" s="12">
        <v>38000.0</v>
      </c>
      <c r="HY285" s="12" t="s">
        <v>2582</v>
      </c>
      <c r="HZ285" s="19">
        <v>36599.0</v>
      </c>
    </row>
    <row r="286">
      <c r="A286" s="12" t="s">
        <v>2583</v>
      </c>
      <c r="B286" s="20">
        <v>19276.0</v>
      </c>
      <c r="C286" s="13">
        <v>45237.0</v>
      </c>
      <c r="D286" s="12">
        <v>11.0</v>
      </c>
      <c r="E286" s="12" t="s">
        <v>475</v>
      </c>
      <c r="F286" s="12" t="s">
        <v>476</v>
      </c>
      <c r="G286" s="12" t="s">
        <v>237</v>
      </c>
      <c r="H286" s="12" t="s">
        <v>238</v>
      </c>
      <c r="I286" s="12" t="s">
        <v>239</v>
      </c>
      <c r="J286" s="14"/>
      <c r="K286" s="12" t="s">
        <v>2584</v>
      </c>
      <c r="L286" s="12" t="s">
        <v>2585</v>
      </c>
      <c r="M286" s="12" t="str">
        <v>#ERROR!</v>
      </c>
      <c r="N286" s="12" t="s">
        <v>480</v>
      </c>
      <c r="O286" s="12" t="s">
        <v>259</v>
      </c>
      <c r="P286" s="12" t="s">
        <v>245</v>
      </c>
      <c r="Q286" s="12" t="s">
        <v>278</v>
      </c>
      <c r="R286" s="12" t="s">
        <v>279</v>
      </c>
      <c r="S286" s="12" t="s">
        <v>248</v>
      </c>
      <c r="T286" s="16" t="s">
        <v>2586</v>
      </c>
      <c r="U286" s="17" t="s">
        <v>2587</v>
      </c>
      <c r="V286" s="12" t="str">
        <f t="shared" si="1"/>
        <v>3,604277</v>
      </c>
      <c r="W286" s="14" t="str">
        <f t="shared" si="2"/>
        <v>98,686907</v>
      </c>
      <c r="X286" s="14" t="str">
        <f t="shared" si="3"/>
        <v>3,604243</v>
      </c>
      <c r="Y286" s="14" t="str">
        <f t="shared" si="4"/>
        <v>98,686948</v>
      </c>
      <c r="Z286" s="18">
        <f t="shared" si="58"/>
        <v>5.915687104</v>
      </c>
      <c r="AA286" s="14" t="str">
        <f t="shared" si="6"/>
        <v>Dalam Radius</v>
      </c>
      <c r="AB286" s="14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 t="b">
        <v>1</v>
      </c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4"/>
      <c r="DR286" s="12" t="b">
        <v>1</v>
      </c>
      <c r="DS286" s="12" t="b">
        <v>1</v>
      </c>
      <c r="DT286" s="12"/>
      <c r="DU286" s="12"/>
      <c r="DV286" s="12" t="s">
        <v>2588</v>
      </c>
      <c r="DW286" s="12" t="b">
        <v>1</v>
      </c>
      <c r="DX286" s="12"/>
      <c r="DY286" s="12"/>
      <c r="DZ286" s="12"/>
      <c r="EA286" s="12"/>
      <c r="EB286" s="12"/>
      <c r="EC286" s="12"/>
      <c r="ED286" s="12"/>
      <c r="EE286" s="12"/>
      <c r="EF286" s="14"/>
      <c r="EG286" s="14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4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4"/>
      <c r="FN286" s="12"/>
      <c r="FO286" s="12"/>
      <c r="FP286" s="12"/>
      <c r="FQ286" s="14"/>
      <c r="FR286" s="12"/>
      <c r="FS286" s="12"/>
      <c r="FT286" s="12"/>
      <c r="FU286" s="12"/>
      <c r="FV286" s="12"/>
      <c r="FW286" s="12"/>
      <c r="FX286" s="12"/>
      <c r="FY286" s="12">
        <v>8.0</v>
      </c>
      <c r="FZ286" s="12"/>
      <c r="GA286" s="12"/>
      <c r="GB286" s="12"/>
      <c r="GC286" s="14"/>
      <c r="GD286" s="12"/>
      <c r="GE286" s="12"/>
      <c r="GF286" s="12"/>
      <c r="GG286" s="12"/>
      <c r="GH286" s="12"/>
      <c r="GI286" s="12"/>
      <c r="GJ286" s="12"/>
      <c r="GK286" s="14"/>
      <c r="GL286" s="14"/>
      <c r="GM286" s="14"/>
      <c r="GN286" s="12"/>
      <c r="GO286" s="14"/>
      <c r="GP286" s="14"/>
      <c r="GQ286" s="12"/>
      <c r="GR286" s="14"/>
      <c r="GS286" s="12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2">
        <f>countif(AC286:CV286,"TRUE")</f>
        <v>1</v>
      </c>
      <c r="HR286" s="12">
        <v>96000.0</v>
      </c>
      <c r="HS286" s="12">
        <v>0.0</v>
      </c>
      <c r="HT286" s="12">
        <v>0.0</v>
      </c>
      <c r="HU286" s="12">
        <v>0.0</v>
      </c>
      <c r="HV286" s="12">
        <v>0.0</v>
      </c>
      <c r="HW286" s="12">
        <v>0.0</v>
      </c>
      <c r="HX286" s="12">
        <v>96000.0</v>
      </c>
      <c r="HY286" s="12" t="s">
        <v>2589</v>
      </c>
      <c r="HZ286" s="12" t="s">
        <v>1021</v>
      </c>
    </row>
    <row r="287">
      <c r="A287" s="12" t="s">
        <v>2590</v>
      </c>
      <c r="B287" s="12" t="s">
        <v>2591</v>
      </c>
      <c r="C287" s="13">
        <v>45232.0</v>
      </c>
      <c r="D287" s="12">
        <v>11.0</v>
      </c>
      <c r="E287" s="12" t="s">
        <v>293</v>
      </c>
      <c r="F287" s="12" t="s">
        <v>629</v>
      </c>
      <c r="G287" s="12" t="s">
        <v>237</v>
      </c>
      <c r="H287" s="12" t="s">
        <v>238</v>
      </c>
      <c r="I287" s="12" t="s">
        <v>239</v>
      </c>
      <c r="J287" s="14"/>
      <c r="K287" s="12" t="s">
        <v>2592</v>
      </c>
      <c r="L287" s="12" t="s">
        <v>2593</v>
      </c>
      <c r="M287" s="15" t="s">
        <v>297</v>
      </c>
      <c r="N287" s="12" t="s">
        <v>642</v>
      </c>
      <c r="O287" s="12" t="s">
        <v>259</v>
      </c>
      <c r="P287" s="12" t="s">
        <v>245</v>
      </c>
      <c r="Q287" s="12" t="s">
        <v>299</v>
      </c>
      <c r="R287" s="12" t="s">
        <v>247</v>
      </c>
      <c r="S287" s="12" t="s">
        <v>248</v>
      </c>
      <c r="T287" s="16" t="s">
        <v>2594</v>
      </c>
      <c r="U287" s="17" t="s">
        <v>2595</v>
      </c>
      <c r="V287" s="14" t="str">
        <f t="shared" si="1"/>
        <v>3,585724</v>
      </c>
      <c r="W287" s="14" t="str">
        <f t="shared" si="2"/>
        <v>98,676521</v>
      </c>
      <c r="X287" s="14" t="str">
        <f t="shared" si="3"/>
        <v>3,585774</v>
      </c>
      <c r="Y287" s="14" t="str">
        <f t="shared" si="4"/>
        <v>98,676537</v>
      </c>
      <c r="Z287" s="18">
        <f t="shared" si="58"/>
        <v>5.836403388</v>
      </c>
      <c r="AA287" s="14" t="str">
        <f t="shared" si="6"/>
        <v>Dalam Radius</v>
      </c>
      <c r="AB287" s="14"/>
      <c r="AC287" s="12" t="b">
        <v>0</v>
      </c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4"/>
      <c r="CX287" s="12"/>
      <c r="CY287" s="12"/>
      <c r="CZ287" s="14"/>
      <c r="DA287" s="14"/>
      <c r="DB287" s="12"/>
      <c r="DC287" s="12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2" t="b">
        <v>0</v>
      </c>
      <c r="DS287" s="12" t="b">
        <v>0</v>
      </c>
      <c r="DT287" s="14"/>
      <c r="DU287" s="14"/>
      <c r="DV287" s="12" t="s">
        <v>2596</v>
      </c>
      <c r="DW287" s="12" t="b">
        <v>0</v>
      </c>
      <c r="DX287" s="14"/>
      <c r="DY287" s="14"/>
      <c r="DZ287" s="12"/>
      <c r="EA287" s="12"/>
      <c r="EB287" s="12"/>
      <c r="EC287" s="12"/>
      <c r="ED287" s="12"/>
      <c r="EE287" s="12"/>
      <c r="EF287" s="14"/>
      <c r="EG287" s="14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4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4"/>
      <c r="FN287" s="12"/>
      <c r="FO287" s="12"/>
      <c r="FP287" s="12"/>
      <c r="FQ287" s="14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4"/>
      <c r="GD287" s="12"/>
      <c r="GE287" s="12"/>
      <c r="GF287" s="12"/>
      <c r="GG287" s="12"/>
      <c r="GH287" s="12"/>
      <c r="GI287" s="12"/>
      <c r="GJ287" s="19"/>
      <c r="GK287" s="14"/>
      <c r="GL287" s="14"/>
      <c r="GM287" s="14"/>
      <c r="GN287" s="12"/>
      <c r="GO287" s="14"/>
      <c r="GP287" s="14"/>
      <c r="GQ287" s="12"/>
      <c r="GR287" s="14"/>
      <c r="GS287" s="12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2">
        <f t="shared" ref="HQ287:HQ294" si="62">countif(AC287:DP287,"TRUE")</f>
        <v>0</v>
      </c>
      <c r="HR287" s="12">
        <v>0.0</v>
      </c>
      <c r="HS287" s="12">
        <v>0.0</v>
      </c>
      <c r="HT287" s="12">
        <v>0.0</v>
      </c>
      <c r="HU287" s="12">
        <v>0.0</v>
      </c>
      <c r="HV287" s="12">
        <v>0.0</v>
      </c>
      <c r="HW287" s="12">
        <v>0.0</v>
      </c>
      <c r="HX287" s="12">
        <v>0.0</v>
      </c>
      <c r="HY287" s="12" t="s">
        <v>2597</v>
      </c>
      <c r="HZ287" s="19">
        <v>36553.0</v>
      </c>
    </row>
    <row r="288">
      <c r="A288" s="12" t="s">
        <v>2598</v>
      </c>
      <c r="B288" s="12" t="s">
        <v>2599</v>
      </c>
      <c r="C288" s="13">
        <v>45236.0</v>
      </c>
      <c r="D288" s="12">
        <v>11.0</v>
      </c>
      <c r="E288" s="12" t="s">
        <v>475</v>
      </c>
      <c r="F288" s="12" t="s">
        <v>476</v>
      </c>
      <c r="G288" s="12" t="s">
        <v>237</v>
      </c>
      <c r="H288" s="12" t="s">
        <v>238</v>
      </c>
      <c r="I288" s="12" t="s">
        <v>239</v>
      </c>
      <c r="J288" s="14"/>
      <c r="K288" s="12" t="s">
        <v>2600</v>
      </c>
      <c r="L288" s="12" t="s">
        <v>2601</v>
      </c>
      <c r="M288" s="15" t="s">
        <v>1727</v>
      </c>
      <c r="N288" s="12" t="s">
        <v>652</v>
      </c>
      <c r="O288" s="12" t="s">
        <v>259</v>
      </c>
      <c r="P288" s="12" t="s">
        <v>245</v>
      </c>
      <c r="Q288" s="12" t="s">
        <v>278</v>
      </c>
      <c r="R288" s="12" t="s">
        <v>279</v>
      </c>
      <c r="S288" s="12" t="s">
        <v>248</v>
      </c>
      <c r="T288" s="16" t="s">
        <v>2602</v>
      </c>
      <c r="U288" s="17" t="s">
        <v>2603</v>
      </c>
      <c r="V288" s="14" t="str">
        <f t="shared" si="1"/>
        <v>3,586883</v>
      </c>
      <c r="W288" s="14" t="str">
        <f t="shared" si="2"/>
        <v>98,691261</v>
      </c>
      <c r="X288" s="14" t="str">
        <f t="shared" si="3"/>
        <v>3,586913</v>
      </c>
      <c r="Y288" s="14" t="str">
        <f t="shared" si="4"/>
        <v>98,691218</v>
      </c>
      <c r="Z288" s="18">
        <f t="shared" si="58"/>
        <v>5.822366742</v>
      </c>
      <c r="AA288" s="14" t="str">
        <f t="shared" si="6"/>
        <v>Dalam Radius</v>
      </c>
      <c r="AB288" s="14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 t="b">
        <v>1</v>
      </c>
      <c r="AY288" s="12"/>
      <c r="AZ288" s="12" t="b">
        <v>1</v>
      </c>
      <c r="BA288" s="12"/>
      <c r="BB288" s="12" t="b">
        <v>1</v>
      </c>
      <c r="BC288" s="12"/>
      <c r="BD288" s="12" t="b">
        <v>1</v>
      </c>
      <c r="BE288" s="12"/>
      <c r="BF288" s="12" t="b">
        <v>1</v>
      </c>
      <c r="BG288" s="12"/>
      <c r="BH288" s="12"/>
      <c r="BI288" s="12" t="b">
        <v>1</v>
      </c>
      <c r="BJ288" s="12"/>
      <c r="BK288" s="12"/>
      <c r="BL288" s="12" t="b">
        <v>1</v>
      </c>
      <c r="BM288" s="12"/>
      <c r="BN288" s="12"/>
      <c r="BO288" s="12"/>
      <c r="BP288" s="12"/>
      <c r="BQ288" s="12"/>
      <c r="BR288" s="12" t="b">
        <v>1</v>
      </c>
      <c r="BS288" s="12"/>
      <c r="BT288" s="12"/>
      <c r="BU288" s="12"/>
      <c r="BV288" s="12" t="b">
        <v>1</v>
      </c>
      <c r="BW288" s="12" t="b">
        <v>1</v>
      </c>
      <c r="BX288" s="12"/>
      <c r="BY288" s="12" t="b">
        <v>1</v>
      </c>
      <c r="BZ288" s="12" t="b">
        <v>1</v>
      </c>
      <c r="CA288" s="12"/>
      <c r="CB288" s="12" t="b">
        <v>1</v>
      </c>
      <c r="CC288" s="12"/>
      <c r="CD288" s="12"/>
      <c r="CE288" s="12" t="b">
        <v>1</v>
      </c>
      <c r="CF288" s="12"/>
      <c r="CG288" s="12" t="b">
        <v>1</v>
      </c>
      <c r="CH288" s="12"/>
      <c r="CI288" s="12" t="b">
        <v>1</v>
      </c>
      <c r="CJ288" s="12" t="b">
        <v>1</v>
      </c>
      <c r="CK288" s="12" t="b">
        <v>1</v>
      </c>
      <c r="CL288" s="12" t="b">
        <v>1</v>
      </c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4"/>
      <c r="DR288" s="12" t="b">
        <v>0</v>
      </c>
      <c r="DS288" s="12" t="b">
        <v>0</v>
      </c>
      <c r="DT288" s="14"/>
      <c r="DU288" s="14"/>
      <c r="DV288" s="12" t="s">
        <v>2604</v>
      </c>
      <c r="DW288" s="12" t="b">
        <v>1</v>
      </c>
      <c r="DX288" s="14"/>
      <c r="DY288" s="14"/>
      <c r="DZ288" s="12"/>
      <c r="EA288" s="12"/>
      <c r="EB288" s="12"/>
      <c r="EC288" s="12"/>
      <c r="ED288" s="12"/>
      <c r="EE288" s="12"/>
      <c r="EF288" s="14"/>
      <c r="EG288" s="14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4"/>
      <c r="EU288" s="12"/>
      <c r="EV288" s="12"/>
      <c r="EW288" s="12"/>
      <c r="EX288" s="12"/>
      <c r="EY288" s="12"/>
      <c r="EZ288" s="12"/>
      <c r="FA288" s="12"/>
      <c r="FB288" s="12"/>
      <c r="FC288" s="12">
        <v>2.0</v>
      </c>
      <c r="FD288" s="12"/>
      <c r="FE288" s="12"/>
      <c r="FF288" s="12"/>
      <c r="FG288" s="12"/>
      <c r="FH288" s="12"/>
      <c r="FI288" s="12"/>
      <c r="FJ288" s="12"/>
      <c r="FK288" s="12"/>
      <c r="FL288" s="12"/>
      <c r="FM288" s="14"/>
      <c r="FN288" s="12"/>
      <c r="FO288" s="12"/>
      <c r="FP288" s="12"/>
      <c r="FQ288" s="14"/>
      <c r="FR288" s="12"/>
      <c r="FS288" s="12">
        <v>1.0</v>
      </c>
      <c r="FT288" s="12"/>
      <c r="FU288" s="12"/>
      <c r="FV288" s="12"/>
      <c r="FW288" s="12">
        <v>2.0</v>
      </c>
      <c r="FX288" s="12"/>
      <c r="FY288" s="12">
        <v>2.0</v>
      </c>
      <c r="FZ288" s="12"/>
      <c r="GA288" s="12"/>
      <c r="GB288" s="12"/>
      <c r="GC288" s="14"/>
      <c r="GD288" s="12"/>
      <c r="GE288" s="12"/>
      <c r="GF288" s="12"/>
      <c r="GG288" s="12"/>
      <c r="GH288" s="12"/>
      <c r="GI288" s="12"/>
      <c r="GJ288" s="12"/>
      <c r="GK288" s="14"/>
      <c r="GL288" s="14"/>
      <c r="GM288" s="14"/>
      <c r="GN288" s="12"/>
      <c r="GO288" s="14"/>
      <c r="GP288" s="14"/>
      <c r="GQ288" s="12"/>
      <c r="GR288" s="14"/>
      <c r="GS288" s="12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2">
        <f t="shared" si="62"/>
        <v>19</v>
      </c>
      <c r="HR288" s="12">
        <v>84000.0</v>
      </c>
      <c r="HS288" s="12">
        <v>0.0</v>
      </c>
      <c r="HT288" s="12">
        <v>0.0</v>
      </c>
      <c r="HU288" s="12">
        <v>0.0</v>
      </c>
      <c r="HV288" s="12">
        <v>0.0</v>
      </c>
      <c r="HW288" s="12">
        <v>0.0</v>
      </c>
      <c r="HX288" s="12">
        <v>84000.0</v>
      </c>
      <c r="HY288" s="12" t="s">
        <v>2605</v>
      </c>
      <c r="HZ288" s="19">
        <v>36755.0</v>
      </c>
    </row>
    <row r="289">
      <c r="A289" s="12" t="s">
        <v>2606</v>
      </c>
      <c r="B289" s="20">
        <v>12037.0</v>
      </c>
      <c r="C289" s="13">
        <v>45232.0</v>
      </c>
      <c r="D289" s="12">
        <v>11.0</v>
      </c>
      <c r="E289" s="12" t="s">
        <v>293</v>
      </c>
      <c r="F289" s="12" t="s">
        <v>629</v>
      </c>
      <c r="G289" s="12" t="s">
        <v>237</v>
      </c>
      <c r="H289" s="12" t="s">
        <v>238</v>
      </c>
      <c r="I289" s="12" t="s">
        <v>239</v>
      </c>
      <c r="J289" s="14"/>
      <c r="K289" s="12" t="s">
        <v>2607</v>
      </c>
      <c r="L289" s="12" t="s">
        <v>2608</v>
      </c>
      <c r="M289" s="15" t="s">
        <v>297</v>
      </c>
      <c r="N289" s="12" t="s">
        <v>642</v>
      </c>
      <c r="O289" s="12" t="s">
        <v>259</v>
      </c>
      <c r="P289" s="12" t="s">
        <v>245</v>
      </c>
      <c r="Q289" s="12" t="s">
        <v>299</v>
      </c>
      <c r="R289" s="12" t="s">
        <v>247</v>
      </c>
      <c r="S289" s="12" t="s">
        <v>248</v>
      </c>
      <c r="T289" s="16" t="s">
        <v>2609</v>
      </c>
      <c r="U289" s="17" t="s">
        <v>2610</v>
      </c>
      <c r="V289" s="14" t="str">
        <f t="shared" si="1"/>
        <v>3,585914</v>
      </c>
      <c r="W289" s="14" t="str">
        <f t="shared" si="2"/>
        <v>98,675955</v>
      </c>
      <c r="X289" s="14" t="str">
        <f t="shared" si="3"/>
        <v>3,585958</v>
      </c>
      <c r="Y289" s="14" t="str">
        <f t="shared" si="4"/>
        <v>98,675927</v>
      </c>
      <c r="Z289" s="18">
        <f t="shared" si="58"/>
        <v>5.795942569</v>
      </c>
      <c r="AA289" s="14" t="str">
        <f t="shared" si="6"/>
        <v>Dalam Radius</v>
      </c>
      <c r="AB289" s="14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4"/>
      <c r="CX289" s="12"/>
      <c r="CY289" s="12"/>
      <c r="CZ289" s="14"/>
      <c r="DA289" s="14"/>
      <c r="DB289" s="12"/>
      <c r="DC289" s="12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2" t="b">
        <v>0</v>
      </c>
      <c r="DS289" s="12" t="b">
        <v>0</v>
      </c>
      <c r="DT289" s="14"/>
      <c r="DU289" s="14"/>
      <c r="DV289" s="12" t="s">
        <v>2611</v>
      </c>
      <c r="DW289" s="12" t="b">
        <v>0</v>
      </c>
      <c r="DX289" s="14"/>
      <c r="DY289" s="14"/>
      <c r="DZ289" s="12"/>
      <c r="EA289" s="12"/>
      <c r="EB289" s="12"/>
      <c r="EC289" s="12"/>
      <c r="ED289" s="12"/>
      <c r="EE289" s="12"/>
      <c r="EF289" s="14"/>
      <c r="EG289" s="14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4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4"/>
      <c r="FN289" s="12"/>
      <c r="FO289" s="12"/>
      <c r="FP289" s="12"/>
      <c r="FQ289" s="14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  <c r="GC289" s="14"/>
      <c r="GD289" s="12"/>
      <c r="GE289" s="12"/>
      <c r="GF289" s="12"/>
      <c r="GG289" s="12"/>
      <c r="GH289" s="12"/>
      <c r="GI289" s="12"/>
      <c r="GJ289" s="19"/>
      <c r="GK289" s="14"/>
      <c r="GL289" s="14"/>
      <c r="GM289" s="14"/>
      <c r="GN289" s="12"/>
      <c r="GO289" s="14"/>
      <c r="GP289" s="14"/>
      <c r="GQ289" s="12"/>
      <c r="GR289" s="14"/>
      <c r="GS289" s="12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2">
        <f t="shared" si="62"/>
        <v>0</v>
      </c>
      <c r="HR289" s="12">
        <v>0.0</v>
      </c>
      <c r="HS289" s="12">
        <v>0.0</v>
      </c>
      <c r="HT289" s="12">
        <v>0.0</v>
      </c>
      <c r="HU289" s="12">
        <v>0.0</v>
      </c>
      <c r="HV289" s="12">
        <v>0.0</v>
      </c>
      <c r="HW289" s="12">
        <v>0.0</v>
      </c>
      <c r="HX289" s="12">
        <v>0.0</v>
      </c>
      <c r="HY289" s="12" t="s">
        <v>2612</v>
      </c>
      <c r="HZ289" s="19">
        <v>36552.0</v>
      </c>
    </row>
    <row r="290">
      <c r="A290" s="12" t="s">
        <v>2613</v>
      </c>
      <c r="B290" s="12" t="s">
        <v>2614</v>
      </c>
      <c r="C290" s="13">
        <v>45232.0</v>
      </c>
      <c r="D290" s="12">
        <v>11.0</v>
      </c>
      <c r="E290" s="12" t="s">
        <v>293</v>
      </c>
      <c r="F290" s="12" t="s">
        <v>629</v>
      </c>
      <c r="G290" s="12" t="s">
        <v>237</v>
      </c>
      <c r="H290" s="12" t="s">
        <v>238</v>
      </c>
      <c r="I290" s="12" t="s">
        <v>239</v>
      </c>
      <c r="J290" s="14"/>
      <c r="K290" s="12" t="s">
        <v>2615</v>
      </c>
      <c r="L290" s="12" t="s">
        <v>2616</v>
      </c>
      <c r="M290" s="15" t="s">
        <v>297</v>
      </c>
      <c r="N290" s="12" t="s">
        <v>642</v>
      </c>
      <c r="O290" s="12" t="s">
        <v>259</v>
      </c>
      <c r="P290" s="12" t="s">
        <v>245</v>
      </c>
      <c r="Q290" s="12" t="s">
        <v>299</v>
      </c>
      <c r="R290" s="12" t="s">
        <v>247</v>
      </c>
      <c r="S290" s="12" t="s">
        <v>248</v>
      </c>
      <c r="T290" s="16" t="s">
        <v>2617</v>
      </c>
      <c r="U290" s="17" t="s">
        <v>2618</v>
      </c>
      <c r="V290" s="14" t="str">
        <f t="shared" si="1"/>
        <v>3,586048</v>
      </c>
      <c r="W290" s="14" t="str">
        <f t="shared" si="2"/>
        <v>98,675704</v>
      </c>
      <c r="X290" s="14" t="str">
        <f t="shared" si="3"/>
        <v>3,586037</v>
      </c>
      <c r="Y290" s="14" t="str">
        <f t="shared" si="4"/>
        <v>98,675755</v>
      </c>
      <c r="Z290" s="18">
        <f t="shared" si="58"/>
        <v>5.790491008</v>
      </c>
      <c r="AA290" s="14" t="str">
        <f t="shared" si="6"/>
        <v>Dalam Radius</v>
      </c>
      <c r="AB290" s="14"/>
      <c r="AC290" s="12" t="b">
        <v>0</v>
      </c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4"/>
      <c r="CX290" s="12"/>
      <c r="CY290" s="12"/>
      <c r="CZ290" s="14"/>
      <c r="DA290" s="14"/>
      <c r="DB290" s="12"/>
      <c r="DC290" s="12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2" t="b">
        <v>0</v>
      </c>
      <c r="DS290" s="12" t="b">
        <v>0</v>
      </c>
      <c r="DT290" s="14"/>
      <c r="DU290" s="14"/>
      <c r="DV290" s="12" t="s">
        <v>2619</v>
      </c>
      <c r="DW290" s="12" t="b">
        <v>1</v>
      </c>
      <c r="DX290" s="14"/>
      <c r="DY290" s="14"/>
      <c r="DZ290" s="12"/>
      <c r="EA290" s="12"/>
      <c r="EB290" s="12"/>
      <c r="EC290" s="12"/>
      <c r="ED290" s="12"/>
      <c r="EE290" s="12"/>
      <c r="EF290" s="14"/>
      <c r="EG290" s="14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4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4"/>
      <c r="FN290" s="12"/>
      <c r="FO290" s="12"/>
      <c r="FP290" s="12"/>
      <c r="FQ290" s="14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  <c r="GC290" s="14"/>
      <c r="GD290" s="12"/>
      <c r="GE290" s="12"/>
      <c r="GF290" s="12"/>
      <c r="GG290" s="12"/>
      <c r="GH290" s="12">
        <v>1.0</v>
      </c>
      <c r="GI290" s="12"/>
      <c r="GJ290" s="19"/>
      <c r="GK290" s="14"/>
      <c r="GL290" s="14"/>
      <c r="GM290" s="14"/>
      <c r="GN290" s="12"/>
      <c r="GO290" s="14"/>
      <c r="GP290" s="14"/>
      <c r="GQ290" s="12"/>
      <c r="GR290" s="14"/>
      <c r="GS290" s="12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2">
        <f t="shared" si="62"/>
        <v>0</v>
      </c>
      <c r="HR290" s="12">
        <v>12000.0</v>
      </c>
      <c r="HS290" s="12">
        <v>0.0</v>
      </c>
      <c r="HT290" s="12">
        <v>0.0</v>
      </c>
      <c r="HU290" s="12">
        <v>0.0</v>
      </c>
      <c r="HV290" s="12">
        <v>0.0</v>
      </c>
      <c r="HW290" s="12">
        <v>0.0</v>
      </c>
      <c r="HX290" s="12">
        <v>12000.0</v>
      </c>
      <c r="HY290" s="12" t="s">
        <v>2620</v>
      </c>
      <c r="HZ290" s="12" t="s">
        <v>1335</v>
      </c>
    </row>
    <row r="291">
      <c r="A291" s="12" t="s">
        <v>2621</v>
      </c>
      <c r="B291" s="12" t="s">
        <v>2622</v>
      </c>
      <c r="C291" s="13">
        <v>45236.0</v>
      </c>
      <c r="D291" s="12">
        <v>11.0</v>
      </c>
      <c r="E291" s="12" t="s">
        <v>2565</v>
      </c>
      <c r="F291" s="12" t="s">
        <v>2566</v>
      </c>
      <c r="G291" s="12" t="s">
        <v>237</v>
      </c>
      <c r="H291" s="12" t="s">
        <v>238</v>
      </c>
      <c r="I291" s="12" t="s">
        <v>239</v>
      </c>
      <c r="J291" s="14"/>
      <c r="K291" s="12" t="s">
        <v>2623</v>
      </c>
      <c r="L291" s="12" t="s">
        <v>2624</v>
      </c>
      <c r="M291" s="15" t="s">
        <v>2625</v>
      </c>
      <c r="N291" s="12" t="s">
        <v>2570</v>
      </c>
      <c r="O291" s="12" t="s">
        <v>244</v>
      </c>
      <c r="P291" s="12" t="s">
        <v>245</v>
      </c>
      <c r="Q291" s="12" t="s">
        <v>278</v>
      </c>
      <c r="R291" s="12" t="s">
        <v>279</v>
      </c>
      <c r="S291" s="12" t="s">
        <v>248</v>
      </c>
      <c r="T291" s="16" t="s">
        <v>2626</v>
      </c>
      <c r="U291" s="17" t="s">
        <v>2627</v>
      </c>
      <c r="V291" s="14" t="str">
        <f t="shared" si="1"/>
        <v>3,491103</v>
      </c>
      <c r="W291" s="14" t="str">
        <f t="shared" si="2"/>
        <v>98,777569</v>
      </c>
      <c r="X291" s="14" t="str">
        <f t="shared" si="3"/>
        <v>3,491332</v>
      </c>
      <c r="Y291" s="14" t="str">
        <f t="shared" si="4"/>
        <v>98,775901</v>
      </c>
      <c r="Z291" s="18">
        <f t="shared" si="58"/>
        <v>186.8717674</v>
      </c>
      <c r="AA291" s="14" t="str">
        <f t="shared" si="6"/>
        <v>Diluar Radius</v>
      </c>
      <c r="AB291" s="14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4"/>
      <c r="DR291" s="12" t="b">
        <v>0</v>
      </c>
      <c r="DS291" s="12" t="b">
        <v>0</v>
      </c>
      <c r="DT291" s="14"/>
      <c r="DU291" s="14"/>
      <c r="DV291" s="12" t="s">
        <v>2628</v>
      </c>
      <c r="DW291" s="12" t="b">
        <v>1</v>
      </c>
      <c r="DX291" s="14"/>
      <c r="DY291" s="14"/>
      <c r="DZ291" s="12"/>
      <c r="EA291" s="12"/>
      <c r="EB291" s="12"/>
      <c r="EC291" s="12"/>
      <c r="ED291" s="12"/>
      <c r="EE291" s="12"/>
      <c r="EF291" s="14"/>
      <c r="EG291" s="14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4"/>
      <c r="EU291" s="12"/>
      <c r="EV291" s="12"/>
      <c r="EW291" s="12"/>
      <c r="EX291" s="12"/>
      <c r="EY291" s="12"/>
      <c r="EZ291" s="12"/>
      <c r="FA291" s="12"/>
      <c r="FB291" s="12"/>
      <c r="FC291" s="12">
        <v>4.0</v>
      </c>
      <c r="FD291" s="12"/>
      <c r="FE291" s="12"/>
      <c r="FF291" s="12"/>
      <c r="FG291" s="12"/>
      <c r="FH291" s="12"/>
      <c r="FI291" s="12"/>
      <c r="FJ291" s="12"/>
      <c r="FK291" s="12"/>
      <c r="FL291" s="12"/>
      <c r="FM291" s="14"/>
      <c r="FN291" s="12"/>
      <c r="FO291" s="12"/>
      <c r="FP291" s="12"/>
      <c r="FQ291" s="14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4"/>
      <c r="GD291" s="12"/>
      <c r="GE291" s="12"/>
      <c r="GF291" s="12"/>
      <c r="GG291" s="12"/>
      <c r="GH291" s="12"/>
      <c r="GI291" s="12"/>
      <c r="GJ291" s="12"/>
      <c r="GK291" s="14"/>
      <c r="GL291" s="14"/>
      <c r="GM291" s="14"/>
      <c r="GN291" s="12"/>
      <c r="GO291" s="14"/>
      <c r="GP291" s="14"/>
      <c r="GQ291" s="12"/>
      <c r="GR291" s="14"/>
      <c r="GS291" s="12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2">
        <f t="shared" si="62"/>
        <v>0</v>
      </c>
      <c r="HR291" s="12">
        <v>48000.0</v>
      </c>
      <c r="HS291" s="12">
        <v>0.0</v>
      </c>
      <c r="HT291" s="12">
        <v>0.0</v>
      </c>
      <c r="HU291" s="12">
        <v>0.0</v>
      </c>
      <c r="HV291" s="12">
        <v>0.0</v>
      </c>
      <c r="HW291" s="12">
        <v>0.0</v>
      </c>
      <c r="HX291" s="12">
        <v>48000.0</v>
      </c>
      <c r="HY291" s="12" t="s">
        <v>2629</v>
      </c>
      <c r="HZ291" s="12" t="s">
        <v>2409</v>
      </c>
    </row>
    <row r="292">
      <c r="A292" s="12" t="s">
        <v>2630</v>
      </c>
      <c r="B292" s="12" t="s">
        <v>2631</v>
      </c>
      <c r="C292" s="13">
        <v>45231.0</v>
      </c>
      <c r="D292" s="12">
        <v>11.0</v>
      </c>
      <c r="E292" s="12" t="s">
        <v>475</v>
      </c>
      <c r="F292" s="12" t="s">
        <v>730</v>
      </c>
      <c r="G292" s="12" t="s">
        <v>237</v>
      </c>
      <c r="H292" s="12" t="s">
        <v>238</v>
      </c>
      <c r="I292" s="12" t="s">
        <v>239</v>
      </c>
      <c r="J292" s="14"/>
      <c r="K292" s="12" t="s">
        <v>2632</v>
      </c>
      <c r="L292" s="12" t="s">
        <v>2633</v>
      </c>
      <c r="M292" s="15" t="s">
        <v>2634</v>
      </c>
      <c r="N292" s="12" t="s">
        <v>480</v>
      </c>
      <c r="O292" s="12" t="s">
        <v>259</v>
      </c>
      <c r="P292" s="12" t="s">
        <v>245</v>
      </c>
      <c r="Q292" s="12" t="s">
        <v>246</v>
      </c>
      <c r="R292" s="12" t="s">
        <v>247</v>
      </c>
      <c r="S292" s="12" t="s">
        <v>2635</v>
      </c>
      <c r="T292" s="16" t="s">
        <v>2636</v>
      </c>
      <c r="U292" s="17" t="s">
        <v>2637</v>
      </c>
      <c r="V292" s="14" t="str">
        <f t="shared" si="1"/>
        <v>3,598970</v>
      </c>
      <c r="W292" s="14" t="str">
        <f t="shared" si="2"/>
        <v>98,679368</v>
      </c>
      <c r="X292" s="14" t="str">
        <f t="shared" si="3"/>
        <v>3,598955</v>
      </c>
      <c r="Y292" s="14" t="str">
        <f t="shared" si="4"/>
        <v>98,679319</v>
      </c>
      <c r="Z292" s="18">
        <f t="shared" si="58"/>
        <v>5.68785119</v>
      </c>
      <c r="AA292" s="14" t="str">
        <f t="shared" si="6"/>
        <v>Dalam Radius</v>
      </c>
      <c r="AB292" s="14"/>
      <c r="AC292" s="12"/>
      <c r="AD292" s="12"/>
      <c r="AE292" s="12"/>
      <c r="AF292" s="12"/>
      <c r="AG292" s="12"/>
      <c r="AH292" s="12" t="b">
        <v>1</v>
      </c>
      <c r="AI292" s="12"/>
      <c r="AJ292" s="12"/>
      <c r="AK292" s="12"/>
      <c r="AL292" s="12"/>
      <c r="AM292" s="12" t="b">
        <v>1</v>
      </c>
      <c r="AN292" s="12"/>
      <c r="AO292" s="12" t="b">
        <v>1</v>
      </c>
      <c r="AP292" s="12"/>
      <c r="AQ292" s="12"/>
      <c r="AR292" s="12"/>
      <c r="AS292" s="12"/>
      <c r="AT292" s="12" t="b">
        <v>1</v>
      </c>
      <c r="AU292" s="12"/>
      <c r="AV292" s="12"/>
      <c r="AW292" s="12"/>
      <c r="AX292" s="12" t="b">
        <v>1</v>
      </c>
      <c r="AY292" s="12"/>
      <c r="AZ292" s="12"/>
      <c r="BA292" s="12"/>
      <c r="BB292" s="12" t="b">
        <v>1</v>
      </c>
      <c r="BC292" s="12"/>
      <c r="BD292" s="12"/>
      <c r="BE292" s="12"/>
      <c r="BF292" s="12" t="b">
        <v>1</v>
      </c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 t="b">
        <v>1</v>
      </c>
      <c r="CA292" s="12"/>
      <c r="CB292" s="12" t="b">
        <v>1</v>
      </c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2" t="b">
        <v>0</v>
      </c>
      <c r="DS292" s="12" t="b">
        <v>0</v>
      </c>
      <c r="DT292" s="14"/>
      <c r="DU292" s="14"/>
      <c r="DV292" s="12" t="s">
        <v>2638</v>
      </c>
      <c r="DW292" s="12" t="b">
        <v>1</v>
      </c>
      <c r="DX292" s="14"/>
      <c r="DY292" s="14"/>
      <c r="DZ292" s="12"/>
      <c r="EA292" s="12"/>
      <c r="EB292" s="12"/>
      <c r="EC292" s="12"/>
      <c r="ED292" s="12"/>
      <c r="EE292" s="12"/>
      <c r="EF292" s="14"/>
      <c r="EG292" s="14"/>
      <c r="EH292" s="12"/>
      <c r="EI292" s="12"/>
      <c r="EJ292" s="14"/>
      <c r="EK292" s="12">
        <v>1.0</v>
      </c>
      <c r="EL292" s="12"/>
      <c r="EM292" s="12"/>
      <c r="EN292" s="12"/>
      <c r="EO292" s="12"/>
      <c r="EP292" s="12">
        <v>1.0</v>
      </c>
      <c r="EQ292" s="12"/>
      <c r="ER292" s="12"/>
      <c r="ES292" s="12"/>
      <c r="ET292" s="14"/>
      <c r="EU292" s="12"/>
      <c r="EV292" s="12"/>
      <c r="EW292" s="12"/>
      <c r="EX292" s="12"/>
      <c r="EY292" s="12"/>
      <c r="EZ292" s="12"/>
      <c r="FA292" s="12">
        <v>1.0</v>
      </c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4"/>
      <c r="FN292" s="12"/>
      <c r="FO292" s="12"/>
      <c r="FP292" s="12"/>
      <c r="FQ292" s="14"/>
      <c r="FR292" s="12"/>
      <c r="FS292" s="12"/>
      <c r="FT292" s="12"/>
      <c r="FU292" s="12"/>
      <c r="FV292" s="12"/>
      <c r="FW292" s="12"/>
      <c r="FX292" s="12"/>
      <c r="FY292" s="12">
        <v>1.0</v>
      </c>
      <c r="FZ292" s="12"/>
      <c r="GA292" s="12"/>
      <c r="GB292" s="12"/>
      <c r="GC292" s="14"/>
      <c r="GD292" s="12"/>
      <c r="GE292" s="12"/>
      <c r="GF292" s="12"/>
      <c r="GG292" s="12"/>
      <c r="GH292" s="12"/>
      <c r="GI292" s="12"/>
      <c r="GJ292" s="12"/>
      <c r="GK292" s="14"/>
      <c r="GL292" s="14"/>
      <c r="GM292" s="14"/>
      <c r="GN292" s="12"/>
      <c r="GO292" s="14"/>
      <c r="GP292" s="14"/>
      <c r="GQ292" s="12"/>
      <c r="GR292" s="14"/>
      <c r="GS292" s="12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2">
        <f t="shared" si="62"/>
        <v>9</v>
      </c>
      <c r="HR292" s="12">
        <v>24000.0</v>
      </c>
      <c r="HS292" s="12">
        <v>25000.0</v>
      </c>
      <c r="HT292" s="12">
        <v>0.0</v>
      </c>
      <c r="HU292" s="12">
        <v>0.0</v>
      </c>
      <c r="HV292" s="12">
        <v>0.0</v>
      </c>
      <c r="HW292" s="12"/>
      <c r="HX292" s="12">
        <v>49000.0</v>
      </c>
      <c r="HY292" s="12" t="s">
        <v>2639</v>
      </c>
      <c r="HZ292" s="19">
        <v>36589.0</v>
      </c>
    </row>
    <row r="293">
      <c r="A293" s="12" t="s">
        <v>2640</v>
      </c>
      <c r="B293" s="12" t="s">
        <v>2641</v>
      </c>
      <c r="C293" s="13">
        <v>45236.0</v>
      </c>
      <c r="D293" s="12">
        <v>11.0</v>
      </c>
      <c r="E293" s="12" t="s">
        <v>475</v>
      </c>
      <c r="F293" s="12" t="s">
        <v>476</v>
      </c>
      <c r="G293" s="12" t="s">
        <v>237</v>
      </c>
      <c r="H293" s="12" t="s">
        <v>238</v>
      </c>
      <c r="I293" s="12" t="s">
        <v>239</v>
      </c>
      <c r="J293" s="14"/>
      <c r="K293" s="12" t="s">
        <v>2642</v>
      </c>
      <c r="L293" s="12" t="s">
        <v>2643</v>
      </c>
      <c r="M293" s="12" t="str">
        <v>#ERROR!</v>
      </c>
      <c r="N293" s="12" t="s">
        <v>480</v>
      </c>
      <c r="O293" s="12" t="s">
        <v>259</v>
      </c>
      <c r="P293" s="12" t="s">
        <v>245</v>
      </c>
      <c r="Q293" s="12" t="s">
        <v>278</v>
      </c>
      <c r="R293" s="12" t="s">
        <v>279</v>
      </c>
      <c r="S293" s="15" t="s">
        <v>2644</v>
      </c>
      <c r="T293" s="16" t="s">
        <v>2645</v>
      </c>
      <c r="U293" s="17" t="s">
        <v>2646</v>
      </c>
      <c r="V293" s="14" t="str">
        <f t="shared" si="1"/>
        <v>3,624489</v>
      </c>
      <c r="W293" s="14" t="str">
        <f t="shared" si="2"/>
        <v>98,669235</v>
      </c>
      <c r="X293" s="14" t="str">
        <f t="shared" si="3"/>
        <v>3,624527</v>
      </c>
      <c r="Y293" s="14" t="str">
        <f t="shared" si="4"/>
        <v>98,669201</v>
      </c>
      <c r="Z293" s="18">
        <f t="shared" si="58"/>
        <v>5.664806671</v>
      </c>
      <c r="AA293" s="14" t="str">
        <f t="shared" si="6"/>
        <v>Dalam Radius</v>
      </c>
      <c r="AB293" s="14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 t="b">
        <v>1</v>
      </c>
      <c r="AY293" s="12"/>
      <c r="AZ293" s="12" t="b">
        <v>1</v>
      </c>
      <c r="BA293" s="12"/>
      <c r="BB293" s="12" t="b">
        <v>1</v>
      </c>
      <c r="BC293" s="12"/>
      <c r="BD293" s="12"/>
      <c r="BE293" s="12"/>
      <c r="BF293" s="12" t="b">
        <v>1</v>
      </c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 t="b">
        <v>1</v>
      </c>
      <c r="BW293" s="12"/>
      <c r="BX293" s="12"/>
      <c r="BY293" s="12"/>
      <c r="BZ293" s="12" t="b">
        <v>1</v>
      </c>
      <c r="CA293" s="12"/>
      <c r="CB293" s="12" t="b">
        <v>1</v>
      </c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4"/>
      <c r="DR293" s="12" t="b">
        <v>1</v>
      </c>
      <c r="DS293" s="12" t="b">
        <v>1</v>
      </c>
      <c r="DT293" s="14"/>
      <c r="DU293" s="14"/>
      <c r="DV293" s="12" t="s">
        <v>2647</v>
      </c>
      <c r="DW293" s="12" t="b">
        <v>1</v>
      </c>
      <c r="DX293" s="14"/>
      <c r="DY293" s="14"/>
      <c r="DZ293" s="12"/>
      <c r="EA293" s="12"/>
      <c r="EB293" s="12"/>
      <c r="EC293" s="12"/>
      <c r="ED293" s="12"/>
      <c r="EE293" s="12"/>
      <c r="EF293" s="14"/>
      <c r="EG293" s="14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4"/>
      <c r="EU293" s="12"/>
      <c r="EV293" s="12"/>
      <c r="EW293" s="12"/>
      <c r="EX293" s="12"/>
      <c r="EY293" s="12"/>
      <c r="EZ293" s="12"/>
      <c r="FA293" s="12"/>
      <c r="FB293" s="12"/>
      <c r="FC293" s="12">
        <v>4.0</v>
      </c>
      <c r="FD293" s="12"/>
      <c r="FE293" s="12"/>
      <c r="FF293" s="12"/>
      <c r="FG293" s="12"/>
      <c r="FH293" s="12"/>
      <c r="FI293" s="12"/>
      <c r="FJ293" s="12"/>
      <c r="FK293" s="12"/>
      <c r="FL293" s="12"/>
      <c r="FM293" s="14"/>
      <c r="FN293" s="12"/>
      <c r="FO293" s="12"/>
      <c r="FP293" s="12"/>
      <c r="FQ293" s="14"/>
      <c r="FR293" s="12"/>
      <c r="FS293" s="12"/>
      <c r="FT293" s="12"/>
      <c r="FU293" s="12"/>
      <c r="FV293" s="12"/>
      <c r="FW293" s="12">
        <v>1.0</v>
      </c>
      <c r="FX293" s="12"/>
      <c r="FY293" s="12">
        <v>4.0</v>
      </c>
      <c r="FZ293" s="12"/>
      <c r="GA293" s="12"/>
      <c r="GB293" s="12"/>
      <c r="GC293" s="14"/>
      <c r="GD293" s="12"/>
      <c r="GE293" s="12"/>
      <c r="GF293" s="12"/>
      <c r="GG293" s="12"/>
      <c r="GH293" s="12"/>
      <c r="GI293" s="12"/>
      <c r="GJ293" s="12"/>
      <c r="GK293" s="14"/>
      <c r="GL293" s="14"/>
      <c r="GM293" s="14"/>
      <c r="GN293" s="12"/>
      <c r="GO293" s="14"/>
      <c r="GP293" s="14"/>
      <c r="GQ293" s="12"/>
      <c r="GR293" s="14"/>
      <c r="GS293" s="12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2">
        <f t="shared" si="62"/>
        <v>7</v>
      </c>
      <c r="HR293" s="12">
        <v>108000.0</v>
      </c>
      <c r="HS293" s="12">
        <v>0.0</v>
      </c>
      <c r="HT293" s="12">
        <v>0.0</v>
      </c>
      <c r="HU293" s="12">
        <v>0.0</v>
      </c>
      <c r="HV293" s="12">
        <v>0.0</v>
      </c>
      <c r="HW293" s="12">
        <v>0.0</v>
      </c>
      <c r="HX293" s="12">
        <v>108000.0</v>
      </c>
      <c r="HY293" s="12" t="s">
        <v>2648</v>
      </c>
      <c r="HZ293" s="12" t="s">
        <v>2649</v>
      </c>
    </row>
    <row r="294">
      <c r="A294" s="12" t="s">
        <v>2650</v>
      </c>
      <c r="B294" s="12" t="s">
        <v>2651</v>
      </c>
      <c r="C294" s="13">
        <v>45233.0</v>
      </c>
      <c r="D294" s="12">
        <v>11.0</v>
      </c>
      <c r="E294" s="12" t="s">
        <v>293</v>
      </c>
      <c r="F294" s="12" t="s">
        <v>629</v>
      </c>
      <c r="G294" s="12" t="s">
        <v>237</v>
      </c>
      <c r="H294" s="12" t="s">
        <v>238</v>
      </c>
      <c r="I294" s="12" t="s">
        <v>239</v>
      </c>
      <c r="J294" s="14"/>
      <c r="K294" s="12" t="s">
        <v>2652</v>
      </c>
      <c r="L294" s="12" t="s">
        <v>2653</v>
      </c>
      <c r="M294" s="15" t="s">
        <v>297</v>
      </c>
      <c r="N294" s="12" t="s">
        <v>642</v>
      </c>
      <c r="O294" s="12" t="s">
        <v>259</v>
      </c>
      <c r="P294" s="12" t="s">
        <v>245</v>
      </c>
      <c r="Q294" s="12" t="s">
        <v>299</v>
      </c>
      <c r="R294" s="12" t="s">
        <v>247</v>
      </c>
      <c r="S294" s="12" t="s">
        <v>1865</v>
      </c>
      <c r="T294" s="16" t="s">
        <v>2654</v>
      </c>
      <c r="U294" s="17" t="s">
        <v>2655</v>
      </c>
      <c r="V294" s="14" t="str">
        <f t="shared" si="1"/>
        <v>3,585638</v>
      </c>
      <c r="W294" s="14" t="str">
        <f t="shared" si="2"/>
        <v>98,669523</v>
      </c>
      <c r="X294" s="14" t="str">
        <f t="shared" si="3"/>
        <v>3,585625</v>
      </c>
      <c r="Y294" s="14" t="str">
        <f t="shared" si="4"/>
        <v>98,669475</v>
      </c>
      <c r="Z294" s="18">
        <f t="shared" si="58"/>
        <v>5.519553375</v>
      </c>
      <c r="AA294" s="14" t="str">
        <f t="shared" si="6"/>
        <v>Dalam Radius</v>
      </c>
      <c r="AB294" s="14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4"/>
      <c r="DR294" s="12" t="b">
        <v>0</v>
      </c>
      <c r="DS294" s="12" t="b">
        <v>0</v>
      </c>
      <c r="DT294" s="14"/>
      <c r="DU294" s="14"/>
      <c r="DV294" s="12" t="s">
        <v>2656</v>
      </c>
      <c r="DW294" s="12" t="b">
        <v>1</v>
      </c>
      <c r="DX294" s="14"/>
      <c r="DY294" s="14"/>
      <c r="DZ294" s="12"/>
      <c r="EA294" s="12"/>
      <c r="EB294" s="12"/>
      <c r="EC294" s="12"/>
      <c r="ED294" s="12"/>
      <c r="EE294" s="12"/>
      <c r="EF294" s="14"/>
      <c r="EG294" s="14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4"/>
      <c r="EU294" s="12"/>
      <c r="EV294" s="12"/>
      <c r="EW294" s="12"/>
      <c r="EX294" s="12"/>
      <c r="EY294" s="12"/>
      <c r="EZ294" s="12"/>
      <c r="FA294" s="12"/>
      <c r="FB294" s="12"/>
      <c r="FC294" s="12">
        <v>4.0</v>
      </c>
      <c r="FD294" s="12"/>
      <c r="FE294" s="12"/>
      <c r="FF294" s="12"/>
      <c r="FG294" s="12"/>
      <c r="FH294" s="12"/>
      <c r="FI294" s="12"/>
      <c r="FJ294" s="12"/>
      <c r="FK294" s="12"/>
      <c r="FL294" s="12"/>
      <c r="FM294" s="14"/>
      <c r="FN294" s="12"/>
      <c r="FO294" s="12"/>
      <c r="FP294" s="12"/>
      <c r="FQ294" s="14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4"/>
      <c r="GD294" s="12"/>
      <c r="GE294" s="12"/>
      <c r="GF294" s="12"/>
      <c r="GG294" s="12"/>
      <c r="GH294" s="12"/>
      <c r="GI294" s="12"/>
      <c r="GJ294" s="19"/>
      <c r="GK294" s="14"/>
      <c r="GL294" s="14"/>
      <c r="GM294" s="14"/>
      <c r="GN294" s="12"/>
      <c r="GO294" s="14"/>
      <c r="GP294" s="14"/>
      <c r="GQ294" s="12"/>
      <c r="GR294" s="14"/>
      <c r="GS294" s="12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2">
        <f t="shared" si="62"/>
        <v>0</v>
      </c>
      <c r="HR294" s="12">
        <v>48000.0</v>
      </c>
      <c r="HS294" s="12">
        <v>0.0</v>
      </c>
      <c r="HT294" s="12">
        <v>0.0</v>
      </c>
      <c r="HU294" s="12">
        <v>0.0</v>
      </c>
      <c r="HV294" s="12">
        <v>0.0</v>
      </c>
      <c r="HW294" s="12">
        <v>0.0</v>
      </c>
      <c r="HX294" s="12">
        <v>48000.0</v>
      </c>
      <c r="HY294" s="12" t="s">
        <v>2657</v>
      </c>
      <c r="HZ294" s="19">
        <v>36542.0</v>
      </c>
    </row>
    <row r="295">
      <c r="A295" s="12" t="s">
        <v>2658</v>
      </c>
      <c r="B295" s="12" t="s">
        <v>2659</v>
      </c>
      <c r="C295" s="13">
        <v>45237.0</v>
      </c>
      <c r="D295" s="12">
        <v>11.0</v>
      </c>
      <c r="E295" s="12" t="s">
        <v>2565</v>
      </c>
      <c r="F295" s="12" t="s">
        <v>2566</v>
      </c>
      <c r="G295" s="12" t="s">
        <v>237</v>
      </c>
      <c r="H295" s="12" t="s">
        <v>238</v>
      </c>
      <c r="I295" s="12" t="s">
        <v>239</v>
      </c>
      <c r="J295" s="14"/>
      <c r="K295" s="12" t="s">
        <v>2660</v>
      </c>
      <c r="L295" s="12" t="s">
        <v>2661</v>
      </c>
      <c r="M295" s="15" t="s">
        <v>2662</v>
      </c>
      <c r="N295" s="12" t="s">
        <v>2570</v>
      </c>
      <c r="O295" s="12" t="s">
        <v>244</v>
      </c>
      <c r="P295" s="12" t="s">
        <v>245</v>
      </c>
      <c r="Q295" s="12" t="s">
        <v>278</v>
      </c>
      <c r="R295" s="12" t="s">
        <v>279</v>
      </c>
      <c r="S295" s="12" t="s">
        <v>248</v>
      </c>
      <c r="T295" s="16" t="s">
        <v>2663</v>
      </c>
      <c r="U295" s="17" t="s">
        <v>2664</v>
      </c>
      <c r="V295" s="12" t="str">
        <f t="shared" si="1"/>
        <v>3,505689</v>
      </c>
      <c r="W295" s="14" t="str">
        <f t="shared" si="2"/>
        <v>98,785193</v>
      </c>
      <c r="X295" s="14" t="str">
        <f t="shared" si="3"/>
        <v>3,506022</v>
      </c>
      <c r="Y295" s="14" t="str">
        <f t="shared" si="4"/>
        <v>98,785676</v>
      </c>
      <c r="Z295" s="18">
        <f t="shared" si="58"/>
        <v>65.1515987</v>
      </c>
      <c r="AA295" s="14" t="str">
        <f t="shared" si="6"/>
        <v>Diluar Radius</v>
      </c>
      <c r="AB295" s="14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4"/>
      <c r="DR295" s="12" t="b">
        <v>0</v>
      </c>
      <c r="DS295" s="12" t="b">
        <v>0</v>
      </c>
      <c r="DT295" s="12"/>
      <c r="DU295" s="12"/>
      <c r="DV295" s="12" t="s">
        <v>2665</v>
      </c>
      <c r="DW295" s="12" t="b">
        <v>1</v>
      </c>
      <c r="DX295" s="12"/>
      <c r="DY295" s="12"/>
      <c r="DZ295" s="12"/>
      <c r="EA295" s="12"/>
      <c r="EB295" s="12"/>
      <c r="EC295" s="12"/>
      <c r="ED295" s="12"/>
      <c r="EE295" s="12"/>
      <c r="EF295" s="14"/>
      <c r="EG295" s="14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4"/>
      <c r="EU295" s="12"/>
      <c r="EV295" s="12"/>
      <c r="EW295" s="12"/>
      <c r="EX295" s="12"/>
      <c r="EY295" s="12"/>
      <c r="EZ295" s="12"/>
      <c r="FA295" s="12"/>
      <c r="FB295" s="12"/>
      <c r="FC295" s="12">
        <v>2.0</v>
      </c>
      <c r="FD295" s="12"/>
      <c r="FE295" s="12"/>
      <c r="FF295" s="12"/>
      <c r="FG295" s="12"/>
      <c r="FH295" s="12"/>
      <c r="FI295" s="12"/>
      <c r="FJ295" s="12"/>
      <c r="FK295" s="12"/>
      <c r="FL295" s="12"/>
      <c r="FM295" s="14"/>
      <c r="FN295" s="12"/>
      <c r="FO295" s="12"/>
      <c r="FP295" s="12"/>
      <c r="FQ295" s="14"/>
      <c r="FR295" s="12"/>
      <c r="FS295" s="12"/>
      <c r="FT295" s="12"/>
      <c r="FU295" s="12"/>
      <c r="FV295" s="12"/>
      <c r="FW295" s="12"/>
      <c r="FX295" s="12"/>
      <c r="FY295" s="12">
        <v>2.0</v>
      </c>
      <c r="FZ295" s="12"/>
      <c r="GA295" s="12"/>
      <c r="GB295" s="12"/>
      <c r="GC295" s="14"/>
      <c r="GD295" s="12"/>
      <c r="GE295" s="12"/>
      <c r="GF295" s="12"/>
      <c r="GG295" s="12"/>
      <c r="GH295" s="12"/>
      <c r="GI295" s="12"/>
      <c r="GJ295" s="12"/>
      <c r="GK295" s="14"/>
      <c r="GL295" s="14"/>
      <c r="GM295" s="14"/>
      <c r="GN295" s="12"/>
      <c r="GO295" s="14"/>
      <c r="GP295" s="14"/>
      <c r="GQ295" s="12"/>
      <c r="GR295" s="14"/>
      <c r="GS295" s="12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2">
        <f>countif(AC295:CV295,"TRUE")</f>
        <v>0</v>
      </c>
      <c r="HR295" s="12">
        <v>48000.0</v>
      </c>
      <c r="HS295" s="12">
        <v>0.0</v>
      </c>
      <c r="HT295" s="12">
        <v>0.0</v>
      </c>
      <c r="HU295" s="12">
        <v>0.0</v>
      </c>
      <c r="HV295" s="12">
        <v>0.0</v>
      </c>
      <c r="HW295" s="12">
        <v>0.0</v>
      </c>
      <c r="HX295" s="12">
        <v>48000.0</v>
      </c>
      <c r="HY295" s="20">
        <v>38029.0</v>
      </c>
      <c r="HZ295" s="19">
        <v>36658.0</v>
      </c>
    </row>
    <row r="296">
      <c r="A296" s="12" t="s">
        <v>2666</v>
      </c>
      <c r="B296" s="12" t="s">
        <v>2667</v>
      </c>
      <c r="C296" s="13">
        <v>45232.0</v>
      </c>
      <c r="D296" s="12">
        <v>11.0</v>
      </c>
      <c r="E296" s="12" t="s">
        <v>293</v>
      </c>
      <c r="F296" s="12" t="s">
        <v>629</v>
      </c>
      <c r="G296" s="12" t="s">
        <v>237</v>
      </c>
      <c r="H296" s="12" t="s">
        <v>238</v>
      </c>
      <c r="I296" s="12" t="s">
        <v>239</v>
      </c>
      <c r="J296" s="14"/>
      <c r="K296" s="12" t="s">
        <v>2668</v>
      </c>
      <c r="L296" s="12" t="s">
        <v>2669</v>
      </c>
      <c r="M296" s="15" t="s">
        <v>297</v>
      </c>
      <c r="N296" s="12" t="s">
        <v>642</v>
      </c>
      <c r="O296" s="12" t="s">
        <v>259</v>
      </c>
      <c r="P296" s="12" t="s">
        <v>245</v>
      </c>
      <c r="Q296" s="12" t="s">
        <v>299</v>
      </c>
      <c r="R296" s="12" t="s">
        <v>247</v>
      </c>
      <c r="S296" s="12" t="s">
        <v>248</v>
      </c>
      <c r="T296" s="16" t="s">
        <v>2670</v>
      </c>
      <c r="U296" s="17" t="s">
        <v>2671</v>
      </c>
      <c r="V296" s="14" t="str">
        <f t="shared" si="1"/>
        <v>3,585249</v>
      </c>
      <c r="W296" s="14" t="str">
        <f t="shared" si="2"/>
        <v>98,676899</v>
      </c>
      <c r="X296" s="14" t="str">
        <f t="shared" si="3"/>
        <v>3,585207</v>
      </c>
      <c r="Y296" s="14" t="str">
        <f t="shared" si="4"/>
        <v>98,676875</v>
      </c>
      <c r="Z296" s="18">
        <f t="shared" si="58"/>
        <v>5.376299039</v>
      </c>
      <c r="AA296" s="14" t="str">
        <f t="shared" si="6"/>
        <v>Dalam Radius</v>
      </c>
      <c r="AB296" s="14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2" t="b">
        <v>0</v>
      </c>
      <c r="DS296" s="12" t="b">
        <v>0</v>
      </c>
      <c r="DT296" s="14"/>
      <c r="DU296" s="14"/>
      <c r="DV296" s="12" t="s">
        <v>2672</v>
      </c>
      <c r="DW296" s="12" t="b">
        <v>1</v>
      </c>
      <c r="DX296" s="14"/>
      <c r="DY296" s="14"/>
      <c r="DZ296" s="12"/>
      <c r="EA296" s="12"/>
      <c r="EB296" s="12"/>
      <c r="EC296" s="12"/>
      <c r="ED296" s="12"/>
      <c r="EE296" s="12"/>
      <c r="EF296" s="14"/>
      <c r="EG296" s="14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4"/>
      <c r="EU296" s="12"/>
      <c r="EV296" s="12"/>
      <c r="EW296" s="12"/>
      <c r="EX296" s="12"/>
      <c r="EY296" s="12"/>
      <c r="EZ296" s="12"/>
      <c r="FA296" s="12"/>
      <c r="FB296" s="12"/>
      <c r="FC296" s="12">
        <v>1.0</v>
      </c>
      <c r="FD296" s="12"/>
      <c r="FE296" s="12"/>
      <c r="FF296" s="12"/>
      <c r="FG296" s="12"/>
      <c r="FH296" s="12"/>
      <c r="FI296" s="12"/>
      <c r="FJ296" s="12"/>
      <c r="FK296" s="12"/>
      <c r="FL296" s="12"/>
      <c r="FM296" s="14"/>
      <c r="FN296" s="12"/>
      <c r="FO296" s="12">
        <v>1.0</v>
      </c>
      <c r="FP296" s="12"/>
      <c r="FQ296" s="14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K296" s="14"/>
      <c r="GL296" s="14"/>
      <c r="GM296" s="14"/>
      <c r="GN296" s="12"/>
      <c r="GO296" s="14"/>
      <c r="GP296" s="14"/>
      <c r="GQ296" s="12"/>
      <c r="GR296" s="14"/>
      <c r="GS296" s="12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2">
        <f t="shared" ref="HQ296:HQ297" si="63">countif(AC296:DP296,"TRUE")</f>
        <v>0</v>
      </c>
      <c r="HR296" s="12">
        <v>24000.0</v>
      </c>
      <c r="HS296" s="12">
        <v>0.0</v>
      </c>
      <c r="HT296" s="12">
        <v>0.0</v>
      </c>
      <c r="HU296" s="12">
        <v>0.0</v>
      </c>
      <c r="HX296" s="12">
        <v>24000.0</v>
      </c>
      <c r="HY296" s="12" t="s">
        <v>2673</v>
      </c>
      <c r="HZ296" s="19">
        <v>36553.0</v>
      </c>
    </row>
    <row r="297">
      <c r="A297" s="12" t="s">
        <v>2674</v>
      </c>
      <c r="B297" s="20">
        <v>39975.0</v>
      </c>
      <c r="C297" s="13">
        <v>45234.0</v>
      </c>
      <c r="D297" s="12">
        <v>11.0</v>
      </c>
      <c r="E297" s="12" t="s">
        <v>293</v>
      </c>
      <c r="F297" s="12" t="s">
        <v>629</v>
      </c>
      <c r="G297" s="12" t="s">
        <v>237</v>
      </c>
      <c r="H297" s="12" t="s">
        <v>238</v>
      </c>
      <c r="I297" s="12" t="s">
        <v>239</v>
      </c>
      <c r="J297" s="14"/>
      <c r="K297" s="12" t="s">
        <v>2041</v>
      </c>
      <c r="L297" s="12" t="s">
        <v>2042</v>
      </c>
      <c r="M297" s="15" t="s">
        <v>600</v>
      </c>
      <c r="N297" s="12" t="s">
        <v>642</v>
      </c>
      <c r="O297" s="12" t="s">
        <v>259</v>
      </c>
      <c r="P297" s="12" t="s">
        <v>245</v>
      </c>
      <c r="Q297" s="12" t="s">
        <v>299</v>
      </c>
      <c r="R297" s="12" t="s">
        <v>247</v>
      </c>
      <c r="S297" s="12" t="s">
        <v>248</v>
      </c>
      <c r="T297" s="16" t="s">
        <v>2043</v>
      </c>
      <c r="U297" s="17" t="s">
        <v>2675</v>
      </c>
      <c r="V297" s="14" t="str">
        <f t="shared" si="1"/>
        <v>3,599168</v>
      </c>
      <c r="W297" s="14" t="str">
        <f t="shared" si="2"/>
        <v>98,649170</v>
      </c>
      <c r="X297" s="14" t="str">
        <f t="shared" si="3"/>
        <v>3,599120</v>
      </c>
      <c r="Y297" s="14" t="str">
        <f t="shared" si="4"/>
        <v>98,649172</v>
      </c>
      <c r="Z297" s="18">
        <f t="shared" si="58"/>
        <v>5.341964837</v>
      </c>
      <c r="AA297" s="14" t="str">
        <f t="shared" si="6"/>
        <v>Dalam Radius</v>
      </c>
      <c r="AB297" s="14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4"/>
      <c r="DR297" s="12" t="b">
        <v>0</v>
      </c>
      <c r="DS297" s="12" t="b">
        <v>0</v>
      </c>
      <c r="DT297" s="14"/>
      <c r="DU297" s="14"/>
      <c r="DV297" s="12" t="s">
        <v>2676</v>
      </c>
      <c r="DW297" s="12" t="b">
        <v>1</v>
      </c>
      <c r="DX297" s="14"/>
      <c r="DY297" s="14"/>
      <c r="DZ297" s="12"/>
      <c r="EA297" s="12"/>
      <c r="EB297" s="12"/>
      <c r="EC297" s="12"/>
      <c r="ED297" s="12"/>
      <c r="EE297" s="12"/>
      <c r="EF297" s="14"/>
      <c r="EG297" s="14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4"/>
      <c r="EU297" s="12"/>
      <c r="EV297" s="12"/>
      <c r="EW297" s="12"/>
      <c r="EX297" s="12"/>
      <c r="EY297" s="12"/>
      <c r="EZ297" s="12"/>
      <c r="FA297" s="12"/>
      <c r="FB297" s="12"/>
      <c r="FC297" s="12">
        <v>1.0</v>
      </c>
      <c r="FD297" s="12"/>
      <c r="FE297" s="12"/>
      <c r="FF297" s="12"/>
      <c r="FG297" s="12"/>
      <c r="FH297" s="12"/>
      <c r="FI297" s="12"/>
      <c r="FJ297" s="12"/>
      <c r="FK297" s="12"/>
      <c r="FL297" s="12"/>
      <c r="FM297" s="14"/>
      <c r="FN297" s="12"/>
      <c r="FO297" s="12"/>
      <c r="FP297" s="12"/>
      <c r="FQ297" s="14"/>
      <c r="FR297" s="12"/>
      <c r="FS297" s="12">
        <v>1.0</v>
      </c>
      <c r="FT297" s="12">
        <v>2.0</v>
      </c>
      <c r="FU297" s="12"/>
      <c r="FV297" s="12"/>
      <c r="FW297" s="12"/>
      <c r="FX297" s="12"/>
      <c r="FY297" s="12"/>
      <c r="FZ297" s="12"/>
      <c r="GA297" s="12"/>
      <c r="GB297" s="12"/>
      <c r="GC297" s="14"/>
      <c r="GD297" s="12">
        <v>1.0</v>
      </c>
      <c r="GE297" s="12"/>
      <c r="GF297" s="12"/>
      <c r="GG297" s="12"/>
      <c r="GH297" s="12"/>
      <c r="GI297" s="12"/>
      <c r="GJ297" s="12"/>
      <c r="GK297" s="14"/>
      <c r="GL297" s="14"/>
      <c r="GM297" s="14"/>
      <c r="GN297" s="12"/>
      <c r="GO297" s="14"/>
      <c r="GP297" s="14"/>
      <c r="GQ297" s="12"/>
      <c r="GR297" s="14"/>
      <c r="GS297" s="12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2">
        <f t="shared" si="63"/>
        <v>0</v>
      </c>
      <c r="HR297" s="12">
        <v>60000.0</v>
      </c>
      <c r="HS297" s="12">
        <v>0.0</v>
      </c>
      <c r="HT297" s="12">
        <v>0.0</v>
      </c>
      <c r="HU297" s="12">
        <v>0.0</v>
      </c>
      <c r="HV297" s="12">
        <v>0.0</v>
      </c>
      <c r="HW297" s="12">
        <v>0.0</v>
      </c>
      <c r="HX297" s="12">
        <v>60000.0</v>
      </c>
      <c r="HY297" s="20">
        <v>38179.0</v>
      </c>
      <c r="HZ297" s="12" t="s">
        <v>2677</v>
      </c>
    </row>
    <row r="298">
      <c r="A298" s="12" t="s">
        <v>2678</v>
      </c>
      <c r="B298" s="20">
        <v>46244.0</v>
      </c>
      <c r="C298" s="13">
        <v>45237.0</v>
      </c>
      <c r="D298" s="12">
        <v>11.0</v>
      </c>
      <c r="E298" s="12" t="s">
        <v>2565</v>
      </c>
      <c r="F298" s="12" t="s">
        <v>2566</v>
      </c>
      <c r="G298" s="12" t="s">
        <v>237</v>
      </c>
      <c r="H298" s="12" t="s">
        <v>238</v>
      </c>
      <c r="I298" s="12" t="s">
        <v>239</v>
      </c>
      <c r="J298" s="14"/>
      <c r="K298" s="12" t="s">
        <v>2679</v>
      </c>
      <c r="L298" s="12" t="s">
        <v>2680</v>
      </c>
      <c r="M298" s="15" t="s">
        <v>2625</v>
      </c>
      <c r="N298" s="12" t="s">
        <v>2681</v>
      </c>
      <c r="O298" s="12" t="s">
        <v>244</v>
      </c>
      <c r="P298" s="12" t="s">
        <v>245</v>
      </c>
      <c r="Q298" s="12" t="s">
        <v>278</v>
      </c>
      <c r="R298" s="12" t="s">
        <v>279</v>
      </c>
      <c r="S298" s="12" t="s">
        <v>248</v>
      </c>
      <c r="T298" s="16" t="s">
        <v>2682</v>
      </c>
      <c r="U298" s="17" t="s">
        <v>2683</v>
      </c>
      <c r="V298" s="12" t="str">
        <f t="shared" si="1"/>
        <v>3,567018</v>
      </c>
      <c r="W298" s="14" t="str">
        <f t="shared" si="2"/>
        <v>98,797575</v>
      </c>
      <c r="X298" s="14" t="str">
        <f t="shared" si="3"/>
        <v>3,567340</v>
      </c>
      <c r="Y298" s="14" t="str">
        <f t="shared" si="4"/>
        <v>98,797287</v>
      </c>
      <c r="Z298" s="18">
        <f t="shared" si="58"/>
        <v>47.99534155</v>
      </c>
      <c r="AA298" s="14" t="str">
        <f t="shared" si="6"/>
        <v>Dalam Radius</v>
      </c>
      <c r="AB298" s="14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4"/>
      <c r="DR298" s="12" t="b">
        <v>0</v>
      </c>
      <c r="DS298" s="12" t="b">
        <v>0</v>
      </c>
      <c r="DT298" s="12"/>
      <c r="DU298" s="12"/>
      <c r="DV298" s="12" t="s">
        <v>2684</v>
      </c>
      <c r="DW298" s="12" t="b">
        <v>1</v>
      </c>
      <c r="DX298" s="12"/>
      <c r="DY298" s="12"/>
      <c r="DZ298" s="12"/>
      <c r="EA298" s="12"/>
      <c r="EB298" s="12"/>
      <c r="EC298" s="12"/>
      <c r="ED298" s="12"/>
      <c r="EE298" s="12"/>
      <c r="EF298" s="14"/>
      <c r="EG298" s="14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4"/>
      <c r="EU298" s="12"/>
      <c r="EV298" s="12"/>
      <c r="EW298" s="12"/>
      <c r="EX298" s="12"/>
      <c r="EY298" s="12">
        <v>1.0</v>
      </c>
      <c r="EZ298" s="12"/>
      <c r="FA298" s="12"/>
      <c r="FB298" s="12"/>
      <c r="FC298" s="12">
        <v>1.0</v>
      </c>
      <c r="FD298" s="12"/>
      <c r="FE298" s="12"/>
      <c r="FF298" s="12"/>
      <c r="FG298" s="12"/>
      <c r="FH298" s="12"/>
      <c r="FI298" s="12"/>
      <c r="FJ298" s="12"/>
      <c r="FK298" s="12"/>
      <c r="FL298" s="12"/>
      <c r="FM298" s="14"/>
      <c r="FN298" s="12"/>
      <c r="FO298" s="12"/>
      <c r="FP298" s="12"/>
      <c r="FQ298" s="14"/>
      <c r="FR298" s="12"/>
      <c r="FS298" s="12">
        <v>0.0</v>
      </c>
      <c r="FT298" s="12"/>
      <c r="FU298" s="12"/>
      <c r="FV298" s="12"/>
      <c r="FW298" s="12"/>
      <c r="FX298" s="12"/>
      <c r="FY298" s="12">
        <v>1.0</v>
      </c>
      <c r="FZ298" s="12"/>
      <c r="GA298" s="12"/>
      <c r="GB298" s="12"/>
      <c r="GC298" s="14"/>
      <c r="GD298" s="12">
        <v>1.0</v>
      </c>
      <c r="GE298" s="12"/>
      <c r="GF298" s="12"/>
      <c r="GG298" s="12">
        <v>1.0</v>
      </c>
      <c r="GH298" s="12"/>
      <c r="GI298" s="12"/>
      <c r="GJ298" s="12"/>
      <c r="GK298" s="14"/>
      <c r="GL298" s="14"/>
      <c r="GM298" s="14"/>
      <c r="GN298" s="12"/>
      <c r="GO298" s="14"/>
      <c r="GP298" s="14"/>
      <c r="GQ298" s="12"/>
      <c r="GR298" s="14"/>
      <c r="GS298" s="12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2">
        <f t="shared" ref="HQ298:HQ300" si="64">countif(AC298:CV298,"TRUE")</f>
        <v>0</v>
      </c>
      <c r="HR298" s="12">
        <v>60000.0</v>
      </c>
      <c r="HS298" s="12">
        <v>0.0</v>
      </c>
      <c r="HT298" s="12">
        <v>0.0</v>
      </c>
      <c r="HU298" s="12">
        <v>0.0</v>
      </c>
      <c r="HV298" s="12">
        <v>0.0</v>
      </c>
      <c r="HW298" s="12">
        <v>0.0</v>
      </c>
      <c r="HX298" s="12">
        <v>60000.0</v>
      </c>
      <c r="HY298" s="12" t="s">
        <v>2685</v>
      </c>
      <c r="HZ298" s="12" t="s">
        <v>2686</v>
      </c>
    </row>
    <row r="299">
      <c r="A299" s="12" t="s">
        <v>2687</v>
      </c>
      <c r="B299" s="12" t="s">
        <v>2688</v>
      </c>
      <c r="C299" s="13">
        <v>45237.0</v>
      </c>
      <c r="D299" s="12">
        <v>11.0</v>
      </c>
      <c r="E299" s="12" t="s">
        <v>1094</v>
      </c>
      <c r="F299" s="12" t="s">
        <v>1095</v>
      </c>
      <c r="G299" s="12" t="s">
        <v>237</v>
      </c>
      <c r="H299" s="12" t="s">
        <v>238</v>
      </c>
      <c r="I299" s="12" t="s">
        <v>239</v>
      </c>
      <c r="J299" s="14"/>
      <c r="K299" s="12" t="s">
        <v>2689</v>
      </c>
      <c r="L299" s="12" t="s">
        <v>2690</v>
      </c>
      <c r="M299" s="15" t="s">
        <v>2691</v>
      </c>
      <c r="N299" s="12" t="s">
        <v>1704</v>
      </c>
      <c r="O299" s="12" t="s">
        <v>1100</v>
      </c>
      <c r="P299" s="12" t="s">
        <v>245</v>
      </c>
      <c r="Q299" s="12" t="s">
        <v>278</v>
      </c>
      <c r="R299" s="12" t="s">
        <v>279</v>
      </c>
      <c r="S299" s="12" t="s">
        <v>248</v>
      </c>
      <c r="T299" s="16" t="s">
        <v>2692</v>
      </c>
      <c r="U299" s="17" t="s">
        <v>2693</v>
      </c>
      <c r="V299" s="12" t="str">
        <f t="shared" si="1"/>
        <v>3,189855</v>
      </c>
      <c r="W299" s="14" t="str">
        <f t="shared" si="2"/>
        <v>98,510206</v>
      </c>
      <c r="X299" s="14" t="str">
        <f t="shared" si="3"/>
        <v>3,189895</v>
      </c>
      <c r="Y299" s="14" t="str">
        <f t="shared" si="4"/>
        <v>98,510229</v>
      </c>
      <c r="Z299" s="18">
        <f t="shared" si="58"/>
        <v>5.128676508</v>
      </c>
      <c r="AA299" s="14" t="str">
        <f t="shared" si="6"/>
        <v>Dalam Radius</v>
      </c>
      <c r="AB299" s="14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4"/>
      <c r="DR299" s="12" t="b">
        <v>0</v>
      </c>
      <c r="DS299" s="12" t="b">
        <v>0</v>
      </c>
      <c r="DT299" s="12"/>
      <c r="DU299" s="12"/>
      <c r="DV299" s="12" t="s">
        <v>2694</v>
      </c>
      <c r="DW299" s="12" t="b">
        <v>1</v>
      </c>
      <c r="DX299" s="12"/>
      <c r="DY299" s="12"/>
      <c r="DZ299" s="12"/>
      <c r="EA299" s="12"/>
      <c r="EB299" s="12"/>
      <c r="EC299" s="12"/>
      <c r="ED299" s="12"/>
      <c r="EE299" s="12"/>
      <c r="EF299" s="14"/>
      <c r="EG299" s="14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4"/>
      <c r="EU299" s="12"/>
      <c r="EV299" s="12"/>
      <c r="EW299" s="12"/>
      <c r="EX299" s="12"/>
      <c r="EY299" s="12"/>
      <c r="EZ299" s="12"/>
      <c r="FA299" s="12"/>
      <c r="FB299" s="12"/>
      <c r="FC299" s="12">
        <v>2.0</v>
      </c>
      <c r="FD299" s="12"/>
      <c r="FE299" s="12"/>
      <c r="FF299" s="12"/>
      <c r="FG299" s="12"/>
      <c r="FH299" s="12"/>
      <c r="FI299" s="12"/>
      <c r="FJ299" s="12"/>
      <c r="FK299" s="12"/>
      <c r="FL299" s="12"/>
      <c r="FM299" s="14"/>
      <c r="FN299" s="12"/>
      <c r="FO299" s="12"/>
      <c r="FP299" s="12"/>
      <c r="FQ299" s="14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  <c r="GC299" s="14"/>
      <c r="GD299" s="12"/>
      <c r="GE299" s="12"/>
      <c r="GF299" s="12"/>
      <c r="GG299" s="12"/>
      <c r="GH299" s="12"/>
      <c r="GI299" s="12"/>
      <c r="GJ299" s="12"/>
      <c r="GK299" s="14"/>
      <c r="GL299" s="14"/>
      <c r="GM299" s="14"/>
      <c r="GN299" s="12"/>
      <c r="GO299" s="14"/>
      <c r="GP299" s="14"/>
      <c r="GQ299" s="12"/>
      <c r="GR299" s="14"/>
      <c r="GS299" s="12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2">
        <f t="shared" si="64"/>
        <v>0</v>
      </c>
      <c r="HR299" s="12">
        <v>24000.0</v>
      </c>
      <c r="HS299" s="12">
        <v>0.0</v>
      </c>
      <c r="HT299" s="12">
        <v>0.0</v>
      </c>
      <c r="HU299" s="12">
        <v>0.0</v>
      </c>
      <c r="HV299" s="12">
        <v>0.0</v>
      </c>
      <c r="HW299" s="12">
        <v>0.0</v>
      </c>
      <c r="HX299" s="12">
        <v>24000.0</v>
      </c>
      <c r="HY299" s="12" t="s">
        <v>2695</v>
      </c>
      <c r="HZ299" s="12" t="s">
        <v>413</v>
      </c>
    </row>
    <row r="300">
      <c r="A300" s="12" t="s">
        <v>2696</v>
      </c>
      <c r="B300" s="20">
        <v>37692.0</v>
      </c>
      <c r="C300" s="13">
        <v>45237.0</v>
      </c>
      <c r="D300" s="12">
        <v>11.0</v>
      </c>
      <c r="E300" s="12" t="s">
        <v>1094</v>
      </c>
      <c r="F300" s="12" t="s">
        <v>1095</v>
      </c>
      <c r="G300" s="12" t="s">
        <v>237</v>
      </c>
      <c r="H300" s="12" t="s">
        <v>238</v>
      </c>
      <c r="I300" s="12" t="s">
        <v>239</v>
      </c>
      <c r="J300" s="14"/>
      <c r="K300" s="12" t="s">
        <v>2697</v>
      </c>
      <c r="L300" s="12" t="s">
        <v>2698</v>
      </c>
      <c r="M300" s="15" t="s">
        <v>2699</v>
      </c>
      <c r="N300" s="12" t="s">
        <v>1099</v>
      </c>
      <c r="O300" s="12" t="s">
        <v>1100</v>
      </c>
      <c r="P300" s="12" t="s">
        <v>245</v>
      </c>
      <c r="Q300" s="12" t="s">
        <v>428</v>
      </c>
      <c r="R300" s="12" t="s">
        <v>429</v>
      </c>
      <c r="S300" s="12" t="s">
        <v>248</v>
      </c>
      <c r="T300" s="16" t="s">
        <v>2700</v>
      </c>
      <c r="U300" s="17" t="s">
        <v>2701</v>
      </c>
      <c r="V300" s="12" t="str">
        <f t="shared" si="1"/>
        <v>3,101267</v>
      </c>
      <c r="W300" s="14" t="str">
        <f t="shared" si="2"/>
        <v>98,488736</v>
      </c>
      <c r="X300" s="14" t="str">
        <f t="shared" si="3"/>
        <v>3,101229</v>
      </c>
      <c r="Y300" s="14" t="str">
        <f t="shared" si="4"/>
        <v>98,488761</v>
      </c>
      <c r="Z300" s="18">
        <f t="shared" si="58"/>
        <v>5.055600837</v>
      </c>
      <c r="AA300" s="14" t="str">
        <f t="shared" si="6"/>
        <v>Dalam Radius</v>
      </c>
      <c r="AB300" s="14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4"/>
      <c r="DR300" s="12" t="b">
        <v>0</v>
      </c>
      <c r="DS300" s="12" t="b">
        <v>0</v>
      </c>
      <c r="DT300" s="12"/>
      <c r="DU300" s="12"/>
      <c r="DV300" s="12" t="s">
        <v>2702</v>
      </c>
      <c r="DW300" s="12" t="b">
        <v>1</v>
      </c>
      <c r="DX300" s="12"/>
      <c r="DY300" s="12"/>
      <c r="DZ300" s="12"/>
      <c r="EA300" s="12"/>
      <c r="EB300" s="12"/>
      <c r="EC300" s="12"/>
      <c r="ED300" s="12"/>
      <c r="EE300" s="12"/>
      <c r="EF300" s="14"/>
      <c r="EG300" s="14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4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4"/>
      <c r="FN300" s="12"/>
      <c r="FO300" s="12"/>
      <c r="FP300" s="12"/>
      <c r="FQ300" s="14"/>
      <c r="FR300" s="12"/>
      <c r="FS300" s="12"/>
      <c r="FT300" s="12"/>
      <c r="FU300" s="12"/>
      <c r="FV300" s="12"/>
      <c r="FW300" s="12"/>
      <c r="FX300" s="12"/>
      <c r="FY300" s="12">
        <v>16.0</v>
      </c>
      <c r="FZ300" s="12"/>
      <c r="GA300" s="12"/>
      <c r="GB300" s="12"/>
      <c r="GC300" s="14"/>
      <c r="GD300" s="12"/>
      <c r="GE300" s="12"/>
      <c r="GF300" s="12"/>
      <c r="GG300" s="12"/>
      <c r="GH300" s="12"/>
      <c r="GI300" s="12"/>
      <c r="GJ300" s="12"/>
      <c r="GK300" s="14"/>
      <c r="GL300" s="14"/>
      <c r="GM300" s="14"/>
      <c r="GN300" s="12"/>
      <c r="GO300" s="14"/>
      <c r="GP300" s="14"/>
      <c r="GQ300" s="12"/>
      <c r="GR300" s="14"/>
      <c r="GS300" s="12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2">
        <f t="shared" si="64"/>
        <v>0</v>
      </c>
      <c r="HR300" s="12">
        <v>192000.0</v>
      </c>
      <c r="HS300" s="12">
        <v>0.0</v>
      </c>
      <c r="HT300" s="12">
        <v>0.0</v>
      </c>
      <c r="HU300" s="12">
        <v>0.0</v>
      </c>
      <c r="HV300" s="12">
        <v>0.0</v>
      </c>
      <c r="HW300" s="12">
        <v>0.0</v>
      </c>
      <c r="HX300" s="12">
        <v>192000.0</v>
      </c>
      <c r="HY300" s="20">
        <v>16508.0</v>
      </c>
      <c r="HZ300" s="12" t="s">
        <v>2510</v>
      </c>
    </row>
    <row r="301">
      <c r="A301" s="12" t="s">
        <v>2703</v>
      </c>
      <c r="B301" s="20">
        <v>46884.0</v>
      </c>
      <c r="C301" s="13">
        <v>45231.0</v>
      </c>
      <c r="D301" s="12">
        <v>11.0</v>
      </c>
      <c r="E301" s="12" t="s">
        <v>235</v>
      </c>
      <c r="F301" s="12" t="s">
        <v>619</v>
      </c>
      <c r="G301" s="12" t="s">
        <v>237</v>
      </c>
      <c r="H301" s="12" t="s">
        <v>238</v>
      </c>
      <c r="I301" s="12" t="s">
        <v>239</v>
      </c>
      <c r="J301" s="14"/>
      <c r="K301" s="12" t="s">
        <v>1134</v>
      </c>
      <c r="L301" s="12" t="s">
        <v>1135</v>
      </c>
      <c r="M301" s="15" t="s">
        <v>268</v>
      </c>
      <c r="N301" s="12" t="s">
        <v>713</v>
      </c>
      <c r="O301" s="12" t="s">
        <v>259</v>
      </c>
      <c r="P301" s="12" t="s">
        <v>245</v>
      </c>
      <c r="Q301" s="12" t="s">
        <v>246</v>
      </c>
      <c r="R301" s="12" t="s">
        <v>247</v>
      </c>
      <c r="S301" s="12" t="s">
        <v>1136</v>
      </c>
      <c r="T301" s="16" t="s">
        <v>1137</v>
      </c>
      <c r="U301" s="17" t="s">
        <v>2704</v>
      </c>
      <c r="V301" s="14" t="str">
        <f t="shared" si="1"/>
        <v>3,603373</v>
      </c>
      <c r="W301" s="14" t="str">
        <f t="shared" si="2"/>
        <v>98,705666</v>
      </c>
      <c r="X301" s="14" t="str">
        <f t="shared" si="3"/>
        <v>3,603418</v>
      </c>
      <c r="Y301" s="14" t="str">
        <f t="shared" si="4"/>
        <v>98,705672</v>
      </c>
      <c r="Z301" s="18">
        <f>2 * 6371000 * ASIN(SQRT((SIN((X301*(3.14159/180)-V301*(3.14159/180))/2))^2+COS(X301*(3.14159/180))*COS(V301*(3.14159/180))*SIN(((Y301*(3.14159/180)-W301*(3.14159/180))/2))^2))</f>
        <v>5.047875311</v>
      </c>
      <c r="AA301" s="14" t="str">
        <f t="shared" si="6"/>
        <v>Dalam Radius</v>
      </c>
      <c r="AB301" s="14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 t="b">
        <v>1</v>
      </c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 t="b">
        <v>1</v>
      </c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 t="b">
        <v>1</v>
      </c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2" t="b">
        <v>0</v>
      </c>
      <c r="DS301" s="12" t="b">
        <v>0</v>
      </c>
      <c r="DT301" s="14"/>
      <c r="DU301" s="14"/>
      <c r="DV301" s="12" t="s">
        <v>2705</v>
      </c>
      <c r="DW301" s="12" t="b">
        <v>0</v>
      </c>
      <c r="DX301" s="14"/>
      <c r="DY301" s="14"/>
      <c r="DZ301" s="12"/>
      <c r="EA301" s="12"/>
      <c r="EB301" s="12"/>
      <c r="EC301" s="12"/>
      <c r="ED301" s="12"/>
      <c r="EE301" s="12"/>
      <c r="EF301" s="14"/>
      <c r="EG301" s="14"/>
      <c r="EH301" s="12"/>
      <c r="EI301" s="12"/>
      <c r="EJ301" s="14"/>
      <c r="EK301" s="12"/>
      <c r="EL301" s="12"/>
      <c r="EM301" s="12"/>
      <c r="EN301" s="12"/>
      <c r="EO301" s="12"/>
      <c r="EP301" s="12"/>
      <c r="EQ301" s="12"/>
      <c r="ER301" s="12"/>
      <c r="ES301" s="12"/>
      <c r="ET301" s="14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4"/>
      <c r="FN301" s="12"/>
      <c r="FO301" s="12"/>
      <c r="FP301" s="12"/>
      <c r="FQ301" s="14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4"/>
      <c r="GD301" s="12"/>
      <c r="GE301" s="12"/>
      <c r="GF301" s="12"/>
      <c r="GG301" s="12"/>
      <c r="GH301" s="12"/>
      <c r="GI301" s="12"/>
      <c r="GJ301" s="12"/>
      <c r="GK301" s="14"/>
      <c r="GL301" s="14"/>
      <c r="GM301" s="14"/>
      <c r="GN301" s="12"/>
      <c r="GO301" s="14"/>
      <c r="GP301" s="14"/>
      <c r="GQ301" s="12"/>
      <c r="GR301" s="14"/>
      <c r="GS301" s="12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2">
        <f t="shared" ref="HQ301:HQ304" si="65">countif(AC301:DP301,"TRUE")</f>
        <v>3</v>
      </c>
      <c r="HR301" s="12">
        <v>0.0</v>
      </c>
      <c r="HS301" s="12">
        <v>0.0</v>
      </c>
      <c r="HT301" s="12">
        <v>0.0</v>
      </c>
      <c r="HU301" s="12">
        <v>0.0</v>
      </c>
      <c r="HV301" s="12">
        <v>0.0</v>
      </c>
      <c r="HW301" s="12"/>
      <c r="HX301" s="12">
        <v>0.0</v>
      </c>
      <c r="HY301" s="20">
        <v>40340.0</v>
      </c>
      <c r="HZ301" s="12" t="s">
        <v>2510</v>
      </c>
    </row>
    <row r="302">
      <c r="A302" s="12" t="s">
        <v>2706</v>
      </c>
      <c r="B302" s="20">
        <v>16202.0</v>
      </c>
      <c r="C302" s="13">
        <v>45233.0</v>
      </c>
      <c r="D302" s="12">
        <v>11.0</v>
      </c>
      <c r="E302" s="12" t="s">
        <v>293</v>
      </c>
      <c r="F302" s="12" t="s">
        <v>629</v>
      </c>
      <c r="G302" s="12" t="s">
        <v>237</v>
      </c>
      <c r="H302" s="12" t="s">
        <v>238</v>
      </c>
      <c r="I302" s="12" t="s">
        <v>239</v>
      </c>
      <c r="J302" s="14"/>
      <c r="K302" s="12" t="s">
        <v>2707</v>
      </c>
      <c r="L302" s="12" t="s">
        <v>2708</v>
      </c>
      <c r="M302" s="12" t="str">
        <v>#ERROR!</v>
      </c>
      <c r="N302" s="12" t="s">
        <v>642</v>
      </c>
      <c r="O302" s="12" t="s">
        <v>259</v>
      </c>
      <c r="P302" s="12" t="s">
        <v>245</v>
      </c>
      <c r="Q302" s="12" t="s">
        <v>278</v>
      </c>
      <c r="R302" s="12" t="s">
        <v>279</v>
      </c>
      <c r="S302" s="12" t="s">
        <v>1865</v>
      </c>
      <c r="T302" s="16" t="s">
        <v>2709</v>
      </c>
      <c r="U302" s="17" t="s">
        <v>2710</v>
      </c>
      <c r="V302" s="14" t="str">
        <f t="shared" si="1"/>
        <v>3,585457</v>
      </c>
      <c r="W302" s="14" t="str">
        <f t="shared" si="2"/>
        <v>98,669456</v>
      </c>
      <c r="X302" s="14" t="str">
        <f t="shared" si="3"/>
        <v>3,585427</v>
      </c>
      <c r="Y302" s="14" t="str">
        <f t="shared" si="4"/>
        <v>98,669422</v>
      </c>
      <c r="Z302" s="18">
        <f t="shared" ref="Z302:Z311" si="66">2 * 6371000 * ASIN(SQRT((SIN((X302*(3.14159/180)-V302*(3.14159/180))/2))^2+COS(X302*(3.14159/180))*COS(V302*(3.14159/180))*SIN(((Y302*(3.14159/180)-W302*(3.14159/180))/2))^2))</f>
        <v>5.03637603</v>
      </c>
      <c r="AA302" s="14" t="str">
        <f t="shared" si="6"/>
        <v>Dalam Radius</v>
      </c>
      <c r="AB302" s="14"/>
      <c r="AC302" s="12" t="b">
        <v>0</v>
      </c>
      <c r="AD302" s="12" t="b">
        <v>0</v>
      </c>
      <c r="AE302" s="12" t="b">
        <v>0</v>
      </c>
      <c r="AF302" s="12" t="b">
        <v>0</v>
      </c>
      <c r="AG302" s="12" t="b">
        <v>0</v>
      </c>
      <c r="AH302" s="12" t="b">
        <v>1</v>
      </c>
      <c r="AI302" s="12" t="b">
        <v>1</v>
      </c>
      <c r="AJ302" s="12" t="b">
        <v>0</v>
      </c>
      <c r="AK302" s="12" t="b">
        <v>0</v>
      </c>
      <c r="AL302" s="12" t="b">
        <v>0</v>
      </c>
      <c r="AM302" s="12" t="b">
        <v>1</v>
      </c>
      <c r="AN302" s="12" t="b">
        <v>0</v>
      </c>
      <c r="AO302" s="12" t="b">
        <v>1</v>
      </c>
      <c r="AP302" s="12" t="b">
        <v>0</v>
      </c>
      <c r="AQ302" s="12" t="b">
        <v>0</v>
      </c>
      <c r="AR302" s="12" t="b">
        <v>1</v>
      </c>
      <c r="AS302" s="12" t="b">
        <v>0</v>
      </c>
      <c r="AT302" s="12" t="b">
        <v>1</v>
      </c>
      <c r="AU302" s="12" t="b">
        <v>0</v>
      </c>
      <c r="AV302" s="12" t="b">
        <v>0</v>
      </c>
      <c r="AW302" s="12" t="b">
        <v>0</v>
      </c>
      <c r="AX302" s="12" t="b">
        <v>1</v>
      </c>
      <c r="AY302" s="12" t="b">
        <v>0</v>
      </c>
      <c r="AZ302" s="12" t="b">
        <v>1</v>
      </c>
      <c r="BA302" s="12" t="b">
        <v>1</v>
      </c>
      <c r="BB302" s="12" t="b">
        <v>1</v>
      </c>
      <c r="BC302" s="12" t="b">
        <v>1</v>
      </c>
      <c r="BD302" s="12" t="b">
        <v>1</v>
      </c>
      <c r="BE302" s="12" t="b">
        <v>1</v>
      </c>
      <c r="BF302" s="12" t="b">
        <v>1</v>
      </c>
      <c r="BG302" s="12" t="b">
        <v>1</v>
      </c>
      <c r="BH302" s="12" t="b">
        <v>0</v>
      </c>
      <c r="BI302" s="12" t="b">
        <v>1</v>
      </c>
      <c r="BJ302" s="12" t="b">
        <v>0</v>
      </c>
      <c r="BK302" s="12" t="b">
        <v>1</v>
      </c>
      <c r="BL302" s="12" t="b">
        <v>1</v>
      </c>
      <c r="BM302" s="12" t="b">
        <v>1</v>
      </c>
      <c r="BN302" s="12" t="b">
        <v>0</v>
      </c>
      <c r="BO302" s="12" t="b">
        <v>1</v>
      </c>
      <c r="BP302" s="12" t="b">
        <v>1</v>
      </c>
      <c r="BQ302" s="12" t="b">
        <v>0</v>
      </c>
      <c r="BR302" s="12" t="b">
        <v>1</v>
      </c>
      <c r="BS302" s="12" t="b">
        <v>0</v>
      </c>
      <c r="BT302" s="12" t="b">
        <v>0</v>
      </c>
      <c r="BU302" s="12" t="b">
        <v>1</v>
      </c>
      <c r="BV302" s="12" t="b">
        <v>1</v>
      </c>
      <c r="BW302" s="12" t="b">
        <v>1</v>
      </c>
      <c r="BX302" s="12" t="b">
        <v>1</v>
      </c>
      <c r="BY302" s="12" t="b">
        <v>1</v>
      </c>
      <c r="BZ302" s="12" t="b">
        <v>1</v>
      </c>
      <c r="CA302" s="12" t="b">
        <v>1</v>
      </c>
      <c r="CB302" s="12" t="b">
        <v>1</v>
      </c>
      <c r="CC302" s="12" t="b">
        <v>1</v>
      </c>
      <c r="CD302" s="12" t="b">
        <v>1</v>
      </c>
      <c r="CE302" s="12" t="b">
        <v>1</v>
      </c>
      <c r="CF302" s="12" t="b">
        <v>1</v>
      </c>
      <c r="CG302" s="12" t="b">
        <v>1</v>
      </c>
      <c r="CH302" s="12" t="b">
        <v>1</v>
      </c>
      <c r="CI302" s="12" t="b">
        <v>1</v>
      </c>
      <c r="CJ302" s="12" t="b">
        <v>1</v>
      </c>
      <c r="CK302" s="12" t="b">
        <v>1</v>
      </c>
      <c r="CL302" s="12" t="b">
        <v>1</v>
      </c>
      <c r="CM302" s="12" t="b">
        <v>1</v>
      </c>
      <c r="CN302" s="12" t="b">
        <v>0</v>
      </c>
      <c r="CO302" s="12" t="b">
        <v>0</v>
      </c>
      <c r="CP302" s="12" t="b">
        <v>1</v>
      </c>
      <c r="CQ302" s="12" t="b">
        <v>0</v>
      </c>
      <c r="CR302" s="12" t="b">
        <v>0</v>
      </c>
      <c r="CS302" s="12" t="b">
        <v>0</v>
      </c>
      <c r="CT302" s="12" t="b">
        <v>0</v>
      </c>
      <c r="CU302" s="12" t="b">
        <v>1</v>
      </c>
      <c r="CV302" s="12" t="b">
        <v>0</v>
      </c>
      <c r="CW302" s="12" t="b">
        <v>0</v>
      </c>
      <c r="CX302" s="12" t="b">
        <v>0</v>
      </c>
      <c r="CY302" s="12" t="b">
        <v>0</v>
      </c>
      <c r="CZ302" s="12" t="b">
        <v>0</v>
      </c>
      <c r="DA302" s="12" t="b">
        <v>0</v>
      </c>
      <c r="DB302" s="12" t="b">
        <v>0</v>
      </c>
      <c r="DC302" s="12" t="b">
        <v>0</v>
      </c>
      <c r="DD302" s="12" t="b">
        <v>0</v>
      </c>
      <c r="DE302" s="12" t="b">
        <v>0</v>
      </c>
      <c r="DF302" s="12" t="b">
        <v>0</v>
      </c>
      <c r="DG302" s="12" t="b">
        <v>0</v>
      </c>
      <c r="DH302" s="12" t="b">
        <v>0</v>
      </c>
      <c r="DI302" s="12" t="b">
        <v>0</v>
      </c>
      <c r="DJ302" s="12" t="b">
        <v>0</v>
      </c>
      <c r="DK302" s="12" t="b">
        <v>0</v>
      </c>
      <c r="DL302" s="12" t="b">
        <v>0</v>
      </c>
      <c r="DM302" s="12" t="b">
        <v>1</v>
      </c>
      <c r="DN302" s="12" t="b">
        <v>0</v>
      </c>
      <c r="DO302" s="12" t="b">
        <v>0</v>
      </c>
      <c r="DP302" s="12" t="b">
        <v>0</v>
      </c>
      <c r="DQ302" s="14"/>
      <c r="DR302" s="12" t="b">
        <v>0</v>
      </c>
      <c r="DS302" s="12" t="b">
        <v>0</v>
      </c>
      <c r="DT302" s="14"/>
      <c r="DU302" s="14"/>
      <c r="DV302" s="12" t="s">
        <v>2711</v>
      </c>
      <c r="DW302" s="12" t="b">
        <v>1</v>
      </c>
      <c r="DX302" s="14"/>
      <c r="DY302" s="14"/>
      <c r="DZ302" s="12"/>
      <c r="EA302" s="12"/>
      <c r="EB302" s="12"/>
      <c r="EC302" s="12"/>
      <c r="ED302" s="12"/>
      <c r="EE302" s="12"/>
      <c r="EF302" s="14"/>
      <c r="EG302" s="14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4"/>
      <c r="EU302" s="12"/>
      <c r="EV302" s="12"/>
      <c r="EW302" s="12"/>
      <c r="EX302" s="12"/>
      <c r="EY302" s="12"/>
      <c r="EZ302" s="12"/>
      <c r="FA302" s="12">
        <v>1.0</v>
      </c>
      <c r="FB302" s="12"/>
      <c r="FC302" s="12">
        <v>2.0</v>
      </c>
      <c r="FD302" s="12"/>
      <c r="FE302" s="12"/>
      <c r="FF302" s="12"/>
      <c r="FG302" s="12"/>
      <c r="FH302" s="12"/>
      <c r="FI302" s="12"/>
      <c r="FJ302" s="12"/>
      <c r="FK302" s="12"/>
      <c r="FL302" s="12"/>
      <c r="FM302" s="14"/>
      <c r="FN302" s="12"/>
      <c r="FO302" s="12"/>
      <c r="FP302" s="12"/>
      <c r="FQ302" s="14"/>
      <c r="FR302" s="12"/>
      <c r="FS302" s="12"/>
      <c r="FT302" s="12"/>
      <c r="FU302" s="12"/>
      <c r="FV302" s="12"/>
      <c r="FW302" s="12">
        <v>2.0</v>
      </c>
      <c r="FX302" s="12"/>
      <c r="FY302" s="12"/>
      <c r="FZ302" s="12"/>
      <c r="GA302" s="12"/>
      <c r="GB302" s="12"/>
      <c r="GC302" s="14"/>
      <c r="GD302" s="12"/>
      <c r="GE302" s="12"/>
      <c r="GF302" s="12"/>
      <c r="GG302" s="12"/>
      <c r="GH302" s="12">
        <v>1.0</v>
      </c>
      <c r="GI302" s="12"/>
      <c r="GJ302" s="19"/>
      <c r="GK302" s="14"/>
      <c r="GL302" s="14"/>
      <c r="GM302" s="14"/>
      <c r="GN302" s="12">
        <v>1.0</v>
      </c>
      <c r="GO302" s="14"/>
      <c r="GP302" s="14"/>
      <c r="GQ302" s="12"/>
      <c r="GR302" s="14"/>
      <c r="GS302" s="12">
        <v>2.0</v>
      </c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2">
        <f t="shared" si="65"/>
        <v>44</v>
      </c>
      <c r="HR302" s="12">
        <v>72000.0</v>
      </c>
      <c r="HS302" s="12">
        <v>0.0</v>
      </c>
      <c r="HT302" s="12">
        <v>0.0</v>
      </c>
      <c r="HU302" s="12">
        <v>35000.0</v>
      </c>
      <c r="HV302" s="12">
        <v>0.0</v>
      </c>
      <c r="HW302" s="12">
        <v>0.0</v>
      </c>
      <c r="HX302" s="12">
        <v>107000.0</v>
      </c>
      <c r="HY302" s="20">
        <v>41983.0</v>
      </c>
      <c r="HZ302" s="19">
        <v>36707.0</v>
      </c>
    </row>
    <row r="303">
      <c r="A303" s="12" t="s">
        <v>2712</v>
      </c>
      <c r="B303" s="12" t="s">
        <v>2713</v>
      </c>
      <c r="C303" s="13">
        <v>45236.0</v>
      </c>
      <c r="D303" s="12">
        <v>11.0</v>
      </c>
      <c r="E303" s="12" t="s">
        <v>2565</v>
      </c>
      <c r="F303" s="12" t="s">
        <v>2566</v>
      </c>
      <c r="G303" s="12" t="s">
        <v>237</v>
      </c>
      <c r="H303" s="12" t="s">
        <v>238</v>
      </c>
      <c r="I303" s="12" t="s">
        <v>239</v>
      </c>
      <c r="J303" s="14"/>
      <c r="K303" s="12" t="s">
        <v>2714</v>
      </c>
      <c r="L303" s="12" t="s">
        <v>2715</v>
      </c>
      <c r="M303" s="15" t="s">
        <v>297</v>
      </c>
      <c r="N303" s="12" t="s">
        <v>2681</v>
      </c>
      <c r="O303" s="12" t="s">
        <v>244</v>
      </c>
      <c r="P303" s="12" t="s">
        <v>245</v>
      </c>
      <c r="Q303" s="12" t="s">
        <v>299</v>
      </c>
      <c r="R303" s="12" t="s">
        <v>247</v>
      </c>
      <c r="S303" s="12" t="s">
        <v>248</v>
      </c>
      <c r="T303" s="16" t="s">
        <v>2716</v>
      </c>
      <c r="U303" s="17" t="s">
        <v>2717</v>
      </c>
      <c r="V303" s="14" t="str">
        <f t="shared" si="1"/>
        <v>3,611128</v>
      </c>
      <c r="W303" s="14" t="str">
        <f t="shared" si="2"/>
        <v>98,807673</v>
      </c>
      <c r="X303" s="14" t="str">
        <f t="shared" si="3"/>
        <v>3,610767</v>
      </c>
      <c r="Y303" s="14" t="str">
        <f t="shared" si="4"/>
        <v>98,807471</v>
      </c>
      <c r="Z303" s="18">
        <f t="shared" si="66"/>
        <v>45.97649459</v>
      </c>
      <c r="AA303" s="14" t="str">
        <f t="shared" si="6"/>
        <v>Dalam Radius</v>
      </c>
      <c r="AB303" s="14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4"/>
      <c r="DR303" s="12" t="b">
        <v>0</v>
      </c>
      <c r="DS303" s="12" t="b">
        <v>0</v>
      </c>
      <c r="DT303" s="14"/>
      <c r="DU303" s="14"/>
      <c r="DV303" s="12" t="s">
        <v>2718</v>
      </c>
      <c r="DW303" s="12" t="b">
        <v>1</v>
      </c>
      <c r="DX303" s="14"/>
      <c r="DY303" s="14"/>
      <c r="DZ303" s="12"/>
      <c r="EA303" s="12"/>
      <c r="EB303" s="12"/>
      <c r="EC303" s="12"/>
      <c r="ED303" s="12"/>
      <c r="EE303" s="12"/>
      <c r="EF303" s="14"/>
      <c r="EG303" s="14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4"/>
      <c r="EU303" s="12">
        <v>1.0</v>
      </c>
      <c r="EV303" s="12"/>
      <c r="EW303" s="12"/>
      <c r="EX303" s="12"/>
      <c r="EY303" s="12"/>
      <c r="EZ303" s="12"/>
      <c r="FA303" s="12"/>
      <c r="FB303" s="12"/>
      <c r="FC303" s="12">
        <v>1.0</v>
      </c>
      <c r="FD303" s="12"/>
      <c r="FE303" s="12"/>
      <c r="FF303" s="12"/>
      <c r="FG303" s="12"/>
      <c r="FH303" s="12"/>
      <c r="FI303" s="12"/>
      <c r="FJ303" s="12"/>
      <c r="FK303" s="12"/>
      <c r="FL303" s="12"/>
      <c r="FM303" s="14"/>
      <c r="FN303" s="12"/>
      <c r="FO303" s="12"/>
      <c r="FP303" s="12"/>
      <c r="FQ303" s="14"/>
      <c r="FR303" s="12"/>
      <c r="FS303" s="12"/>
      <c r="FT303" s="12"/>
      <c r="FU303" s="12"/>
      <c r="FV303" s="12"/>
      <c r="FW303" s="12">
        <v>1.0</v>
      </c>
      <c r="FX303" s="12"/>
      <c r="FY303" s="12"/>
      <c r="FZ303" s="12"/>
      <c r="GA303" s="12"/>
      <c r="GB303" s="12"/>
      <c r="GC303" s="14"/>
      <c r="GD303" s="12"/>
      <c r="GE303" s="12"/>
      <c r="GF303" s="12"/>
      <c r="GG303" s="12">
        <v>1.0</v>
      </c>
      <c r="GH303" s="12"/>
      <c r="GI303" s="12"/>
      <c r="GJ303" s="12"/>
      <c r="GK303" s="14"/>
      <c r="GL303" s="14"/>
      <c r="GM303" s="14"/>
      <c r="GN303" s="12"/>
      <c r="GO303" s="14"/>
      <c r="GP303" s="14"/>
      <c r="GQ303" s="12"/>
      <c r="GR303" s="14"/>
      <c r="GS303" s="12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2">
        <f t="shared" si="65"/>
        <v>0</v>
      </c>
      <c r="HR303" s="12">
        <v>48000.0</v>
      </c>
      <c r="HS303" s="12">
        <v>0.0</v>
      </c>
      <c r="HT303" s="12">
        <v>0.0</v>
      </c>
      <c r="HU303" s="12">
        <v>0.0</v>
      </c>
      <c r="HV303" s="12">
        <v>0.0</v>
      </c>
      <c r="HW303" s="12">
        <v>0.0</v>
      </c>
      <c r="HX303" s="12">
        <v>48000.0</v>
      </c>
      <c r="HY303" s="12" t="s">
        <v>2719</v>
      </c>
      <c r="HZ303" s="12" t="s">
        <v>2720</v>
      </c>
    </row>
    <row r="304">
      <c r="A304" s="12" t="s">
        <v>2721</v>
      </c>
      <c r="B304" s="12" t="s">
        <v>2722</v>
      </c>
      <c r="C304" s="13">
        <v>45233.0</v>
      </c>
      <c r="D304" s="12">
        <v>11.0</v>
      </c>
      <c r="E304" s="12" t="s">
        <v>475</v>
      </c>
      <c r="F304" s="12" t="s">
        <v>476</v>
      </c>
      <c r="G304" s="12" t="s">
        <v>237</v>
      </c>
      <c r="H304" s="12" t="s">
        <v>238</v>
      </c>
      <c r="I304" s="12" t="s">
        <v>239</v>
      </c>
      <c r="J304" s="14"/>
      <c r="K304" s="12" t="s">
        <v>2723</v>
      </c>
      <c r="L304" s="12" t="s">
        <v>2724</v>
      </c>
      <c r="M304" s="15" t="s">
        <v>2725</v>
      </c>
      <c r="N304" s="12" t="s">
        <v>1144</v>
      </c>
      <c r="O304" s="12" t="s">
        <v>259</v>
      </c>
      <c r="P304" s="12" t="s">
        <v>245</v>
      </c>
      <c r="Q304" s="12" t="s">
        <v>278</v>
      </c>
      <c r="R304" s="12" t="s">
        <v>279</v>
      </c>
      <c r="S304" s="12" t="s">
        <v>248</v>
      </c>
      <c r="T304" s="16" t="s">
        <v>2726</v>
      </c>
      <c r="U304" s="17" t="s">
        <v>2727</v>
      </c>
      <c r="V304" s="14" t="str">
        <f t="shared" si="1"/>
        <v>3,539700</v>
      </c>
      <c r="W304" s="14" t="str">
        <f t="shared" si="2"/>
        <v>98,657118</v>
      </c>
      <c r="X304" s="14" t="str">
        <f t="shared" si="3"/>
        <v>3,539708</v>
      </c>
      <c r="Y304" s="14" t="str">
        <f t="shared" si="4"/>
        <v>98,657162</v>
      </c>
      <c r="Z304" s="18">
        <f t="shared" si="66"/>
        <v>4.963601161</v>
      </c>
      <c r="AA304" s="14" t="str">
        <f t="shared" si="6"/>
        <v>Dalam Radius</v>
      </c>
      <c r="AB304" s="14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 t="b">
        <v>1</v>
      </c>
      <c r="AY304" s="12"/>
      <c r="AZ304" s="12" t="b">
        <v>1</v>
      </c>
      <c r="BA304" s="12"/>
      <c r="BB304" s="12"/>
      <c r="BC304" s="12"/>
      <c r="BD304" s="12"/>
      <c r="BE304" s="12"/>
      <c r="BF304" s="12" t="b">
        <v>1</v>
      </c>
      <c r="BG304" s="12"/>
      <c r="BH304" s="12"/>
      <c r="BI304" s="12" t="b">
        <v>1</v>
      </c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 t="b">
        <v>1</v>
      </c>
      <c r="BW304" s="12"/>
      <c r="BX304" s="12"/>
      <c r="BY304" s="12"/>
      <c r="BZ304" s="12" t="b">
        <v>1</v>
      </c>
      <c r="CA304" s="12"/>
      <c r="CB304" s="12" t="b">
        <v>1</v>
      </c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4"/>
      <c r="CX304" s="12"/>
      <c r="CY304" s="12"/>
      <c r="CZ304" s="14"/>
      <c r="DA304" s="14"/>
      <c r="DB304" s="12"/>
      <c r="DC304" s="12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2" t="b">
        <v>0</v>
      </c>
      <c r="DS304" s="12" t="b">
        <v>0</v>
      </c>
      <c r="DT304" s="14"/>
      <c r="DU304" s="14"/>
      <c r="DV304" s="12" t="s">
        <v>2728</v>
      </c>
      <c r="DW304" s="12" t="b">
        <v>1</v>
      </c>
      <c r="DX304" s="14"/>
      <c r="DY304" s="14"/>
      <c r="DZ304" s="12"/>
      <c r="EA304" s="12"/>
      <c r="EB304" s="12"/>
      <c r="EC304" s="12"/>
      <c r="ED304" s="12"/>
      <c r="EE304" s="12"/>
      <c r="EF304" s="14"/>
      <c r="EG304" s="14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4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4"/>
      <c r="FN304" s="12"/>
      <c r="FO304" s="12"/>
      <c r="FP304" s="12"/>
      <c r="FQ304" s="14"/>
      <c r="FR304" s="12"/>
      <c r="FS304" s="12">
        <v>1.0</v>
      </c>
      <c r="FT304" s="12"/>
      <c r="FU304" s="12"/>
      <c r="FV304" s="12"/>
      <c r="FW304" s="12">
        <v>1.0</v>
      </c>
      <c r="FX304" s="12"/>
      <c r="FY304" s="12"/>
      <c r="FZ304" s="12"/>
      <c r="GA304" s="12"/>
      <c r="GB304" s="12"/>
      <c r="GC304" s="14"/>
      <c r="GD304" s="12"/>
      <c r="GE304" s="12"/>
      <c r="GF304" s="12"/>
      <c r="GG304" s="12"/>
      <c r="GH304" s="12"/>
      <c r="GI304" s="12"/>
      <c r="GJ304" s="19"/>
      <c r="GK304" s="14"/>
      <c r="GL304" s="14"/>
      <c r="GM304" s="14"/>
      <c r="GN304" s="12"/>
      <c r="GO304" s="14"/>
      <c r="GP304" s="14"/>
      <c r="GQ304" s="12"/>
      <c r="GR304" s="14"/>
      <c r="GS304" s="12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2">
        <f t="shared" si="65"/>
        <v>7</v>
      </c>
      <c r="HR304" s="12">
        <v>24000.0</v>
      </c>
      <c r="HS304" s="12">
        <v>0.0</v>
      </c>
      <c r="HT304" s="12">
        <v>0.0</v>
      </c>
      <c r="HU304" s="12">
        <v>0.0</v>
      </c>
      <c r="HV304" s="12">
        <v>0.0</v>
      </c>
      <c r="HW304" s="12">
        <v>0.0</v>
      </c>
      <c r="HX304" s="12">
        <v>24000.0</v>
      </c>
      <c r="HY304" s="12" t="s">
        <v>2729</v>
      </c>
      <c r="HZ304" s="19">
        <v>36561.0</v>
      </c>
    </row>
    <row r="305">
      <c r="A305" s="15" t="s">
        <v>2730</v>
      </c>
      <c r="B305" s="20">
        <v>20953.0</v>
      </c>
      <c r="C305" s="13">
        <v>45237.0</v>
      </c>
      <c r="D305" s="12">
        <v>11.0</v>
      </c>
      <c r="E305" s="12" t="s">
        <v>2565</v>
      </c>
      <c r="F305" s="12" t="s">
        <v>2566</v>
      </c>
      <c r="G305" s="12" t="s">
        <v>237</v>
      </c>
      <c r="H305" s="12" t="s">
        <v>238</v>
      </c>
      <c r="I305" s="12" t="s">
        <v>239</v>
      </c>
      <c r="J305" s="14"/>
      <c r="K305" s="12" t="s">
        <v>2731</v>
      </c>
      <c r="L305" s="12" t="s">
        <v>2732</v>
      </c>
      <c r="M305" s="15" t="s">
        <v>2733</v>
      </c>
      <c r="N305" s="12" t="s">
        <v>2570</v>
      </c>
      <c r="O305" s="12" t="s">
        <v>244</v>
      </c>
      <c r="P305" s="12" t="s">
        <v>245</v>
      </c>
      <c r="Q305" s="12" t="s">
        <v>278</v>
      </c>
      <c r="R305" s="12" t="s">
        <v>279</v>
      </c>
      <c r="S305" s="12" t="s">
        <v>248</v>
      </c>
      <c r="T305" s="16" t="s">
        <v>2734</v>
      </c>
      <c r="U305" s="17" t="s">
        <v>2735</v>
      </c>
      <c r="V305" s="12" t="str">
        <f t="shared" si="1"/>
        <v>3,507061</v>
      </c>
      <c r="W305" s="14" t="str">
        <f t="shared" si="2"/>
        <v>98,770031</v>
      </c>
      <c r="X305" s="14" t="str">
        <f t="shared" si="3"/>
        <v>3,506939</v>
      </c>
      <c r="Y305" s="14" t="str">
        <f t="shared" si="4"/>
        <v>98,769762</v>
      </c>
      <c r="Z305" s="18">
        <f t="shared" si="66"/>
        <v>32.79290736</v>
      </c>
      <c r="AA305" s="14" t="str">
        <f t="shared" si="6"/>
        <v>Dalam Radius</v>
      </c>
      <c r="AB305" s="14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4"/>
      <c r="DR305" s="12" t="b">
        <v>0</v>
      </c>
      <c r="DS305" s="12" t="b">
        <v>0</v>
      </c>
      <c r="DT305" s="12"/>
      <c r="DU305" s="12"/>
      <c r="DV305" s="12" t="s">
        <v>2736</v>
      </c>
      <c r="DW305" s="12" t="b">
        <v>0</v>
      </c>
      <c r="DX305" s="12"/>
      <c r="DY305" s="12"/>
      <c r="DZ305" s="12"/>
      <c r="EA305" s="12"/>
      <c r="EB305" s="12"/>
      <c r="EC305" s="12"/>
      <c r="ED305" s="12"/>
      <c r="EE305" s="12"/>
      <c r="EF305" s="14"/>
      <c r="EG305" s="14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4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4"/>
      <c r="FN305" s="12"/>
      <c r="FO305" s="12"/>
      <c r="FP305" s="12"/>
      <c r="FQ305" s="14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4"/>
      <c r="GD305" s="12"/>
      <c r="GE305" s="12"/>
      <c r="GF305" s="12"/>
      <c r="GG305" s="12"/>
      <c r="GH305" s="12"/>
      <c r="GI305" s="12"/>
      <c r="GJ305" s="12"/>
      <c r="GK305" s="14"/>
      <c r="GL305" s="14"/>
      <c r="GM305" s="12"/>
      <c r="GN305" s="12"/>
      <c r="GO305" s="14"/>
      <c r="GP305" s="14"/>
      <c r="GQ305" s="12"/>
      <c r="GR305" s="14"/>
      <c r="GS305" s="12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2">
        <f t="shared" ref="HQ305:HQ308" si="67">countif(AC305:CV305,"TRUE")</f>
        <v>0</v>
      </c>
      <c r="HR305" s="12">
        <v>0.0</v>
      </c>
      <c r="HS305" s="12">
        <v>0.0</v>
      </c>
      <c r="HT305" s="12">
        <v>0.0</v>
      </c>
      <c r="HU305" s="12">
        <v>0.0</v>
      </c>
      <c r="HV305" s="12">
        <v>0.0</v>
      </c>
      <c r="HW305" s="12">
        <v>0.0</v>
      </c>
      <c r="HX305" s="12">
        <v>0.0</v>
      </c>
      <c r="HY305" s="20">
        <v>14197.0</v>
      </c>
      <c r="HZ305" s="12" t="s">
        <v>2737</v>
      </c>
    </row>
    <row r="306">
      <c r="A306" s="12" t="s">
        <v>2738</v>
      </c>
      <c r="B306" s="20">
        <v>15442.0</v>
      </c>
      <c r="C306" s="13">
        <v>45237.0</v>
      </c>
      <c r="D306" s="12">
        <v>11.0</v>
      </c>
      <c r="E306" s="12" t="s">
        <v>2565</v>
      </c>
      <c r="F306" s="12" t="s">
        <v>2566</v>
      </c>
      <c r="G306" s="12" t="s">
        <v>237</v>
      </c>
      <c r="H306" s="12" t="s">
        <v>238</v>
      </c>
      <c r="I306" s="12" t="s">
        <v>239</v>
      </c>
      <c r="J306" s="14"/>
      <c r="K306" s="12" t="s">
        <v>2739</v>
      </c>
      <c r="L306" s="12" t="s">
        <v>2740</v>
      </c>
      <c r="M306" s="15" t="s">
        <v>2741</v>
      </c>
      <c r="N306" s="12" t="s">
        <v>2570</v>
      </c>
      <c r="O306" s="12" t="s">
        <v>244</v>
      </c>
      <c r="P306" s="12" t="s">
        <v>245</v>
      </c>
      <c r="Q306" s="12" t="s">
        <v>278</v>
      </c>
      <c r="R306" s="12" t="s">
        <v>279</v>
      </c>
      <c r="S306" s="12" t="s">
        <v>248</v>
      </c>
      <c r="T306" s="16" t="s">
        <v>2742</v>
      </c>
      <c r="U306" s="17" t="s">
        <v>2743</v>
      </c>
      <c r="V306" s="12" t="str">
        <f t="shared" si="1"/>
        <v>3,526192</v>
      </c>
      <c r="W306" s="14" t="str">
        <f t="shared" si="2"/>
        <v>98,780050</v>
      </c>
      <c r="X306" s="14" t="str">
        <f t="shared" si="3"/>
        <v>3,526048</v>
      </c>
      <c r="Y306" s="14" t="str">
        <f t="shared" si="4"/>
        <v>98,780216</v>
      </c>
      <c r="Z306" s="18">
        <f t="shared" si="66"/>
        <v>24.40916904</v>
      </c>
      <c r="AA306" s="14" t="str">
        <f t="shared" si="6"/>
        <v>Dalam Radius</v>
      </c>
      <c r="AB306" s="14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4"/>
      <c r="DR306" s="12" t="b">
        <v>0</v>
      </c>
      <c r="DS306" s="12" t="b">
        <v>0</v>
      </c>
      <c r="DT306" s="12"/>
      <c r="DU306" s="12"/>
      <c r="DV306" s="12" t="s">
        <v>2744</v>
      </c>
      <c r="DW306" s="12" t="b">
        <v>0</v>
      </c>
      <c r="DX306" s="12"/>
      <c r="DY306" s="12"/>
      <c r="DZ306" s="12"/>
      <c r="EA306" s="12"/>
      <c r="EB306" s="12"/>
      <c r="EC306" s="12"/>
      <c r="ED306" s="12"/>
      <c r="EE306" s="12"/>
      <c r="EF306" s="14"/>
      <c r="EG306" s="14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4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4"/>
      <c r="FN306" s="12"/>
      <c r="FO306" s="12"/>
      <c r="FP306" s="12"/>
      <c r="FQ306" s="14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4"/>
      <c r="GD306" s="12"/>
      <c r="GE306" s="12"/>
      <c r="GF306" s="12"/>
      <c r="GG306" s="12"/>
      <c r="GH306" s="12"/>
      <c r="GI306" s="12"/>
      <c r="GJ306" s="12"/>
      <c r="GK306" s="14"/>
      <c r="GL306" s="14"/>
      <c r="GM306" s="14"/>
      <c r="GN306" s="12"/>
      <c r="GO306" s="14"/>
      <c r="GP306" s="14"/>
      <c r="GQ306" s="12"/>
      <c r="GR306" s="14"/>
      <c r="GS306" s="12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2">
        <f t="shared" si="67"/>
        <v>0</v>
      </c>
      <c r="HR306" s="12">
        <v>0.0</v>
      </c>
      <c r="HS306" s="12">
        <v>0.0</v>
      </c>
      <c r="HT306" s="12">
        <v>0.0</v>
      </c>
      <c r="HU306" s="12">
        <v>0.0</v>
      </c>
      <c r="HV306" s="12">
        <v>0.0</v>
      </c>
      <c r="HW306" s="12">
        <v>0.0</v>
      </c>
      <c r="HX306" s="12">
        <v>0.0</v>
      </c>
      <c r="HY306" s="20">
        <v>40462.0</v>
      </c>
      <c r="HZ306" s="19">
        <v>36674.0</v>
      </c>
    </row>
    <row r="307">
      <c r="A307" s="12" t="s">
        <v>2745</v>
      </c>
      <c r="B307" s="12" t="s">
        <v>2746</v>
      </c>
      <c r="C307" s="13">
        <v>45237.0</v>
      </c>
      <c r="D307" s="12">
        <v>11.0</v>
      </c>
      <c r="E307" s="12" t="s">
        <v>475</v>
      </c>
      <c r="F307" s="12" t="s">
        <v>476</v>
      </c>
      <c r="G307" s="12" t="s">
        <v>237</v>
      </c>
      <c r="H307" s="12" t="s">
        <v>238</v>
      </c>
      <c r="I307" s="12" t="s">
        <v>239</v>
      </c>
      <c r="J307" s="14"/>
      <c r="K307" s="12" t="s">
        <v>2747</v>
      </c>
      <c r="L307" s="12" t="s">
        <v>2748</v>
      </c>
      <c r="M307" s="15" t="s">
        <v>2749</v>
      </c>
      <c r="N307" s="12" t="s">
        <v>652</v>
      </c>
      <c r="O307" s="12" t="s">
        <v>259</v>
      </c>
      <c r="P307" s="12" t="s">
        <v>245</v>
      </c>
      <c r="Q307" s="12" t="s">
        <v>246</v>
      </c>
      <c r="R307" s="12" t="s">
        <v>247</v>
      </c>
      <c r="S307" s="12" t="s">
        <v>248</v>
      </c>
      <c r="T307" s="16" t="s">
        <v>2750</v>
      </c>
      <c r="U307" s="17" t="s">
        <v>2751</v>
      </c>
      <c r="V307" s="12" t="str">
        <f t="shared" si="1"/>
        <v>3,564805</v>
      </c>
      <c r="W307" s="14" t="str">
        <f t="shared" si="2"/>
        <v>98,700864</v>
      </c>
      <c r="X307" s="14" t="str">
        <f t="shared" si="3"/>
        <v>3,564818</v>
      </c>
      <c r="Y307" s="14" t="str">
        <f t="shared" si="4"/>
        <v>98,700822</v>
      </c>
      <c r="Z307" s="18">
        <f t="shared" si="66"/>
        <v>4.880148912</v>
      </c>
      <c r="AA307" s="14" t="str">
        <f t="shared" si="6"/>
        <v>Dalam Radius</v>
      </c>
      <c r="AB307" s="14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 t="b">
        <v>1</v>
      </c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 t="b">
        <v>1</v>
      </c>
      <c r="BW307" s="12"/>
      <c r="BX307" s="12"/>
      <c r="BY307" s="12"/>
      <c r="BZ307" s="12" t="b">
        <v>1</v>
      </c>
      <c r="CA307" s="12"/>
      <c r="CB307" s="12" t="b">
        <v>1</v>
      </c>
      <c r="CC307" s="12"/>
      <c r="CD307" s="12"/>
      <c r="CE307" s="12"/>
      <c r="CF307" s="12"/>
      <c r="CG307" s="12"/>
      <c r="CH307" s="12"/>
      <c r="CI307" s="12"/>
      <c r="CJ307" s="12"/>
      <c r="CK307" s="12"/>
      <c r="CL307" s="12" t="b">
        <v>1</v>
      </c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4"/>
      <c r="DR307" s="12" t="b">
        <v>0</v>
      </c>
      <c r="DS307" s="12" t="b">
        <v>0</v>
      </c>
      <c r="DT307" s="12"/>
      <c r="DU307" s="12"/>
      <c r="DV307" s="12" t="s">
        <v>2752</v>
      </c>
      <c r="DW307" s="12" t="b">
        <v>0</v>
      </c>
      <c r="DX307" s="12"/>
      <c r="DY307" s="12"/>
      <c r="DZ307" s="12"/>
      <c r="EA307" s="12"/>
      <c r="EB307" s="12"/>
      <c r="EC307" s="12"/>
      <c r="ED307" s="12"/>
      <c r="EE307" s="12"/>
      <c r="EF307" s="14"/>
      <c r="EG307" s="14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4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4"/>
      <c r="FN307" s="12"/>
      <c r="FO307" s="12"/>
      <c r="FP307" s="12"/>
      <c r="FQ307" s="14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4"/>
      <c r="GD307" s="12"/>
      <c r="GE307" s="12"/>
      <c r="GF307" s="12"/>
      <c r="GG307" s="12"/>
      <c r="GH307" s="12"/>
      <c r="GI307" s="12"/>
      <c r="GJ307" s="12"/>
      <c r="GK307" s="14"/>
      <c r="GL307" s="14"/>
      <c r="GM307" s="14"/>
      <c r="GN307" s="12"/>
      <c r="GO307" s="14"/>
      <c r="GP307" s="14"/>
      <c r="GQ307" s="12"/>
      <c r="GR307" s="14"/>
      <c r="GS307" s="12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2">
        <f t="shared" si="67"/>
        <v>5</v>
      </c>
      <c r="HR307" s="12">
        <v>0.0</v>
      </c>
      <c r="HS307" s="12">
        <v>0.0</v>
      </c>
      <c r="HT307" s="12">
        <v>0.0</v>
      </c>
      <c r="HU307" s="12">
        <v>0.0</v>
      </c>
      <c r="HV307" s="12">
        <v>0.0</v>
      </c>
      <c r="HW307" s="12">
        <v>0.0</v>
      </c>
      <c r="HX307" s="12">
        <v>0.0</v>
      </c>
      <c r="HY307" s="12" t="s">
        <v>2753</v>
      </c>
      <c r="HZ307" s="12" t="s">
        <v>2754</v>
      </c>
    </row>
    <row r="308">
      <c r="A308" s="12" t="s">
        <v>2755</v>
      </c>
      <c r="B308" s="12" t="s">
        <v>2756</v>
      </c>
      <c r="C308" s="13">
        <v>45237.0</v>
      </c>
      <c r="D308" s="12">
        <v>11.0</v>
      </c>
      <c r="E308" s="12" t="s">
        <v>2565</v>
      </c>
      <c r="F308" s="12" t="s">
        <v>2566</v>
      </c>
      <c r="G308" s="12" t="s">
        <v>237</v>
      </c>
      <c r="H308" s="12" t="s">
        <v>238</v>
      </c>
      <c r="I308" s="12" t="s">
        <v>239</v>
      </c>
      <c r="J308" s="14"/>
      <c r="K308" s="12" t="s">
        <v>2757</v>
      </c>
      <c r="L308" s="12" t="s">
        <v>2758</v>
      </c>
      <c r="M308" s="15" t="s">
        <v>2759</v>
      </c>
      <c r="N308" s="12" t="s">
        <v>2570</v>
      </c>
      <c r="O308" s="12" t="s">
        <v>244</v>
      </c>
      <c r="P308" s="12" t="s">
        <v>245</v>
      </c>
      <c r="Q308" s="12" t="s">
        <v>278</v>
      </c>
      <c r="R308" s="12" t="s">
        <v>279</v>
      </c>
      <c r="S308" s="12" t="s">
        <v>248</v>
      </c>
      <c r="T308" s="16" t="s">
        <v>2760</v>
      </c>
      <c r="U308" s="17" t="s">
        <v>2761</v>
      </c>
      <c r="V308" s="12" t="str">
        <f t="shared" si="1"/>
        <v>3,512793</v>
      </c>
      <c r="W308" s="14" t="str">
        <f t="shared" si="2"/>
        <v>98,774246</v>
      </c>
      <c r="X308" s="14" t="str">
        <f t="shared" si="3"/>
        <v>3,512981</v>
      </c>
      <c r="Y308" s="14" t="str">
        <f t="shared" si="4"/>
        <v>98,774263</v>
      </c>
      <c r="Z308" s="18">
        <f t="shared" si="66"/>
        <v>20.98960122</v>
      </c>
      <c r="AA308" s="14" t="str">
        <f t="shared" si="6"/>
        <v>Dalam Radius</v>
      </c>
      <c r="AB308" s="14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4"/>
      <c r="DR308" s="12" t="b">
        <v>0</v>
      </c>
      <c r="DS308" s="12" t="b">
        <v>0</v>
      </c>
      <c r="DT308" s="12"/>
      <c r="DU308" s="12"/>
      <c r="DV308" s="12" t="s">
        <v>2762</v>
      </c>
      <c r="DW308" s="12" t="b">
        <v>1</v>
      </c>
      <c r="DX308" s="12"/>
      <c r="DY308" s="12"/>
      <c r="DZ308" s="12"/>
      <c r="EA308" s="12"/>
      <c r="EB308" s="12"/>
      <c r="EC308" s="12"/>
      <c r="ED308" s="12"/>
      <c r="EE308" s="12"/>
      <c r="EF308" s="14"/>
      <c r="EG308" s="14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4"/>
      <c r="EU308" s="12"/>
      <c r="EV308" s="12"/>
      <c r="EW308" s="12"/>
      <c r="EX308" s="12"/>
      <c r="EY308" s="12">
        <v>1.0</v>
      </c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4"/>
      <c r="FN308" s="12"/>
      <c r="FO308" s="12"/>
      <c r="FP308" s="12"/>
      <c r="FQ308" s="14"/>
      <c r="FR308" s="12"/>
      <c r="FS308" s="12">
        <v>1.0</v>
      </c>
      <c r="FT308" s="12"/>
      <c r="FU308" s="12"/>
      <c r="FV308" s="12"/>
      <c r="FW308" s="12">
        <v>1.0</v>
      </c>
      <c r="FX308" s="12"/>
      <c r="FY308" s="12">
        <v>1.0</v>
      </c>
      <c r="FZ308" s="12"/>
      <c r="GA308" s="12"/>
      <c r="GB308" s="12"/>
      <c r="GC308" s="14"/>
      <c r="GD308" s="12">
        <v>1.0</v>
      </c>
      <c r="GE308" s="12"/>
      <c r="GF308" s="12"/>
      <c r="GG308" s="12"/>
      <c r="GH308" s="12"/>
      <c r="GI308" s="12"/>
      <c r="GJ308" s="12"/>
      <c r="GK308" s="14"/>
      <c r="GL308" s="14"/>
      <c r="GM308" s="12"/>
      <c r="GN308" s="12"/>
      <c r="GO308" s="14"/>
      <c r="GP308" s="14"/>
      <c r="GQ308" s="12"/>
      <c r="GR308" s="14"/>
      <c r="GS308" s="12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2">
        <f t="shared" si="67"/>
        <v>0</v>
      </c>
      <c r="HR308" s="12">
        <v>60000.0</v>
      </c>
      <c r="HS308" s="12">
        <v>0.0</v>
      </c>
      <c r="HT308" s="12">
        <v>0.0</v>
      </c>
      <c r="HU308" s="12">
        <v>0.0</v>
      </c>
      <c r="HV308" s="12">
        <v>0.0</v>
      </c>
      <c r="HW308" s="12">
        <v>0.0</v>
      </c>
      <c r="HX308" s="12">
        <v>60000.0</v>
      </c>
      <c r="HY308" s="12" t="s">
        <v>2763</v>
      </c>
      <c r="HZ308" s="19">
        <v>36696.0</v>
      </c>
    </row>
    <row r="309">
      <c r="A309" s="12" t="s">
        <v>2764</v>
      </c>
      <c r="B309" s="12" t="s">
        <v>2765</v>
      </c>
      <c r="C309" s="13">
        <v>45231.0</v>
      </c>
      <c r="D309" s="12">
        <v>11.0</v>
      </c>
      <c r="E309" s="12" t="s">
        <v>306</v>
      </c>
      <c r="F309" s="12" t="s">
        <v>307</v>
      </c>
      <c r="G309" s="12" t="s">
        <v>237</v>
      </c>
      <c r="H309" s="12" t="s">
        <v>238</v>
      </c>
      <c r="I309" s="12" t="s">
        <v>239</v>
      </c>
      <c r="J309" s="14"/>
      <c r="K309" s="12" t="s">
        <v>2766</v>
      </c>
      <c r="L309" s="12" t="s">
        <v>2767</v>
      </c>
      <c r="M309" s="15" t="s">
        <v>2768</v>
      </c>
      <c r="N309" s="12" t="s">
        <v>331</v>
      </c>
      <c r="O309" s="12" t="s">
        <v>244</v>
      </c>
      <c r="P309" s="12" t="s">
        <v>245</v>
      </c>
      <c r="Q309" s="12" t="s">
        <v>299</v>
      </c>
      <c r="R309" s="12" t="s">
        <v>247</v>
      </c>
      <c r="S309" s="12" t="s">
        <v>248</v>
      </c>
      <c r="T309" s="16" t="s">
        <v>2769</v>
      </c>
      <c r="U309" s="17" t="s">
        <v>2770</v>
      </c>
      <c r="V309" s="14" t="str">
        <f t="shared" si="1"/>
        <v>3,575989</v>
      </c>
      <c r="W309" s="14" t="str">
        <f t="shared" si="2"/>
        <v>98,587359</v>
      </c>
      <c r="X309" s="14" t="str">
        <f t="shared" si="3"/>
        <v>3,576028</v>
      </c>
      <c r="Y309" s="14" t="str">
        <f t="shared" si="4"/>
        <v>98,587342</v>
      </c>
      <c r="Z309" s="18">
        <f t="shared" si="66"/>
        <v>4.729214008</v>
      </c>
      <c r="AA309" s="14" t="str">
        <f t="shared" si="6"/>
        <v>Dalam Radius</v>
      </c>
      <c r="AB309" s="14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 t="b">
        <v>1</v>
      </c>
      <c r="BC309" s="12"/>
      <c r="BD309" s="12"/>
      <c r="BE309" s="12"/>
      <c r="BF309" s="12" t="b">
        <v>1</v>
      </c>
      <c r="BG309" s="12"/>
      <c r="BH309" s="12"/>
      <c r="BI309" s="12" t="b">
        <v>1</v>
      </c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 t="b">
        <v>1</v>
      </c>
      <c r="BV309" s="12" t="b">
        <v>1</v>
      </c>
      <c r="BW309" s="12" t="b">
        <v>1</v>
      </c>
      <c r="BX309" s="12"/>
      <c r="BY309" s="12"/>
      <c r="BZ309" s="12"/>
      <c r="CA309" s="12"/>
      <c r="CB309" s="12" t="b">
        <v>1</v>
      </c>
      <c r="CC309" s="12"/>
      <c r="CD309" s="12" t="b">
        <v>1</v>
      </c>
      <c r="CE309" s="12"/>
      <c r="CF309" s="12"/>
      <c r="CG309" s="12" t="b">
        <v>1</v>
      </c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2" t="b">
        <v>0</v>
      </c>
      <c r="DS309" s="12" t="b">
        <v>0</v>
      </c>
      <c r="DT309" s="14"/>
      <c r="DU309" s="14"/>
      <c r="DV309" s="12" t="s">
        <v>2771</v>
      </c>
      <c r="DW309" s="12" t="b">
        <v>0</v>
      </c>
      <c r="DX309" s="14"/>
      <c r="DY309" s="14"/>
      <c r="DZ309" s="12"/>
      <c r="EA309" s="12"/>
      <c r="EB309" s="12"/>
      <c r="EC309" s="12"/>
      <c r="ED309" s="12"/>
      <c r="EE309" s="12"/>
      <c r="EF309" s="14"/>
      <c r="EG309" s="14"/>
      <c r="EH309" s="12"/>
      <c r="EI309" s="12"/>
      <c r="EJ309" s="14"/>
      <c r="EK309" s="12"/>
      <c r="EL309" s="12"/>
      <c r="EM309" s="12"/>
      <c r="EN309" s="12"/>
      <c r="EO309" s="12"/>
      <c r="EP309" s="12"/>
      <c r="EQ309" s="12"/>
      <c r="ER309" s="12"/>
      <c r="ES309" s="12"/>
      <c r="ET309" s="14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4"/>
      <c r="FN309" s="12"/>
      <c r="FO309" s="12"/>
      <c r="FP309" s="12"/>
      <c r="FQ309" s="14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4"/>
      <c r="GD309" s="12"/>
      <c r="GE309" s="12"/>
      <c r="GF309" s="12"/>
      <c r="GG309" s="12"/>
      <c r="GH309" s="12"/>
      <c r="GI309" s="12"/>
      <c r="GJ309" s="12"/>
      <c r="GK309" s="14"/>
      <c r="GL309" s="14"/>
      <c r="GM309" s="14"/>
      <c r="GN309" s="12"/>
      <c r="GO309" s="14"/>
      <c r="GP309" s="14"/>
      <c r="GQ309" s="12"/>
      <c r="GR309" s="14"/>
      <c r="GS309" s="12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2">
        <f t="shared" ref="HQ309:HQ310" si="68">countif(AC309:DP309,"TRUE")</f>
        <v>9</v>
      </c>
      <c r="HR309" s="12">
        <v>0.0</v>
      </c>
      <c r="HS309" s="12">
        <v>0.0</v>
      </c>
      <c r="HT309" s="12">
        <v>0.0</v>
      </c>
      <c r="HU309" s="12">
        <v>0.0</v>
      </c>
      <c r="HV309" s="12">
        <v>0.0</v>
      </c>
      <c r="HW309" s="12"/>
      <c r="HX309" s="12">
        <v>0.0</v>
      </c>
      <c r="HY309" s="12" t="s">
        <v>2772</v>
      </c>
      <c r="HZ309" s="19">
        <v>36581.0</v>
      </c>
    </row>
    <row r="310">
      <c r="A310" s="12" t="s">
        <v>2773</v>
      </c>
      <c r="B310" s="12" t="s">
        <v>2774</v>
      </c>
      <c r="C310" s="13">
        <v>45236.0</v>
      </c>
      <c r="D310" s="12">
        <v>11.0</v>
      </c>
      <c r="E310" s="12" t="s">
        <v>2565</v>
      </c>
      <c r="F310" s="12" t="s">
        <v>2566</v>
      </c>
      <c r="G310" s="12" t="s">
        <v>237</v>
      </c>
      <c r="H310" s="12" t="s">
        <v>238</v>
      </c>
      <c r="I310" s="12" t="s">
        <v>239</v>
      </c>
      <c r="J310" s="14"/>
      <c r="K310" s="12" t="s">
        <v>2775</v>
      </c>
      <c r="L310" s="12" t="s">
        <v>2776</v>
      </c>
      <c r="M310" s="15" t="s">
        <v>2777</v>
      </c>
      <c r="N310" s="12" t="s">
        <v>2570</v>
      </c>
      <c r="O310" s="12" t="s">
        <v>244</v>
      </c>
      <c r="P310" s="12" t="s">
        <v>245</v>
      </c>
      <c r="Q310" s="12" t="s">
        <v>278</v>
      </c>
      <c r="R310" s="12" t="s">
        <v>279</v>
      </c>
      <c r="S310" s="17" t="s">
        <v>248</v>
      </c>
      <c r="T310" s="16" t="s">
        <v>2778</v>
      </c>
      <c r="U310" s="12" t="s">
        <v>2779</v>
      </c>
      <c r="V310" s="14" t="str">
        <f t="shared" si="1"/>
        <v>3,503034</v>
      </c>
      <c r="W310" s="14" t="str">
        <f t="shared" si="2"/>
        <v>98,782983</v>
      </c>
      <c r="X310" s="14" t="str">
        <f t="shared" si="3"/>
        <v>3,503010</v>
      </c>
      <c r="Y310" s="18" t="str">
        <f t="shared" si="4"/>
        <v>98,783117</v>
      </c>
      <c r="Z310" s="14">
        <f t="shared" si="66"/>
        <v>15.10980426</v>
      </c>
      <c r="AA310" s="14" t="str">
        <f t="shared" si="6"/>
        <v>Dalam Radius</v>
      </c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4"/>
      <c r="DQ310" s="12"/>
      <c r="DR310" s="12" t="b">
        <v>0</v>
      </c>
      <c r="DS310" s="12" t="b">
        <v>0</v>
      </c>
      <c r="DT310" s="12"/>
      <c r="DU310" s="12"/>
      <c r="DV310" s="12" t="s">
        <v>2780</v>
      </c>
      <c r="DW310" s="12" t="b">
        <v>1</v>
      </c>
      <c r="DY310" s="12"/>
      <c r="DZ310" s="12"/>
      <c r="EA310" s="12"/>
      <c r="EB310" s="12"/>
      <c r="EC310" s="12"/>
      <c r="ED310" s="12"/>
      <c r="EE310" s="14"/>
      <c r="EF310" s="14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4"/>
      <c r="ET310" s="12"/>
      <c r="EU310" s="12"/>
      <c r="EV310" s="12"/>
      <c r="EW310" s="12"/>
      <c r="EX310" s="12"/>
      <c r="EY310" s="12">
        <v>1.0</v>
      </c>
      <c r="EZ310" s="12">
        <v>1.0</v>
      </c>
      <c r="FA310" s="12"/>
      <c r="FB310" s="12"/>
      <c r="FC310" s="12"/>
      <c r="FD310" s="12">
        <v>1.0</v>
      </c>
      <c r="FE310" s="12"/>
      <c r="FF310" s="12"/>
      <c r="FG310" s="12"/>
      <c r="FH310" s="12"/>
      <c r="FI310" s="12"/>
      <c r="FJ310" s="12"/>
      <c r="FK310" s="12"/>
      <c r="FL310" s="14"/>
      <c r="FM310" s="12"/>
      <c r="FN310" s="12"/>
      <c r="FO310" s="12"/>
      <c r="FP310" s="14"/>
      <c r="FQ310" s="12"/>
      <c r="FR310" s="12"/>
      <c r="FS310" s="12"/>
      <c r="FT310" s="12">
        <v>1.0</v>
      </c>
      <c r="FU310" s="12"/>
      <c r="FV310" s="12"/>
      <c r="FW310" s="12"/>
      <c r="FX310" s="12"/>
      <c r="FY310" s="12"/>
      <c r="FZ310" s="12">
        <v>1.0</v>
      </c>
      <c r="GA310" s="12"/>
      <c r="GB310" s="14"/>
      <c r="GC310" s="12"/>
      <c r="GD310" s="12"/>
      <c r="GE310" s="12"/>
      <c r="GF310" s="12"/>
      <c r="GG310" s="12"/>
      <c r="GH310" s="12"/>
      <c r="GI310" s="12"/>
      <c r="GJ310" s="14"/>
      <c r="GK310" s="14"/>
      <c r="GL310" s="14"/>
      <c r="GM310" s="12"/>
      <c r="GN310" s="14"/>
      <c r="GO310" s="14"/>
      <c r="GP310" s="12"/>
      <c r="GQ310" s="14"/>
      <c r="GR310" s="12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2"/>
      <c r="HQ310" s="12">
        <f t="shared" si="68"/>
        <v>0</v>
      </c>
      <c r="HR310" s="12">
        <v>60000.0</v>
      </c>
      <c r="HS310" s="12">
        <v>0.0</v>
      </c>
      <c r="HT310" s="12">
        <v>0.0</v>
      </c>
      <c r="HU310" s="12">
        <v>0.0</v>
      </c>
      <c r="HV310" s="12">
        <v>0.0</v>
      </c>
      <c r="HW310" s="12">
        <v>0.0</v>
      </c>
      <c r="HX310" s="12">
        <v>60000.0</v>
      </c>
    </row>
    <row r="311">
      <c r="A311" s="12" t="s">
        <v>2781</v>
      </c>
      <c r="B311" s="12" t="s">
        <v>2782</v>
      </c>
      <c r="C311" s="13">
        <v>45237.0</v>
      </c>
      <c r="D311" s="12">
        <v>11.0</v>
      </c>
      <c r="E311" s="12" t="s">
        <v>2565</v>
      </c>
      <c r="F311" s="12" t="s">
        <v>2566</v>
      </c>
      <c r="G311" s="12" t="s">
        <v>237</v>
      </c>
      <c r="H311" s="12" t="s">
        <v>238</v>
      </c>
      <c r="I311" s="12" t="s">
        <v>239</v>
      </c>
      <c r="J311" s="14"/>
      <c r="K311" s="12" t="s">
        <v>2783</v>
      </c>
      <c r="L311" s="12" t="s">
        <v>2784</v>
      </c>
      <c r="M311" s="15" t="s">
        <v>2625</v>
      </c>
      <c r="N311" s="12" t="s">
        <v>2681</v>
      </c>
      <c r="O311" s="12" t="s">
        <v>244</v>
      </c>
      <c r="P311" s="12" t="s">
        <v>245</v>
      </c>
      <c r="Q311" s="12" t="s">
        <v>278</v>
      </c>
      <c r="R311" s="12" t="s">
        <v>279</v>
      </c>
      <c r="S311" s="12" t="s">
        <v>248</v>
      </c>
      <c r="T311" s="16" t="s">
        <v>2785</v>
      </c>
      <c r="U311" s="17" t="s">
        <v>2786</v>
      </c>
      <c r="V311" s="12" t="str">
        <f t="shared" si="1"/>
        <v>3,509934</v>
      </c>
      <c r="W311" s="14" t="str">
        <f t="shared" si="2"/>
        <v>98,787710</v>
      </c>
      <c r="X311" s="14" t="str">
        <f t="shared" si="3"/>
        <v>3,509811</v>
      </c>
      <c r="Y311" s="14" t="str">
        <f t="shared" si="4"/>
        <v>98,787742</v>
      </c>
      <c r="Z311" s="18">
        <f t="shared" si="66"/>
        <v>14.13056746</v>
      </c>
      <c r="AA311" s="14" t="str">
        <f t="shared" si="6"/>
        <v>Dalam Radius</v>
      </c>
      <c r="AB311" s="14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4"/>
      <c r="DR311" s="12" t="b">
        <v>0</v>
      </c>
      <c r="DS311" s="12" t="b">
        <v>0</v>
      </c>
      <c r="DT311" s="12"/>
      <c r="DU311" s="12"/>
      <c r="DV311" s="12" t="s">
        <v>2787</v>
      </c>
      <c r="DW311" s="12" t="b">
        <v>1</v>
      </c>
      <c r="DX311" s="12"/>
      <c r="DY311" s="12"/>
      <c r="DZ311" s="12"/>
      <c r="EA311" s="12"/>
      <c r="EB311" s="12"/>
      <c r="EC311" s="12"/>
      <c r="ED311" s="12"/>
      <c r="EE311" s="12"/>
      <c r="EF311" s="14"/>
      <c r="EG311" s="14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4"/>
      <c r="EU311" s="12"/>
      <c r="EV311" s="12"/>
      <c r="EW311" s="12">
        <v>1.0</v>
      </c>
      <c r="EX311" s="12"/>
      <c r="EY311" s="12">
        <v>1.0</v>
      </c>
      <c r="EZ311" s="12"/>
      <c r="FA311" s="12"/>
      <c r="FB311" s="12"/>
      <c r="FC311" s="12">
        <v>1.0</v>
      </c>
      <c r="FD311" s="12"/>
      <c r="FE311" s="12"/>
      <c r="FF311" s="12">
        <v>1.0</v>
      </c>
      <c r="FG311" s="12"/>
      <c r="FH311" s="12"/>
      <c r="FI311" s="12"/>
      <c r="FJ311" s="12"/>
      <c r="FK311" s="12"/>
      <c r="FL311" s="12"/>
      <c r="FM311" s="14"/>
      <c r="FN311" s="12"/>
      <c r="FO311" s="12"/>
      <c r="FP311" s="12"/>
      <c r="FQ311" s="14"/>
      <c r="FR311" s="12"/>
      <c r="FS311" s="12"/>
      <c r="FT311" s="12"/>
      <c r="FU311" s="12"/>
      <c r="FV311" s="12"/>
      <c r="FW311" s="12">
        <v>1.0</v>
      </c>
      <c r="FX311" s="12"/>
      <c r="FY311" s="12"/>
      <c r="FZ311" s="12"/>
      <c r="GA311" s="12"/>
      <c r="GB311" s="12"/>
      <c r="GC311" s="14"/>
      <c r="GD311" s="12"/>
      <c r="GE311" s="12"/>
      <c r="GF311" s="12"/>
      <c r="GG311" s="12"/>
      <c r="GH311" s="12"/>
      <c r="GI311" s="12"/>
      <c r="GJ311" s="12"/>
      <c r="GK311" s="14"/>
      <c r="GL311" s="14"/>
      <c r="GM311" s="14"/>
      <c r="GN311" s="12"/>
      <c r="GO311" s="14"/>
      <c r="GP311" s="14"/>
      <c r="GQ311" s="12"/>
      <c r="GR311" s="14"/>
      <c r="GS311" s="12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2">
        <f>countif(AC311:CV311,"TRUE")</f>
        <v>0</v>
      </c>
      <c r="HR311" s="12">
        <v>60000.0</v>
      </c>
      <c r="HS311" s="12">
        <v>0.0</v>
      </c>
      <c r="HT311" s="12">
        <v>0.0</v>
      </c>
      <c r="HU311" s="12">
        <v>0.0</v>
      </c>
      <c r="HV311" s="12">
        <v>0.0</v>
      </c>
      <c r="HW311" s="12">
        <v>0.0</v>
      </c>
      <c r="HX311" s="12">
        <v>60000.0</v>
      </c>
      <c r="HY311" s="12" t="s">
        <v>2788</v>
      </c>
      <c r="HZ311" s="12" t="s">
        <v>2789</v>
      </c>
    </row>
    <row r="312">
      <c r="A312" s="12" t="s">
        <v>2790</v>
      </c>
      <c r="B312" s="12" t="s">
        <v>2791</v>
      </c>
      <c r="C312" s="13">
        <v>45231.0</v>
      </c>
      <c r="D312" s="12">
        <v>11.0</v>
      </c>
      <c r="E312" s="12" t="s">
        <v>475</v>
      </c>
      <c r="F312" s="12" t="s">
        <v>730</v>
      </c>
      <c r="G312" s="12" t="s">
        <v>237</v>
      </c>
      <c r="H312" s="12" t="s">
        <v>238</v>
      </c>
      <c r="I312" s="12" t="s">
        <v>239</v>
      </c>
      <c r="J312" s="14"/>
      <c r="K312" s="12" t="s">
        <v>2792</v>
      </c>
      <c r="L312" s="12" t="s">
        <v>2793</v>
      </c>
      <c r="M312" s="15" t="s">
        <v>2794</v>
      </c>
      <c r="N312" s="12" t="s">
        <v>480</v>
      </c>
      <c r="O312" s="12" t="s">
        <v>259</v>
      </c>
      <c r="P312" s="12" t="s">
        <v>245</v>
      </c>
      <c r="Q312" s="12" t="s">
        <v>278</v>
      </c>
      <c r="R312" s="12" t="s">
        <v>279</v>
      </c>
      <c r="S312" s="12" t="s">
        <v>248</v>
      </c>
      <c r="T312" s="16" t="s">
        <v>2795</v>
      </c>
      <c r="U312" s="17" t="s">
        <v>2796</v>
      </c>
      <c r="V312" s="14" t="str">
        <f t="shared" si="1"/>
        <v>3,598138</v>
      </c>
      <c r="W312" s="14" t="str">
        <f t="shared" si="2"/>
        <v>98,700697</v>
      </c>
      <c r="X312" s="14" t="str">
        <f t="shared" si="3"/>
        <v>3,598151</v>
      </c>
      <c r="Y312" s="14" t="str">
        <f t="shared" si="4"/>
        <v>98,700658</v>
      </c>
      <c r="Z312" s="18">
        <f>2 * 6371000 * ASIN(SQRT((SIN((X312*(3.14159/180)-V312*(3.14159/180))/2))^2+COS(X312*(3.14159/180))*COS(V312*(3.14159/180))*SIN(((Y312*(3.14159/180)-W312*(3.14159/180))/2))^2))</f>
        <v>4.563067185</v>
      </c>
      <c r="AA312" s="14" t="str">
        <f t="shared" si="6"/>
        <v>Dalam Radius</v>
      </c>
      <c r="AB312" s="14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 t="b">
        <v>1</v>
      </c>
      <c r="BA312" s="12"/>
      <c r="BB312" s="12" t="b">
        <v>1</v>
      </c>
      <c r="BC312" s="12"/>
      <c r="BD312" s="12"/>
      <c r="BE312" s="12"/>
      <c r="BF312" s="12" t="b">
        <v>1</v>
      </c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 t="b">
        <v>1</v>
      </c>
      <c r="BW312" s="12" t="b">
        <v>1</v>
      </c>
      <c r="BX312" s="12"/>
      <c r="BY312" s="12" t="b">
        <v>1</v>
      </c>
      <c r="BZ312" s="12" t="b">
        <v>1</v>
      </c>
      <c r="CA312" s="12"/>
      <c r="CB312" s="12" t="b">
        <v>1</v>
      </c>
      <c r="CC312" s="12"/>
      <c r="CD312" s="12"/>
      <c r="CE312" s="12"/>
      <c r="CF312" s="12"/>
      <c r="CG312" s="12" t="b">
        <v>1</v>
      </c>
      <c r="CH312" s="12"/>
      <c r="CI312" s="12" t="b">
        <v>1</v>
      </c>
      <c r="CJ312" s="12" t="b">
        <v>1</v>
      </c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2" t="b">
        <v>1</v>
      </c>
      <c r="DS312" s="12" t="b">
        <v>1</v>
      </c>
      <c r="DT312" s="14"/>
      <c r="DU312" s="14"/>
      <c r="DV312" s="12" t="s">
        <v>2797</v>
      </c>
      <c r="DW312" s="12" t="b">
        <v>1</v>
      </c>
      <c r="DX312" s="14"/>
      <c r="DY312" s="14"/>
      <c r="DZ312" s="12"/>
      <c r="EA312" s="12"/>
      <c r="EB312" s="12"/>
      <c r="EC312" s="12"/>
      <c r="ED312" s="12"/>
      <c r="EE312" s="12"/>
      <c r="EF312" s="14"/>
      <c r="EG312" s="14"/>
      <c r="EH312" s="12"/>
      <c r="EI312" s="12"/>
      <c r="EJ312" s="14"/>
      <c r="EK312" s="12"/>
      <c r="EL312" s="12"/>
      <c r="EM312" s="12"/>
      <c r="EN312" s="12"/>
      <c r="EO312" s="12"/>
      <c r="EP312" s="12"/>
      <c r="EQ312" s="12"/>
      <c r="ER312" s="12"/>
      <c r="ES312" s="12"/>
      <c r="ET312" s="14"/>
      <c r="EU312" s="12"/>
      <c r="EV312" s="12"/>
      <c r="EW312" s="12">
        <v>1.0</v>
      </c>
      <c r="EX312" s="12"/>
      <c r="EY312" s="12">
        <v>1.0</v>
      </c>
      <c r="EZ312" s="12"/>
      <c r="FA312" s="12"/>
      <c r="FB312" s="12"/>
      <c r="FC312" s="12">
        <v>2.0</v>
      </c>
      <c r="FD312" s="12"/>
      <c r="FE312" s="12"/>
      <c r="FF312" s="12">
        <v>1.0</v>
      </c>
      <c r="FG312" s="12"/>
      <c r="FH312" s="12"/>
      <c r="FI312" s="12"/>
      <c r="FJ312" s="12"/>
      <c r="FK312" s="12"/>
      <c r="FL312" s="12"/>
      <c r="FM312" s="14"/>
      <c r="FN312" s="12"/>
      <c r="FO312" s="12"/>
      <c r="FP312" s="12"/>
      <c r="FQ312" s="14"/>
      <c r="FR312" s="12"/>
      <c r="FS312" s="12">
        <v>1.0</v>
      </c>
      <c r="FT312" s="12"/>
      <c r="FU312" s="12"/>
      <c r="FV312" s="12"/>
      <c r="FW312" s="12">
        <v>1.0</v>
      </c>
      <c r="FX312" s="12"/>
      <c r="FY312" s="12">
        <v>2.0</v>
      </c>
      <c r="FZ312" s="12"/>
      <c r="GA312" s="12"/>
      <c r="GB312" s="12"/>
      <c r="GC312" s="14"/>
      <c r="GD312" s="12">
        <v>0.0</v>
      </c>
      <c r="GE312" s="12"/>
      <c r="GF312" s="12"/>
      <c r="GG312" s="12"/>
      <c r="GH312" s="12"/>
      <c r="GI312" s="12"/>
      <c r="GJ312" s="12"/>
      <c r="GK312" s="14"/>
      <c r="GL312" s="14"/>
      <c r="GM312" s="14"/>
      <c r="GN312" s="12"/>
      <c r="GO312" s="14"/>
      <c r="GP312" s="14"/>
      <c r="GQ312" s="12"/>
      <c r="GR312" s="14"/>
      <c r="GS312" s="12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2">
        <f t="shared" ref="HQ312:HQ313" si="69">countif(AC312:DP312,"TRUE")</f>
        <v>11</v>
      </c>
      <c r="HR312" s="12">
        <v>108000.0</v>
      </c>
      <c r="HS312" s="12">
        <v>0.0</v>
      </c>
      <c r="HT312" s="12">
        <v>0.0</v>
      </c>
      <c r="HU312" s="12">
        <v>0.0</v>
      </c>
      <c r="HV312" s="12">
        <v>0.0</v>
      </c>
      <c r="HW312" s="12"/>
      <c r="HX312" s="12">
        <v>108000.0</v>
      </c>
      <c r="HY312" s="12" t="s">
        <v>2798</v>
      </c>
      <c r="HZ312" s="19">
        <v>36609.0</v>
      </c>
    </row>
    <row r="313">
      <c r="A313" s="12" t="s">
        <v>2799</v>
      </c>
      <c r="B313" s="12" t="s">
        <v>2800</v>
      </c>
      <c r="C313" s="13">
        <v>45236.0</v>
      </c>
      <c r="D313" s="12">
        <v>11.0</v>
      </c>
      <c r="E313" s="12" t="s">
        <v>2565</v>
      </c>
      <c r="F313" s="12" t="s">
        <v>2566</v>
      </c>
      <c r="G313" s="12" t="s">
        <v>237</v>
      </c>
      <c r="H313" s="12" t="s">
        <v>238</v>
      </c>
      <c r="I313" s="12" t="s">
        <v>239</v>
      </c>
      <c r="J313" s="14"/>
      <c r="K313" s="12" t="s">
        <v>2801</v>
      </c>
      <c r="L313" s="12" t="s">
        <v>2802</v>
      </c>
      <c r="M313" s="15" t="s">
        <v>2803</v>
      </c>
      <c r="N313" s="12" t="s">
        <v>2570</v>
      </c>
      <c r="O313" s="12" t="s">
        <v>244</v>
      </c>
      <c r="P313" s="12" t="s">
        <v>245</v>
      </c>
      <c r="Q313" s="12" t="s">
        <v>299</v>
      </c>
      <c r="R313" s="12" t="s">
        <v>247</v>
      </c>
      <c r="S313" s="12" t="s">
        <v>248</v>
      </c>
      <c r="T313" s="16" t="s">
        <v>2804</v>
      </c>
      <c r="U313" s="17" t="s">
        <v>2805</v>
      </c>
      <c r="V313" s="14" t="str">
        <f t="shared" si="1"/>
        <v>3,491264</v>
      </c>
      <c r="W313" s="14" t="str">
        <f t="shared" si="2"/>
        <v>98,778985</v>
      </c>
      <c r="X313" s="14" t="str">
        <f t="shared" si="3"/>
        <v>3,491175</v>
      </c>
      <c r="Y313" s="14" t="str">
        <f t="shared" si="4"/>
        <v>98,778905</v>
      </c>
      <c r="Z313" s="18">
        <f t="shared" ref="Z313:Z321" si="70">2 * 6371000 * ASIN(SQRT((SIN((X313*(3.14159/180)-V313*(3.14159/180))/2))^2+COS(X313*(3.14159/180))*COS(V313*(3.14159/180))*SIN(((Y313*(3.14159/180)-W313*(3.14159/180))/2))^2))</f>
        <v>13.29569737</v>
      </c>
      <c r="AA313" s="14" t="str">
        <f t="shared" si="6"/>
        <v>Dalam Radius</v>
      </c>
      <c r="AB313" s="14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4"/>
      <c r="DR313" s="12" t="b">
        <v>0</v>
      </c>
      <c r="DS313" s="12" t="b">
        <v>0</v>
      </c>
      <c r="DT313" s="14"/>
      <c r="DU313" s="14"/>
      <c r="DV313" s="12" t="s">
        <v>2806</v>
      </c>
      <c r="DW313" s="12" t="b">
        <v>0</v>
      </c>
      <c r="DX313" s="14"/>
      <c r="DY313" s="14"/>
      <c r="DZ313" s="12"/>
      <c r="EA313" s="12"/>
      <c r="EB313" s="12"/>
      <c r="EC313" s="12"/>
      <c r="ED313" s="12"/>
      <c r="EE313" s="12"/>
      <c r="EF313" s="14"/>
      <c r="EG313" s="14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4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4"/>
      <c r="FN313" s="12"/>
      <c r="FO313" s="12"/>
      <c r="FP313" s="12"/>
      <c r="FQ313" s="14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4"/>
      <c r="GD313" s="12"/>
      <c r="GE313" s="12"/>
      <c r="GF313" s="12"/>
      <c r="GG313" s="12"/>
      <c r="GH313" s="12"/>
      <c r="GI313" s="12"/>
      <c r="GJ313" s="12"/>
      <c r="GK313" s="14"/>
      <c r="GL313" s="14"/>
      <c r="GM313" s="14"/>
      <c r="GN313" s="12"/>
      <c r="GO313" s="14"/>
      <c r="GP313" s="14"/>
      <c r="GQ313" s="12"/>
      <c r="GR313" s="14"/>
      <c r="GS313" s="12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2">
        <f t="shared" si="69"/>
        <v>0</v>
      </c>
      <c r="HR313" s="12">
        <v>0.0</v>
      </c>
      <c r="HS313" s="12">
        <v>0.0</v>
      </c>
      <c r="HT313" s="12">
        <v>0.0</v>
      </c>
      <c r="HU313" s="12">
        <v>0.0</v>
      </c>
      <c r="HV313" s="12">
        <v>0.0</v>
      </c>
      <c r="HW313" s="12">
        <v>0.0</v>
      </c>
      <c r="HX313" s="12">
        <v>0.0</v>
      </c>
      <c r="HY313" s="12" t="s">
        <v>2807</v>
      </c>
      <c r="HZ313" s="19">
        <v>36616.0</v>
      </c>
    </row>
    <row r="314">
      <c r="A314" s="12" t="s">
        <v>2808</v>
      </c>
      <c r="B314" s="12" t="s">
        <v>2809</v>
      </c>
      <c r="C314" s="13">
        <v>45237.0</v>
      </c>
      <c r="D314" s="12">
        <v>11.0</v>
      </c>
      <c r="E314" s="12" t="s">
        <v>2565</v>
      </c>
      <c r="F314" s="12" t="s">
        <v>2566</v>
      </c>
      <c r="G314" s="12" t="s">
        <v>237</v>
      </c>
      <c r="H314" s="12" t="s">
        <v>238</v>
      </c>
      <c r="I314" s="12" t="s">
        <v>239</v>
      </c>
      <c r="J314" s="14"/>
      <c r="K314" s="12" t="s">
        <v>2810</v>
      </c>
      <c r="L314" s="12" t="s">
        <v>2811</v>
      </c>
      <c r="M314" s="15" t="s">
        <v>2625</v>
      </c>
      <c r="N314" s="12" t="s">
        <v>2570</v>
      </c>
      <c r="O314" s="12" t="s">
        <v>244</v>
      </c>
      <c r="P314" s="12" t="s">
        <v>245</v>
      </c>
      <c r="Q314" s="12" t="s">
        <v>278</v>
      </c>
      <c r="R314" s="12" t="s">
        <v>279</v>
      </c>
      <c r="S314" s="12" t="s">
        <v>248</v>
      </c>
      <c r="T314" s="16" t="s">
        <v>2812</v>
      </c>
      <c r="U314" s="17" t="s">
        <v>2813</v>
      </c>
      <c r="V314" s="12" t="str">
        <f t="shared" si="1"/>
        <v>3,504329</v>
      </c>
      <c r="W314" s="14" t="str">
        <f t="shared" si="2"/>
        <v>98,769064</v>
      </c>
      <c r="X314" s="14" t="str">
        <f t="shared" si="3"/>
        <v>3,504248</v>
      </c>
      <c r="Y314" s="14" t="str">
        <f t="shared" si="4"/>
        <v>98,769123</v>
      </c>
      <c r="Z314" s="18">
        <f t="shared" si="70"/>
        <v>11.13559198</v>
      </c>
      <c r="AA314" s="14" t="str">
        <f t="shared" si="6"/>
        <v>Dalam Radius</v>
      </c>
      <c r="AB314" s="14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4"/>
      <c r="DR314" s="12" t="b">
        <v>0</v>
      </c>
      <c r="DS314" s="12" t="b">
        <v>0</v>
      </c>
      <c r="DT314" s="12"/>
      <c r="DU314" s="12"/>
      <c r="DV314" s="12" t="s">
        <v>2814</v>
      </c>
      <c r="DW314" s="12" t="b">
        <v>0</v>
      </c>
      <c r="DX314" s="12"/>
      <c r="DY314" s="12"/>
      <c r="DZ314" s="12"/>
      <c r="EA314" s="12"/>
      <c r="EB314" s="12"/>
      <c r="EC314" s="12"/>
      <c r="ED314" s="12"/>
      <c r="EE314" s="12"/>
      <c r="EF314" s="14"/>
      <c r="EG314" s="14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4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4"/>
      <c r="FN314" s="12"/>
      <c r="FO314" s="12"/>
      <c r="FP314" s="12"/>
      <c r="FQ314" s="14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4"/>
      <c r="GD314" s="12"/>
      <c r="GE314" s="12"/>
      <c r="GF314" s="12"/>
      <c r="GG314" s="12"/>
      <c r="GH314" s="12"/>
      <c r="GI314" s="12"/>
      <c r="GJ314" s="12"/>
      <c r="GK314" s="14"/>
      <c r="GL314" s="14"/>
      <c r="GM314" s="12"/>
      <c r="GN314" s="12"/>
      <c r="GO314" s="14"/>
      <c r="GP314" s="14"/>
      <c r="GQ314" s="12"/>
      <c r="GR314" s="14"/>
      <c r="GS314" s="12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2">
        <f>countif(AC314:CV314,"TRUE")</f>
        <v>0</v>
      </c>
      <c r="HR314" s="12">
        <v>0.0</v>
      </c>
      <c r="HS314" s="12">
        <v>0.0</v>
      </c>
      <c r="HT314" s="12">
        <v>0.0</v>
      </c>
      <c r="HU314" s="12">
        <v>0.0</v>
      </c>
      <c r="HV314" s="12">
        <v>0.0</v>
      </c>
      <c r="HW314" s="12">
        <v>0.0</v>
      </c>
      <c r="HX314" s="12">
        <v>0.0</v>
      </c>
      <c r="HY314" s="12" t="s">
        <v>2815</v>
      </c>
      <c r="HZ314" s="12" t="s">
        <v>2816</v>
      </c>
    </row>
    <row r="315">
      <c r="A315" s="12" t="s">
        <v>2817</v>
      </c>
      <c r="B315" s="12" t="s">
        <v>2818</v>
      </c>
      <c r="C315" s="13">
        <v>45236.0</v>
      </c>
      <c r="D315" s="12">
        <v>11.0</v>
      </c>
      <c r="E315" s="12" t="s">
        <v>475</v>
      </c>
      <c r="F315" s="12" t="s">
        <v>476</v>
      </c>
      <c r="G315" s="12" t="s">
        <v>237</v>
      </c>
      <c r="H315" s="12" t="s">
        <v>238</v>
      </c>
      <c r="I315" s="12" t="s">
        <v>239</v>
      </c>
      <c r="J315" s="14"/>
      <c r="K315" s="12" t="s">
        <v>2819</v>
      </c>
      <c r="L315" s="12" t="s">
        <v>2820</v>
      </c>
      <c r="M315" s="12" t="str">
        <v>#ERROR!</v>
      </c>
      <c r="N315" s="12" t="s">
        <v>734</v>
      </c>
      <c r="O315" s="12" t="s">
        <v>244</v>
      </c>
      <c r="P315" s="12" t="s">
        <v>245</v>
      </c>
      <c r="Q315" s="12" t="s">
        <v>278</v>
      </c>
      <c r="R315" s="12" t="s">
        <v>279</v>
      </c>
      <c r="S315" s="17" t="s">
        <v>248</v>
      </c>
      <c r="T315" s="16" t="s">
        <v>2821</v>
      </c>
      <c r="U315" s="12" t="s">
        <v>2822</v>
      </c>
      <c r="V315" s="14" t="str">
        <f t="shared" si="1"/>
        <v>3,478922</v>
      </c>
      <c r="W315" s="14" t="str">
        <f t="shared" si="2"/>
        <v>98,686658</v>
      </c>
      <c r="X315" s="14" t="str">
        <f t="shared" si="3"/>
        <v>3,478885</v>
      </c>
      <c r="Y315" s="18" t="str">
        <f t="shared" si="4"/>
        <v>98,686646</v>
      </c>
      <c r="Z315" s="14">
        <f t="shared" si="70"/>
        <v>4.324420892</v>
      </c>
      <c r="AA315" s="14" t="str">
        <f t="shared" si="6"/>
        <v>Dalam Radius</v>
      </c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 t="b">
        <v>1</v>
      </c>
      <c r="BA315" s="12"/>
      <c r="BB315" s="12" t="b">
        <v>1</v>
      </c>
      <c r="BC315" s="12"/>
      <c r="BD315" s="12" t="b">
        <v>1</v>
      </c>
      <c r="BE315" s="12"/>
      <c r="BF315" s="12"/>
      <c r="BG315" s="12"/>
      <c r="BH315" s="12"/>
      <c r="BI315" s="12" t="b">
        <v>1</v>
      </c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 t="b">
        <v>1</v>
      </c>
      <c r="CA315" s="12"/>
      <c r="CB315" s="12"/>
      <c r="CC315" s="12"/>
      <c r="CD315" s="12"/>
      <c r="CE315" s="12"/>
      <c r="CF315" s="12"/>
      <c r="CG315" s="12"/>
      <c r="CH315" s="12"/>
      <c r="CI315" s="12"/>
      <c r="CJ315" s="12" t="b">
        <v>1</v>
      </c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4"/>
      <c r="DQ315" s="12"/>
      <c r="DR315" s="12" t="b">
        <v>1</v>
      </c>
      <c r="DS315" s="12" t="b">
        <v>1</v>
      </c>
      <c r="DT315" s="12"/>
      <c r="DU315" s="12"/>
      <c r="DV315" s="12" t="s">
        <v>2823</v>
      </c>
      <c r="DW315" s="12" t="b">
        <v>1</v>
      </c>
      <c r="DY315" s="12"/>
      <c r="DZ315" s="12"/>
      <c r="EA315" s="12"/>
      <c r="EB315" s="12"/>
      <c r="EC315" s="12"/>
      <c r="ED315" s="12"/>
      <c r="EE315" s="14"/>
      <c r="EF315" s="14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4"/>
      <c r="ET315" s="12"/>
      <c r="EU315" s="12"/>
      <c r="EV315" s="12"/>
      <c r="EW315" s="12"/>
      <c r="EX315" s="12"/>
      <c r="EY315" s="12"/>
      <c r="EZ315" s="12">
        <v>1.0</v>
      </c>
      <c r="FA315" s="12"/>
      <c r="FB315" s="12">
        <v>0.0</v>
      </c>
      <c r="FC315" s="12"/>
      <c r="FD315" s="12">
        <v>3.0</v>
      </c>
      <c r="FE315" s="12"/>
      <c r="FF315" s="12"/>
      <c r="FG315" s="12">
        <v>1.0</v>
      </c>
      <c r="FH315" s="12"/>
      <c r="FI315" s="12"/>
      <c r="FJ315" s="12"/>
      <c r="FK315" s="12"/>
      <c r="FL315" s="14"/>
      <c r="FM315" s="12"/>
      <c r="FN315" s="12"/>
      <c r="FO315" s="12"/>
      <c r="FP315" s="14"/>
      <c r="FQ315" s="12"/>
      <c r="FR315" s="12"/>
      <c r="FS315" s="12"/>
      <c r="FT315" s="12">
        <v>1.0</v>
      </c>
      <c r="FU315" s="12">
        <v>1.0</v>
      </c>
      <c r="FV315" s="12"/>
      <c r="FW315" s="12"/>
      <c r="FX315" s="12">
        <v>1.0</v>
      </c>
      <c r="FY315" s="12"/>
      <c r="FZ315" s="12">
        <v>3.0</v>
      </c>
      <c r="GA315" s="12"/>
      <c r="GB315" s="14"/>
      <c r="GC315" s="12"/>
      <c r="GD315" s="12"/>
      <c r="GE315" s="12"/>
      <c r="GF315" s="12"/>
      <c r="GG315" s="12"/>
      <c r="GH315" s="12"/>
      <c r="GI315" s="12"/>
      <c r="GJ315" s="14"/>
      <c r="GK315" s="14"/>
      <c r="GL315" s="14"/>
      <c r="GM315" s="12"/>
      <c r="GN315" s="14"/>
      <c r="GO315" s="14"/>
      <c r="GP315" s="12"/>
      <c r="GQ315" s="14"/>
      <c r="GR315" s="12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2"/>
      <c r="HQ315" s="12">
        <f>countif(AC315:DP315,"TRUE")</f>
        <v>6</v>
      </c>
      <c r="HR315" s="12">
        <v>132000.0</v>
      </c>
      <c r="HS315" s="12">
        <v>0.0</v>
      </c>
      <c r="HT315" s="12">
        <v>0.0</v>
      </c>
      <c r="HU315" s="12">
        <v>0.0</v>
      </c>
      <c r="HV315" s="12">
        <v>0.0</v>
      </c>
      <c r="HW315" s="12">
        <v>0.0</v>
      </c>
      <c r="HX315" s="12">
        <v>132000.0</v>
      </c>
    </row>
    <row r="316">
      <c r="A316" s="12" t="s">
        <v>2824</v>
      </c>
      <c r="B316" s="12" t="s">
        <v>2825</v>
      </c>
      <c r="C316" s="13">
        <v>45237.0</v>
      </c>
      <c r="D316" s="12">
        <v>11.0</v>
      </c>
      <c r="E316" s="12" t="s">
        <v>475</v>
      </c>
      <c r="F316" s="12" t="s">
        <v>476</v>
      </c>
      <c r="G316" s="12" t="s">
        <v>237</v>
      </c>
      <c r="H316" s="12" t="s">
        <v>238</v>
      </c>
      <c r="I316" s="12" t="s">
        <v>239</v>
      </c>
      <c r="J316" s="14"/>
      <c r="K316" s="12" t="s">
        <v>2826</v>
      </c>
      <c r="L316" s="12" t="s">
        <v>2827</v>
      </c>
      <c r="M316" s="15" t="s">
        <v>2828</v>
      </c>
      <c r="N316" s="12" t="s">
        <v>1144</v>
      </c>
      <c r="O316" s="12" t="s">
        <v>259</v>
      </c>
      <c r="P316" s="12" t="s">
        <v>245</v>
      </c>
      <c r="Q316" s="12" t="s">
        <v>246</v>
      </c>
      <c r="R316" s="12" t="s">
        <v>247</v>
      </c>
      <c r="S316" s="12" t="s">
        <v>248</v>
      </c>
      <c r="T316" s="16" t="s">
        <v>2829</v>
      </c>
      <c r="U316" s="17" t="s">
        <v>2830</v>
      </c>
      <c r="V316" s="12" t="str">
        <f t="shared" si="1"/>
        <v>3,532578</v>
      </c>
      <c r="W316" s="14" t="str">
        <f t="shared" si="2"/>
        <v>98,691490</v>
      </c>
      <c r="X316" s="14" t="str">
        <f t="shared" si="3"/>
        <v>3,532542</v>
      </c>
      <c r="Y316" s="14" t="str">
        <f t="shared" si="4"/>
        <v>98,691476</v>
      </c>
      <c r="Z316" s="18">
        <f t="shared" si="70"/>
        <v>4.293986666</v>
      </c>
      <c r="AA316" s="14" t="str">
        <f t="shared" si="6"/>
        <v>Dalam Radius</v>
      </c>
      <c r="AB316" s="14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 t="b">
        <v>1</v>
      </c>
      <c r="BG316" s="12"/>
      <c r="BH316" s="12"/>
      <c r="BI316" s="12"/>
      <c r="BJ316" s="12"/>
      <c r="BK316" s="12" t="b">
        <v>1</v>
      </c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 t="b">
        <v>1</v>
      </c>
      <c r="BX316" s="12"/>
      <c r="BY316" s="12"/>
      <c r="BZ316" s="12" t="b">
        <v>1</v>
      </c>
      <c r="CA316" s="12"/>
      <c r="CB316" s="12"/>
      <c r="CC316" s="12"/>
      <c r="CD316" s="12"/>
      <c r="CE316" s="12"/>
      <c r="CF316" s="12"/>
      <c r="CG316" s="12"/>
      <c r="CH316" s="12"/>
      <c r="CI316" s="12"/>
      <c r="CJ316" s="12" t="b">
        <v>1</v>
      </c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4"/>
      <c r="DR316" s="12" t="b">
        <v>0</v>
      </c>
      <c r="DS316" s="12" t="b">
        <v>0</v>
      </c>
      <c r="DT316" s="12"/>
      <c r="DU316" s="12"/>
      <c r="DV316" s="12" t="s">
        <v>2831</v>
      </c>
      <c r="DW316" s="12" t="b">
        <v>0</v>
      </c>
      <c r="DX316" s="12"/>
      <c r="DY316" s="12"/>
      <c r="DZ316" s="12"/>
      <c r="EA316" s="12"/>
      <c r="EB316" s="12"/>
      <c r="EC316" s="12"/>
      <c r="ED316" s="12"/>
      <c r="EE316" s="12"/>
      <c r="EF316" s="14"/>
      <c r="EG316" s="14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4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4"/>
      <c r="FN316" s="12"/>
      <c r="FO316" s="12"/>
      <c r="FP316" s="12"/>
      <c r="FQ316" s="14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4"/>
      <c r="GD316" s="12"/>
      <c r="GE316" s="12"/>
      <c r="GF316" s="12"/>
      <c r="GG316" s="12"/>
      <c r="GH316" s="12"/>
      <c r="GI316" s="12"/>
      <c r="GJ316" s="12"/>
      <c r="GK316" s="14"/>
      <c r="GL316" s="14"/>
      <c r="GM316" s="12"/>
      <c r="GN316" s="12"/>
      <c r="GO316" s="14"/>
      <c r="GP316" s="14"/>
      <c r="GQ316" s="12"/>
      <c r="GR316" s="14"/>
      <c r="GS316" s="12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2">
        <f>countif(AC316:CV316,"TRUE")</f>
        <v>5</v>
      </c>
      <c r="HR316" s="12">
        <v>0.0</v>
      </c>
      <c r="HS316" s="12">
        <v>0.0</v>
      </c>
      <c r="HT316" s="12">
        <v>0.0</v>
      </c>
      <c r="HU316" s="12">
        <v>0.0</v>
      </c>
      <c r="HV316" s="12">
        <v>0.0</v>
      </c>
      <c r="HW316" s="12">
        <v>0.0</v>
      </c>
      <c r="HX316" s="12">
        <v>0.0</v>
      </c>
      <c r="HY316" s="12" t="s">
        <v>2832</v>
      </c>
      <c r="HZ316" s="19">
        <v>36674.0</v>
      </c>
    </row>
    <row r="317">
      <c r="A317" s="12" t="s">
        <v>2833</v>
      </c>
      <c r="B317" s="12" t="s">
        <v>2834</v>
      </c>
      <c r="C317" s="13">
        <v>45236.0</v>
      </c>
      <c r="D317" s="12">
        <v>11.0</v>
      </c>
      <c r="E317" s="12" t="s">
        <v>2565</v>
      </c>
      <c r="F317" s="12" t="s">
        <v>2566</v>
      </c>
      <c r="G317" s="12" t="s">
        <v>237</v>
      </c>
      <c r="H317" s="12" t="s">
        <v>238</v>
      </c>
      <c r="I317" s="12" t="s">
        <v>239</v>
      </c>
      <c r="J317" s="14"/>
      <c r="K317" s="12" t="s">
        <v>2835</v>
      </c>
      <c r="L317" s="12" t="s">
        <v>2836</v>
      </c>
      <c r="M317" s="15" t="s">
        <v>2625</v>
      </c>
      <c r="N317" s="12" t="s">
        <v>2681</v>
      </c>
      <c r="O317" s="12" t="s">
        <v>244</v>
      </c>
      <c r="P317" s="12" t="s">
        <v>245</v>
      </c>
      <c r="Q317" s="12" t="s">
        <v>2837</v>
      </c>
      <c r="R317" s="12" t="s">
        <v>429</v>
      </c>
      <c r="S317" s="12" t="s">
        <v>248</v>
      </c>
      <c r="T317" s="16" t="s">
        <v>2838</v>
      </c>
      <c r="U317" s="17" t="s">
        <v>2839</v>
      </c>
      <c r="V317" s="14" t="str">
        <f t="shared" si="1"/>
        <v>3,593447</v>
      </c>
      <c r="W317" s="14" t="str">
        <f t="shared" si="2"/>
        <v>98,754742</v>
      </c>
      <c r="X317" s="14" t="str">
        <f t="shared" si="3"/>
        <v>3,593367</v>
      </c>
      <c r="Y317" s="14" t="str">
        <f t="shared" si="4"/>
        <v>98,754735</v>
      </c>
      <c r="Z317" s="18">
        <f t="shared" si="70"/>
        <v>8.929441842</v>
      </c>
      <c r="AA317" s="14" t="str">
        <f t="shared" si="6"/>
        <v>Dalam Radius</v>
      </c>
      <c r="AB317" s="14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4"/>
      <c r="DR317" s="12" t="b">
        <v>0</v>
      </c>
      <c r="DS317" s="12" t="b">
        <v>0</v>
      </c>
      <c r="DT317" s="14"/>
      <c r="DU317" s="14"/>
      <c r="DV317" s="12" t="s">
        <v>2840</v>
      </c>
      <c r="DW317" s="12" t="b">
        <v>1</v>
      </c>
      <c r="DX317" s="14"/>
      <c r="DY317" s="14"/>
      <c r="DZ317" s="12"/>
      <c r="EA317" s="12"/>
      <c r="EB317" s="12"/>
      <c r="EC317" s="12"/>
      <c r="ED317" s="12"/>
      <c r="EE317" s="12"/>
      <c r="EF317" s="14"/>
      <c r="EG317" s="14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4"/>
      <c r="EU317" s="12">
        <v>2.0</v>
      </c>
      <c r="EV317" s="12"/>
      <c r="EW317" s="12">
        <v>1.0</v>
      </c>
      <c r="EX317" s="12"/>
      <c r="EY317" s="12"/>
      <c r="EZ317" s="12"/>
      <c r="FA317" s="12"/>
      <c r="FB317" s="12"/>
      <c r="FC317" s="12">
        <v>1.0</v>
      </c>
      <c r="FD317" s="12"/>
      <c r="FE317" s="12"/>
      <c r="FF317" s="12">
        <v>1.0</v>
      </c>
      <c r="FG317" s="12"/>
      <c r="FH317" s="12"/>
      <c r="FI317" s="12"/>
      <c r="FJ317" s="12"/>
      <c r="FK317" s="12"/>
      <c r="FL317" s="12"/>
      <c r="FM317" s="14"/>
      <c r="FN317" s="12">
        <v>0.0</v>
      </c>
      <c r="FO317" s="12"/>
      <c r="FP317" s="12"/>
      <c r="FQ317" s="14"/>
      <c r="FR317" s="12">
        <v>1.0</v>
      </c>
      <c r="FS317" s="12">
        <v>4.0</v>
      </c>
      <c r="FT317" s="12">
        <v>2.0</v>
      </c>
      <c r="FU317" s="12"/>
      <c r="FV317" s="12"/>
      <c r="FW317" s="12">
        <v>1.0</v>
      </c>
      <c r="FX317" s="12">
        <v>1.0</v>
      </c>
      <c r="FY317" s="12">
        <v>1.0</v>
      </c>
      <c r="FZ317" s="12"/>
      <c r="GA317" s="12"/>
      <c r="GB317" s="12"/>
      <c r="GC317" s="14"/>
      <c r="GD317" s="12"/>
      <c r="GE317" s="12"/>
      <c r="GF317" s="12"/>
      <c r="GG317" s="12"/>
      <c r="GH317" s="12">
        <v>1.0</v>
      </c>
      <c r="GI317" s="12"/>
      <c r="GJ317" s="12"/>
      <c r="GK317" s="14"/>
      <c r="GL317" s="14"/>
      <c r="GM317" s="14"/>
      <c r="GN317" s="12"/>
      <c r="GO317" s="14"/>
      <c r="GP317" s="14"/>
      <c r="GQ317" s="12"/>
      <c r="GR317" s="14"/>
      <c r="GS317" s="12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2">
        <f>countif(AC317:DP317,"TRUE")</f>
        <v>0</v>
      </c>
      <c r="HR317" s="12">
        <v>192000.0</v>
      </c>
      <c r="HS317" s="12">
        <v>0.0</v>
      </c>
      <c r="HT317" s="12">
        <v>0.0</v>
      </c>
      <c r="HU317" s="12">
        <v>0.0</v>
      </c>
      <c r="HV317" s="12">
        <v>0.0</v>
      </c>
      <c r="HW317" s="12">
        <v>0.0</v>
      </c>
      <c r="HX317" s="12">
        <v>192000.0</v>
      </c>
      <c r="HY317" s="12" t="s">
        <v>2841</v>
      </c>
      <c r="HZ317" s="12" t="s">
        <v>2842</v>
      </c>
    </row>
    <row r="318">
      <c r="A318" s="12" t="s">
        <v>2843</v>
      </c>
      <c r="B318" s="12" t="s">
        <v>2844</v>
      </c>
      <c r="C318" s="13">
        <v>45237.0</v>
      </c>
      <c r="D318" s="12">
        <v>11.0</v>
      </c>
      <c r="E318" s="12" t="s">
        <v>2565</v>
      </c>
      <c r="F318" s="12" t="s">
        <v>2566</v>
      </c>
      <c r="G318" s="12" t="s">
        <v>237</v>
      </c>
      <c r="H318" s="12" t="s">
        <v>238</v>
      </c>
      <c r="I318" s="12" t="s">
        <v>239</v>
      </c>
      <c r="J318" s="14"/>
      <c r="K318" s="12" t="s">
        <v>2845</v>
      </c>
      <c r="L318" s="12" t="s">
        <v>2846</v>
      </c>
      <c r="M318" s="15" t="s">
        <v>2847</v>
      </c>
      <c r="N318" s="12" t="s">
        <v>2570</v>
      </c>
      <c r="O318" s="12" t="s">
        <v>244</v>
      </c>
      <c r="P318" s="12" t="s">
        <v>245</v>
      </c>
      <c r="Q318" s="12" t="s">
        <v>278</v>
      </c>
      <c r="R318" s="12" t="s">
        <v>279</v>
      </c>
      <c r="S318" s="12" t="s">
        <v>248</v>
      </c>
      <c r="T318" s="16" t="s">
        <v>2848</v>
      </c>
      <c r="U318" s="17" t="s">
        <v>2849</v>
      </c>
      <c r="V318" s="12" t="str">
        <f t="shared" si="1"/>
        <v>3,522051</v>
      </c>
      <c r="W318" s="14" t="str">
        <f t="shared" si="2"/>
        <v>98,779592</v>
      </c>
      <c r="X318" s="14" t="str">
        <f t="shared" si="3"/>
        <v>3,521992</v>
      </c>
      <c r="Y318" s="14" t="str">
        <f t="shared" si="4"/>
        <v>98,779556</v>
      </c>
      <c r="Z318" s="18">
        <f t="shared" si="70"/>
        <v>7.681389442</v>
      </c>
      <c r="AA318" s="14" t="str">
        <f t="shared" si="6"/>
        <v>Dalam Radius</v>
      </c>
      <c r="AB318" s="14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4"/>
      <c r="DR318" s="12" t="b">
        <v>0</v>
      </c>
      <c r="DS318" s="12" t="b">
        <v>0</v>
      </c>
      <c r="DT318" s="12"/>
      <c r="DU318" s="12"/>
      <c r="DV318" s="12" t="s">
        <v>2850</v>
      </c>
      <c r="DW318" s="12" t="b">
        <v>1</v>
      </c>
      <c r="DX318" s="12"/>
      <c r="DY318" s="12"/>
      <c r="DZ318" s="12"/>
      <c r="EA318" s="12"/>
      <c r="EB318" s="12"/>
      <c r="EC318" s="12"/>
      <c r="ED318" s="12"/>
      <c r="EE318" s="12"/>
      <c r="EF318" s="14"/>
      <c r="EG318" s="14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4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4"/>
      <c r="FN318" s="12"/>
      <c r="FO318" s="12"/>
      <c r="FP318" s="12"/>
      <c r="FQ318" s="14"/>
      <c r="FR318" s="12"/>
      <c r="FS318" s="12"/>
      <c r="FT318" s="12">
        <v>1.0</v>
      </c>
      <c r="FU318" s="12"/>
      <c r="FV318" s="12"/>
      <c r="FW318" s="12"/>
      <c r="FX318" s="12"/>
      <c r="FY318" s="12"/>
      <c r="FZ318" s="12"/>
      <c r="GA318" s="12"/>
      <c r="GB318" s="12"/>
      <c r="GC318" s="14"/>
      <c r="GD318" s="12"/>
      <c r="GE318" s="12"/>
      <c r="GF318" s="12"/>
      <c r="GG318" s="12"/>
      <c r="GH318" s="12"/>
      <c r="GI318" s="12"/>
      <c r="GJ318" s="12"/>
      <c r="GK318" s="14"/>
      <c r="GL318" s="14"/>
      <c r="GM318" s="12"/>
      <c r="GN318" s="12"/>
      <c r="GO318" s="14"/>
      <c r="GP318" s="14"/>
      <c r="GQ318" s="12"/>
      <c r="GR318" s="14"/>
      <c r="GS318" s="12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2">
        <f>countif(AC318:CV318,"TRUE")</f>
        <v>0</v>
      </c>
      <c r="HR318" s="12">
        <v>12000.0</v>
      </c>
      <c r="HS318" s="12">
        <v>0.0</v>
      </c>
      <c r="HT318" s="12">
        <v>0.0</v>
      </c>
      <c r="HU318" s="12">
        <v>0.0</v>
      </c>
      <c r="HV318" s="12">
        <v>0.0</v>
      </c>
      <c r="HW318" s="12">
        <v>0.0</v>
      </c>
      <c r="HX318" s="12">
        <v>12000.0</v>
      </c>
      <c r="HY318" s="12" t="s">
        <v>2851</v>
      </c>
      <c r="HZ318" s="12" t="s">
        <v>2852</v>
      </c>
    </row>
    <row r="319">
      <c r="A319" s="12" t="s">
        <v>2853</v>
      </c>
      <c r="B319" s="12" t="s">
        <v>2854</v>
      </c>
      <c r="C319" s="13">
        <v>45236.0</v>
      </c>
      <c r="D319" s="12">
        <v>11.0</v>
      </c>
      <c r="E319" s="12" t="s">
        <v>475</v>
      </c>
      <c r="F319" s="12" t="s">
        <v>476</v>
      </c>
      <c r="G319" s="12" t="s">
        <v>237</v>
      </c>
      <c r="H319" s="12" t="s">
        <v>238</v>
      </c>
      <c r="I319" s="12" t="s">
        <v>239</v>
      </c>
      <c r="J319" s="14"/>
      <c r="K319" s="12" t="s">
        <v>2855</v>
      </c>
      <c r="L319" s="12" t="s">
        <v>2856</v>
      </c>
      <c r="M319" s="15" t="s">
        <v>2857</v>
      </c>
      <c r="N319" s="12" t="s">
        <v>734</v>
      </c>
      <c r="O319" s="12" t="s">
        <v>244</v>
      </c>
      <c r="P319" s="12" t="s">
        <v>245</v>
      </c>
      <c r="Q319" s="12" t="s">
        <v>278</v>
      </c>
      <c r="R319" s="12" t="s">
        <v>279</v>
      </c>
      <c r="S319" s="17" t="s">
        <v>248</v>
      </c>
      <c r="T319" s="16" t="s">
        <v>2858</v>
      </c>
      <c r="U319" s="12" t="s">
        <v>2859</v>
      </c>
      <c r="V319" s="14" t="str">
        <f t="shared" si="1"/>
        <v>3,477677</v>
      </c>
      <c r="W319" s="14" t="str">
        <f t="shared" si="2"/>
        <v>98,686588</v>
      </c>
      <c r="X319" s="14" t="str">
        <f t="shared" si="3"/>
        <v>3,477668</v>
      </c>
      <c r="Y319" s="18" t="str">
        <f t="shared" si="4"/>
        <v>98,686625</v>
      </c>
      <c r="Z319" s="14">
        <f t="shared" si="70"/>
        <v>4.226811864</v>
      </c>
      <c r="AA319" s="14" t="str">
        <f t="shared" si="6"/>
        <v>Dalam Radius</v>
      </c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 t="b">
        <v>1</v>
      </c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 t="b">
        <v>1</v>
      </c>
      <c r="CA319" s="12"/>
      <c r="CB319" s="12" t="b">
        <v>1</v>
      </c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4"/>
      <c r="DQ319" s="12"/>
      <c r="DR319" s="12" t="b">
        <v>0</v>
      </c>
      <c r="DS319" s="12" t="b">
        <v>0</v>
      </c>
      <c r="DT319" s="12"/>
      <c r="DU319" s="12"/>
      <c r="DV319" s="12" t="s">
        <v>2860</v>
      </c>
      <c r="DW319" s="12" t="b">
        <v>1</v>
      </c>
      <c r="DY319" s="12"/>
      <c r="DZ319" s="12"/>
      <c r="EA319" s="12"/>
      <c r="EB319" s="12"/>
      <c r="EC319" s="12"/>
      <c r="ED319" s="12"/>
      <c r="EE319" s="14"/>
      <c r="EF319" s="14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4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>
        <v>1.0</v>
      </c>
      <c r="FE319" s="12"/>
      <c r="FF319" s="12"/>
      <c r="FG319" s="12"/>
      <c r="FH319" s="12"/>
      <c r="FI319" s="12"/>
      <c r="FJ319" s="12"/>
      <c r="FK319" s="12"/>
      <c r="FL319" s="14"/>
      <c r="FM319" s="12"/>
      <c r="FN319" s="12"/>
      <c r="FO319" s="12"/>
      <c r="FP319" s="14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>
        <v>1.0</v>
      </c>
      <c r="GA319" s="12"/>
      <c r="GB319" s="14"/>
      <c r="GC319" s="12"/>
      <c r="GD319" s="12"/>
      <c r="GE319" s="12"/>
      <c r="GF319" s="12"/>
      <c r="GG319" s="12"/>
      <c r="GH319" s="12"/>
      <c r="GI319" s="12"/>
      <c r="GJ319" s="14"/>
      <c r="GK319" s="14"/>
      <c r="GL319" s="14"/>
      <c r="GM319" s="12"/>
      <c r="GN319" s="14"/>
      <c r="GO319" s="14"/>
      <c r="GP319" s="12"/>
      <c r="GQ319" s="14"/>
      <c r="GR319" s="12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2"/>
      <c r="HQ319" s="12">
        <f>countif(AC319:DP319,"TRUE")</f>
        <v>3</v>
      </c>
      <c r="HR319" s="12">
        <v>24000.0</v>
      </c>
      <c r="HS319" s="12">
        <v>0.0</v>
      </c>
      <c r="HT319" s="12">
        <v>0.0</v>
      </c>
      <c r="HU319" s="12">
        <v>0.0</v>
      </c>
      <c r="HV319" s="12">
        <v>0.0</v>
      </c>
      <c r="HW319" s="12">
        <v>0.0</v>
      </c>
      <c r="HX319" s="12">
        <v>24000.0</v>
      </c>
    </row>
    <row r="320">
      <c r="A320" s="12" t="s">
        <v>2861</v>
      </c>
      <c r="B320" s="12" t="s">
        <v>2862</v>
      </c>
      <c r="C320" s="13">
        <v>45237.0</v>
      </c>
      <c r="D320" s="12">
        <v>11.0</v>
      </c>
      <c r="E320" s="12" t="s">
        <v>475</v>
      </c>
      <c r="F320" s="12" t="s">
        <v>476</v>
      </c>
      <c r="G320" s="12" t="s">
        <v>237</v>
      </c>
      <c r="H320" s="12" t="s">
        <v>238</v>
      </c>
      <c r="I320" s="12" t="s">
        <v>239</v>
      </c>
      <c r="J320" s="14"/>
      <c r="K320" s="12" t="s">
        <v>2792</v>
      </c>
      <c r="L320" s="12" t="s">
        <v>2793</v>
      </c>
      <c r="M320" s="15" t="s">
        <v>2794</v>
      </c>
      <c r="N320" s="12" t="s">
        <v>480</v>
      </c>
      <c r="O320" s="12" t="s">
        <v>259</v>
      </c>
      <c r="P320" s="12" t="s">
        <v>245</v>
      </c>
      <c r="Q320" s="12" t="s">
        <v>278</v>
      </c>
      <c r="R320" s="12" t="s">
        <v>279</v>
      </c>
      <c r="S320" s="12" t="s">
        <v>248</v>
      </c>
      <c r="T320" s="16" t="s">
        <v>2795</v>
      </c>
      <c r="U320" s="17" t="s">
        <v>2863</v>
      </c>
      <c r="V320" s="12" t="str">
        <f t="shared" si="1"/>
        <v>3,598138</v>
      </c>
      <c r="W320" s="14" t="str">
        <f t="shared" si="2"/>
        <v>98,700697</v>
      </c>
      <c r="X320" s="14" t="str">
        <f t="shared" si="3"/>
        <v>3,598121</v>
      </c>
      <c r="Y320" s="14" t="str">
        <f t="shared" si="4"/>
        <v>98,700663</v>
      </c>
      <c r="Z320" s="18">
        <f t="shared" si="70"/>
        <v>4.220202133</v>
      </c>
      <c r="AA320" s="14" t="str">
        <f t="shared" si="6"/>
        <v>Dalam Radius</v>
      </c>
      <c r="AB320" s="14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 t="b">
        <v>1</v>
      </c>
      <c r="BA320" s="12"/>
      <c r="BB320" s="12" t="b">
        <v>1</v>
      </c>
      <c r="BC320" s="12"/>
      <c r="BD320" s="12"/>
      <c r="BE320" s="12"/>
      <c r="BF320" s="12" t="b">
        <v>1</v>
      </c>
      <c r="BG320" s="12"/>
      <c r="BH320" s="12"/>
      <c r="BI320" s="12" t="b">
        <v>1</v>
      </c>
      <c r="BJ320" s="12"/>
      <c r="BK320" s="12"/>
      <c r="BL320" s="12"/>
      <c r="BM320" s="12"/>
      <c r="BN320" s="12"/>
      <c r="BO320" s="12"/>
      <c r="BP320" s="12"/>
      <c r="BQ320" s="12"/>
      <c r="BR320" s="12" t="b">
        <v>1</v>
      </c>
      <c r="BS320" s="12"/>
      <c r="BT320" s="12"/>
      <c r="BU320" s="12"/>
      <c r="BV320" s="12" t="b">
        <v>1</v>
      </c>
      <c r="BW320" s="12"/>
      <c r="BX320" s="12"/>
      <c r="BY320" s="12" t="b">
        <v>1</v>
      </c>
      <c r="BZ320" s="12" t="b">
        <v>1</v>
      </c>
      <c r="CA320" s="12"/>
      <c r="CB320" s="12" t="b">
        <v>1</v>
      </c>
      <c r="CC320" s="12"/>
      <c r="CD320" s="12"/>
      <c r="CE320" s="12"/>
      <c r="CF320" s="12"/>
      <c r="CG320" s="12" t="b">
        <v>1</v>
      </c>
      <c r="CH320" s="12"/>
      <c r="CI320" s="12"/>
      <c r="CJ320" s="12" t="b">
        <v>1</v>
      </c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4"/>
      <c r="DR320" s="12" t="b">
        <v>1</v>
      </c>
      <c r="DS320" s="12" t="b">
        <v>1</v>
      </c>
      <c r="DT320" s="12"/>
      <c r="DU320" s="12"/>
      <c r="DV320" s="12" t="s">
        <v>2864</v>
      </c>
      <c r="DW320" s="12" t="b">
        <v>1</v>
      </c>
      <c r="DX320" s="12"/>
      <c r="DY320" s="12"/>
      <c r="DZ320" s="12"/>
      <c r="EA320" s="12"/>
      <c r="EB320" s="12"/>
      <c r="EC320" s="12"/>
      <c r="ED320" s="12"/>
      <c r="EE320" s="12"/>
      <c r="EF320" s="14"/>
      <c r="EG320" s="14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4"/>
      <c r="EU320" s="12"/>
      <c r="EV320" s="12"/>
      <c r="EW320" s="12"/>
      <c r="EX320" s="12"/>
      <c r="EY320" s="12"/>
      <c r="EZ320" s="12"/>
      <c r="FA320" s="12"/>
      <c r="FB320" s="12"/>
      <c r="FC320" s="12">
        <v>1.0</v>
      </c>
      <c r="FD320" s="12"/>
      <c r="FE320" s="12"/>
      <c r="FF320" s="12"/>
      <c r="FG320" s="12"/>
      <c r="FH320" s="12"/>
      <c r="FI320" s="12"/>
      <c r="FJ320" s="12"/>
      <c r="FK320" s="12"/>
      <c r="FL320" s="12"/>
      <c r="FM320" s="14"/>
      <c r="FN320" s="12">
        <v>0.0</v>
      </c>
      <c r="FO320" s="12"/>
      <c r="FP320" s="12"/>
      <c r="FQ320" s="14"/>
      <c r="FR320" s="12"/>
      <c r="FS320" s="12">
        <v>1.0</v>
      </c>
      <c r="FT320" s="12"/>
      <c r="FU320" s="12"/>
      <c r="FV320" s="12">
        <v>1.0</v>
      </c>
      <c r="FW320" s="12"/>
      <c r="FX320" s="12"/>
      <c r="FY320" s="12">
        <v>1.0</v>
      </c>
      <c r="FZ320" s="12"/>
      <c r="GA320" s="12"/>
      <c r="GB320" s="12"/>
      <c r="GC320" s="14"/>
      <c r="GD320" s="12">
        <v>1.0</v>
      </c>
      <c r="GE320" s="12"/>
      <c r="GF320" s="12"/>
      <c r="GG320" s="12"/>
      <c r="GH320" s="12">
        <v>1.0</v>
      </c>
      <c r="GI320" s="12"/>
      <c r="GJ320" s="12"/>
      <c r="GK320" s="14"/>
      <c r="GL320" s="14"/>
      <c r="GM320" s="14"/>
      <c r="GN320" s="12"/>
      <c r="GO320" s="14"/>
      <c r="GP320" s="14"/>
      <c r="GQ320" s="12"/>
      <c r="GR320" s="14"/>
      <c r="GS320" s="12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2">
        <f>countif(AC320:CV320,"TRUE")</f>
        <v>11</v>
      </c>
      <c r="HR320" s="12">
        <v>72000.0</v>
      </c>
      <c r="HS320" s="12">
        <v>0.0</v>
      </c>
      <c r="HT320" s="12">
        <v>0.0</v>
      </c>
      <c r="HU320" s="12">
        <v>0.0</v>
      </c>
      <c r="HV320" s="12">
        <v>0.0</v>
      </c>
      <c r="HW320" s="12">
        <v>0.0</v>
      </c>
      <c r="HX320" s="12">
        <v>72000.0</v>
      </c>
      <c r="HY320" s="12" t="s">
        <v>2865</v>
      </c>
      <c r="HZ320" s="12" t="s">
        <v>2866</v>
      </c>
    </row>
    <row r="321">
      <c r="A321" s="12" t="s">
        <v>2867</v>
      </c>
      <c r="B321" s="20">
        <v>16572.0</v>
      </c>
      <c r="C321" s="13">
        <v>45236.0</v>
      </c>
      <c r="D321" s="12">
        <v>11.0</v>
      </c>
      <c r="E321" s="12" t="s">
        <v>475</v>
      </c>
      <c r="F321" s="12" t="s">
        <v>476</v>
      </c>
      <c r="G321" s="12" t="s">
        <v>237</v>
      </c>
      <c r="H321" s="12" t="s">
        <v>238</v>
      </c>
      <c r="I321" s="12" t="s">
        <v>239</v>
      </c>
      <c r="J321" s="14"/>
      <c r="K321" s="12" t="s">
        <v>2868</v>
      </c>
      <c r="L321" s="12" t="s">
        <v>2869</v>
      </c>
      <c r="M321" s="15" t="s">
        <v>2870</v>
      </c>
      <c r="N321" s="12" t="s">
        <v>734</v>
      </c>
      <c r="O321" s="12" t="s">
        <v>244</v>
      </c>
      <c r="P321" s="12" t="s">
        <v>245</v>
      </c>
      <c r="Q321" s="12" t="s">
        <v>246</v>
      </c>
      <c r="R321" s="12" t="s">
        <v>247</v>
      </c>
      <c r="S321" s="12" t="s">
        <v>2871</v>
      </c>
      <c r="T321" s="16" t="s">
        <v>2872</v>
      </c>
      <c r="U321" s="17" t="s">
        <v>2873</v>
      </c>
      <c r="V321" s="14" t="str">
        <f t="shared" si="1"/>
        <v>3,495667</v>
      </c>
      <c r="W321" s="14" t="str">
        <f t="shared" si="2"/>
        <v>98,681803</v>
      </c>
      <c r="X321" s="14" t="str">
        <f t="shared" si="3"/>
        <v>3,495655</v>
      </c>
      <c r="Y321" s="14" t="str">
        <f t="shared" si="4"/>
        <v>98,681839</v>
      </c>
      <c r="Z321" s="18">
        <f t="shared" si="70"/>
        <v>4.212482165</v>
      </c>
      <c r="AA321" s="14" t="str">
        <f t="shared" si="6"/>
        <v>Dalam Radius</v>
      </c>
      <c r="AB321" s="14"/>
      <c r="AC321" s="12"/>
      <c r="AD321" s="12"/>
      <c r="AE321" s="12"/>
      <c r="AF321" s="12"/>
      <c r="AG321" s="12"/>
      <c r="AH321" s="12" t="b">
        <v>1</v>
      </c>
      <c r="AI321" s="12" t="b">
        <v>1</v>
      </c>
      <c r="AJ321" s="12"/>
      <c r="AK321" s="12"/>
      <c r="AL321" s="12"/>
      <c r="AM321" s="12" t="b">
        <v>1</v>
      </c>
      <c r="AN321" s="12"/>
      <c r="AO321" s="12" t="b">
        <v>1</v>
      </c>
      <c r="AP321" s="12"/>
      <c r="AQ321" s="12"/>
      <c r="AR321" s="12"/>
      <c r="AS321" s="12"/>
      <c r="AT321" s="12" t="b">
        <v>1</v>
      </c>
      <c r="AU321" s="12" t="b">
        <v>1</v>
      </c>
      <c r="AV321" s="12"/>
      <c r="AW321" s="12"/>
      <c r="AX321" s="12" t="b">
        <v>1</v>
      </c>
      <c r="AY321" s="12"/>
      <c r="AZ321" s="12" t="b">
        <v>1</v>
      </c>
      <c r="BA321" s="12"/>
      <c r="BB321" s="12" t="b">
        <v>1</v>
      </c>
      <c r="BC321" s="12"/>
      <c r="BD321" s="12" t="b">
        <v>1</v>
      </c>
      <c r="BE321" s="12" t="b">
        <v>1</v>
      </c>
      <c r="BF321" s="12" t="b">
        <v>1</v>
      </c>
      <c r="BG321" s="12"/>
      <c r="BH321" s="12"/>
      <c r="BI321" s="12" t="b">
        <v>1</v>
      </c>
      <c r="BJ321" s="12"/>
      <c r="BK321" s="12"/>
      <c r="BL321" s="12"/>
      <c r="BM321" s="12" t="b">
        <v>1</v>
      </c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 t="b">
        <v>1</v>
      </c>
      <c r="CE321" s="12"/>
      <c r="CF321" s="12"/>
      <c r="CG321" s="12"/>
      <c r="CH321" s="12"/>
      <c r="CI321" s="12"/>
      <c r="CJ321" s="12"/>
      <c r="CK321" s="12"/>
      <c r="CL321" s="12" t="b">
        <v>1</v>
      </c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4"/>
      <c r="DR321" s="12" t="b">
        <v>1</v>
      </c>
      <c r="DS321" s="12" t="b">
        <v>1</v>
      </c>
      <c r="DT321" s="14"/>
      <c r="DU321" s="14"/>
      <c r="DV321" s="12" t="s">
        <v>2874</v>
      </c>
      <c r="DW321" s="12" t="b">
        <v>1</v>
      </c>
      <c r="DX321" s="14"/>
      <c r="DY321" s="14"/>
      <c r="DZ321" s="12"/>
      <c r="EA321" s="12"/>
      <c r="EB321" s="12"/>
      <c r="EC321" s="12"/>
      <c r="ED321" s="12"/>
      <c r="EE321" s="12"/>
      <c r="EF321" s="14"/>
      <c r="EG321" s="14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4"/>
      <c r="EU321" s="12"/>
      <c r="EV321" s="12"/>
      <c r="EW321" s="12">
        <v>1.0</v>
      </c>
      <c r="EX321" s="12"/>
      <c r="EY321" s="12">
        <v>1.0</v>
      </c>
      <c r="EZ321" s="12"/>
      <c r="FA321" s="12">
        <v>1.0</v>
      </c>
      <c r="FB321" s="12"/>
      <c r="FC321" s="12">
        <v>1.0</v>
      </c>
      <c r="FD321" s="12"/>
      <c r="FE321" s="12"/>
      <c r="FF321" s="12">
        <v>1.0</v>
      </c>
      <c r="FG321" s="12"/>
      <c r="FH321" s="12">
        <v>1.0</v>
      </c>
      <c r="FI321" s="12">
        <v>1.0</v>
      </c>
      <c r="FJ321" s="12">
        <v>1.0</v>
      </c>
      <c r="FK321" s="12"/>
      <c r="FL321" s="12"/>
      <c r="FM321" s="14"/>
      <c r="FN321" s="12"/>
      <c r="FO321" s="12"/>
      <c r="FP321" s="12"/>
      <c r="FQ321" s="14"/>
      <c r="FR321" s="12"/>
      <c r="FS321" s="12">
        <v>1.0</v>
      </c>
      <c r="FT321" s="12"/>
      <c r="FU321" s="12"/>
      <c r="FV321" s="12"/>
      <c r="FW321" s="12">
        <v>1.0</v>
      </c>
      <c r="FX321" s="12"/>
      <c r="FY321" s="12">
        <v>1.0</v>
      </c>
      <c r="FZ321" s="12"/>
      <c r="GA321" s="12"/>
      <c r="GB321" s="12">
        <v>0.0</v>
      </c>
      <c r="GC321" s="14"/>
      <c r="GD321" s="12"/>
      <c r="GE321" s="12"/>
      <c r="GF321" s="12"/>
      <c r="GG321" s="12">
        <v>1.0</v>
      </c>
      <c r="GH321" s="12"/>
      <c r="GI321" s="12"/>
      <c r="GJ321" s="12"/>
      <c r="GK321" s="14"/>
      <c r="GL321" s="14"/>
      <c r="GM321" s="14"/>
      <c r="GN321" s="12"/>
      <c r="GO321" s="14"/>
      <c r="GP321" s="14"/>
      <c r="GQ321" s="12"/>
      <c r="GR321" s="14"/>
      <c r="GS321" s="12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2">
        <f t="shared" ref="HQ321:HQ326" si="71">countif(AC321:DP321,"TRUE")</f>
        <v>16</v>
      </c>
      <c r="HR321" s="12">
        <v>144000.0</v>
      </c>
      <c r="HS321" s="12">
        <v>0.0</v>
      </c>
      <c r="HT321" s="12">
        <v>0.0</v>
      </c>
      <c r="HU321" s="12">
        <v>0.0</v>
      </c>
      <c r="HV321" s="12">
        <v>0.0</v>
      </c>
      <c r="HW321" s="12">
        <v>0.0</v>
      </c>
      <c r="HX321" s="12">
        <v>144000.0</v>
      </c>
      <c r="HY321" s="12" t="s">
        <v>2875</v>
      </c>
      <c r="HZ321" s="12" t="s">
        <v>2318</v>
      </c>
    </row>
    <row r="322">
      <c r="A322" s="12" t="s">
        <v>2876</v>
      </c>
      <c r="B322" s="12" t="s">
        <v>2877</v>
      </c>
      <c r="C322" s="13">
        <v>45231.0</v>
      </c>
      <c r="D322" s="12">
        <v>11.0</v>
      </c>
      <c r="E322" s="12" t="s">
        <v>235</v>
      </c>
      <c r="F322" s="12" t="s">
        <v>619</v>
      </c>
      <c r="G322" s="12" t="s">
        <v>237</v>
      </c>
      <c r="H322" s="12" t="s">
        <v>238</v>
      </c>
      <c r="I322" s="12" t="s">
        <v>239</v>
      </c>
      <c r="J322" s="14"/>
      <c r="K322" s="12" t="s">
        <v>2878</v>
      </c>
      <c r="L322" s="12" t="s">
        <v>2879</v>
      </c>
      <c r="M322" s="15" t="s">
        <v>268</v>
      </c>
      <c r="N322" s="12" t="s">
        <v>713</v>
      </c>
      <c r="O322" s="12" t="s">
        <v>259</v>
      </c>
      <c r="P322" s="12" t="s">
        <v>245</v>
      </c>
      <c r="Q322" s="12" t="s">
        <v>278</v>
      </c>
      <c r="R322" s="12" t="s">
        <v>279</v>
      </c>
      <c r="S322" s="12" t="s">
        <v>2880</v>
      </c>
      <c r="T322" s="16" t="s">
        <v>2881</v>
      </c>
      <c r="U322" s="17" t="s">
        <v>2882</v>
      </c>
      <c r="V322" s="14" t="str">
        <f t="shared" si="1"/>
        <v>3,604601</v>
      </c>
      <c r="W322" s="14" t="str">
        <f t="shared" si="2"/>
        <v>98,709779</v>
      </c>
      <c r="X322" s="14" t="str">
        <f t="shared" si="3"/>
        <v>3,604613</v>
      </c>
      <c r="Y322" s="14" t="str">
        <f t="shared" si="4"/>
        <v>98,709815</v>
      </c>
      <c r="Z322" s="18">
        <f>2 * 6371000 * ASIN(SQRT((SIN((X322*(3.14159/180)-V322*(3.14159/180))/2))^2+COS(X322*(3.14159/180))*COS(V322*(3.14159/180))*SIN(((Y322*(3.14159/180)-W322*(3.14159/180))/2))^2))</f>
        <v>4.212035117</v>
      </c>
      <c r="AA322" s="14" t="str">
        <f t="shared" si="6"/>
        <v>Dalam Radius</v>
      </c>
      <c r="AB322" s="14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 t="b">
        <v>1</v>
      </c>
      <c r="AY322" s="12"/>
      <c r="AZ322" s="12" t="b">
        <v>1</v>
      </c>
      <c r="BA322" s="12" t="b">
        <v>1</v>
      </c>
      <c r="BB322" s="12" t="b">
        <v>1</v>
      </c>
      <c r="BC322" s="12"/>
      <c r="BD322" s="12"/>
      <c r="BE322" s="12"/>
      <c r="BF322" s="12" t="b">
        <v>1</v>
      </c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 t="b">
        <v>1</v>
      </c>
      <c r="BW322" s="12"/>
      <c r="BX322" s="12"/>
      <c r="BY322" s="12"/>
      <c r="BZ322" s="12" t="b">
        <v>1</v>
      </c>
      <c r="CA322" s="12"/>
      <c r="CB322" s="12" t="b">
        <v>1</v>
      </c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2" t="b">
        <v>0</v>
      </c>
      <c r="DS322" s="12" t="b">
        <v>0</v>
      </c>
      <c r="DT322" s="14"/>
      <c r="DU322" s="14"/>
      <c r="DV322" s="12" t="s">
        <v>2883</v>
      </c>
      <c r="DW322" s="12" t="b">
        <v>1</v>
      </c>
      <c r="DX322" s="14"/>
      <c r="DY322" s="14"/>
      <c r="DZ322" s="12"/>
      <c r="EA322" s="12"/>
      <c r="EB322" s="12"/>
      <c r="EC322" s="12"/>
      <c r="ED322" s="12"/>
      <c r="EE322" s="12"/>
      <c r="EF322" s="14"/>
      <c r="EG322" s="14"/>
      <c r="EH322" s="12"/>
      <c r="EI322" s="12"/>
      <c r="EJ322" s="14"/>
      <c r="EK322" s="12"/>
      <c r="EL322" s="12"/>
      <c r="EM322" s="12"/>
      <c r="EN322" s="12"/>
      <c r="EO322" s="12"/>
      <c r="EP322" s="12"/>
      <c r="EQ322" s="12"/>
      <c r="ER322" s="12"/>
      <c r="ES322" s="12"/>
      <c r="ET322" s="14"/>
      <c r="EU322" s="12">
        <v>1.0</v>
      </c>
      <c r="EV322" s="12"/>
      <c r="EW322" s="12"/>
      <c r="EX322" s="12"/>
      <c r="EY322" s="12"/>
      <c r="EZ322" s="12"/>
      <c r="FA322" s="12"/>
      <c r="FB322" s="12"/>
      <c r="FC322" s="12">
        <v>1.0</v>
      </c>
      <c r="FD322" s="12"/>
      <c r="FE322" s="12"/>
      <c r="FF322" s="12">
        <v>1.0</v>
      </c>
      <c r="FG322" s="12"/>
      <c r="FH322" s="12"/>
      <c r="FI322" s="12"/>
      <c r="FJ322" s="12"/>
      <c r="FK322" s="12"/>
      <c r="FL322" s="12"/>
      <c r="FM322" s="14"/>
      <c r="FN322" s="12"/>
      <c r="FO322" s="12"/>
      <c r="FP322" s="12"/>
      <c r="FQ322" s="14"/>
      <c r="FR322" s="12"/>
      <c r="FS322" s="12"/>
      <c r="FT322" s="12"/>
      <c r="FU322" s="12">
        <v>1.0</v>
      </c>
      <c r="FV322" s="12"/>
      <c r="FW322" s="12"/>
      <c r="FX322" s="12"/>
      <c r="FY322" s="12">
        <v>0.0</v>
      </c>
      <c r="FZ322" s="12"/>
      <c r="GA322" s="12"/>
      <c r="GB322" s="12">
        <v>1.0</v>
      </c>
      <c r="GC322" s="14"/>
      <c r="GD322" s="12"/>
      <c r="GE322" s="12"/>
      <c r="GF322" s="12"/>
      <c r="GG322" s="12"/>
      <c r="GH322" s="12"/>
      <c r="GI322" s="12"/>
      <c r="GJ322" s="12"/>
      <c r="GK322" s="14"/>
      <c r="GL322" s="14"/>
      <c r="GM322" s="14"/>
      <c r="GN322" s="12"/>
      <c r="GO322" s="14"/>
      <c r="GP322" s="14"/>
      <c r="GQ322" s="12"/>
      <c r="GR322" s="14"/>
      <c r="GS322" s="12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2">
        <f t="shared" si="71"/>
        <v>8</v>
      </c>
      <c r="HR322" s="12">
        <v>60000.0</v>
      </c>
      <c r="HS322" s="12">
        <v>0.0</v>
      </c>
      <c r="HT322" s="12">
        <v>0.0</v>
      </c>
      <c r="HU322" s="12">
        <v>0.0</v>
      </c>
      <c r="HV322" s="12">
        <v>0.0</v>
      </c>
      <c r="HW322" s="12"/>
      <c r="HX322" s="12">
        <v>60000.0</v>
      </c>
      <c r="HY322" s="12" t="s">
        <v>2884</v>
      </c>
      <c r="HZ322" s="19">
        <v>36572.0</v>
      </c>
    </row>
    <row r="323">
      <c r="A323" s="12" t="s">
        <v>2885</v>
      </c>
      <c r="B323" s="12" t="s">
        <v>2886</v>
      </c>
      <c r="C323" s="13">
        <v>45236.0</v>
      </c>
      <c r="D323" s="12">
        <v>11.0</v>
      </c>
      <c r="E323" s="12" t="s">
        <v>235</v>
      </c>
      <c r="F323" s="12" t="s">
        <v>236</v>
      </c>
      <c r="G323" s="12" t="s">
        <v>237</v>
      </c>
      <c r="H323" s="12" t="s">
        <v>238</v>
      </c>
      <c r="I323" s="12" t="s">
        <v>239</v>
      </c>
      <c r="J323" s="14"/>
      <c r="K323" s="12" t="s">
        <v>2887</v>
      </c>
      <c r="L323" s="12" t="s">
        <v>2888</v>
      </c>
      <c r="M323" s="15" t="s">
        <v>268</v>
      </c>
      <c r="N323" s="12" t="s">
        <v>243</v>
      </c>
      <c r="O323" s="12" t="s">
        <v>244</v>
      </c>
      <c r="P323" s="12" t="s">
        <v>245</v>
      </c>
      <c r="Q323" s="12" t="s">
        <v>246</v>
      </c>
      <c r="R323" s="12" t="s">
        <v>247</v>
      </c>
      <c r="S323" s="12" t="s">
        <v>248</v>
      </c>
      <c r="T323" s="16" t="s">
        <v>2889</v>
      </c>
      <c r="U323" s="17" t="s">
        <v>2890</v>
      </c>
      <c r="V323" s="14" t="str">
        <f t="shared" si="1"/>
        <v>3,629078</v>
      </c>
      <c r="W323" s="14" t="str">
        <f t="shared" si="2"/>
        <v>98,697016</v>
      </c>
      <c r="X323" s="14" t="str">
        <f t="shared" si="3"/>
        <v>3,629115</v>
      </c>
      <c r="Y323" s="14" t="str">
        <f t="shared" si="4"/>
        <v>98,697023</v>
      </c>
      <c r="Z323" s="18">
        <f t="shared" ref="Z323:Z348" si="72">2 * 6371000 * ASIN(SQRT((SIN((X323*(3.14159/180)-V323*(3.14159/180))/2))^2+COS(X323*(3.14159/180))*COS(V323*(3.14159/180))*SIN(((Y323*(3.14159/180)-W323*(3.14159/180))/2))^2))</f>
        <v>4.186900646</v>
      </c>
      <c r="AA323" s="14" t="str">
        <f t="shared" si="6"/>
        <v>Dalam Radius</v>
      </c>
      <c r="AB323" s="14"/>
      <c r="AC323" s="12"/>
      <c r="AD323" s="12"/>
      <c r="AE323" s="12"/>
      <c r="AF323" s="12"/>
      <c r="AG323" s="12"/>
      <c r="AH323" s="12"/>
      <c r="AI323" s="12" t="b">
        <v>1</v>
      </c>
      <c r="AJ323" s="12"/>
      <c r="AK323" s="12"/>
      <c r="AL323" s="12"/>
      <c r="AM323" s="12"/>
      <c r="AN323" s="12"/>
      <c r="AO323" s="12" t="b">
        <v>1</v>
      </c>
      <c r="AP323" s="12"/>
      <c r="AQ323" s="12"/>
      <c r="AR323" s="12"/>
      <c r="AS323" s="12"/>
      <c r="AT323" s="12"/>
      <c r="AU323" s="12"/>
      <c r="AV323" s="12"/>
      <c r="AW323" s="12"/>
      <c r="AX323" s="12" t="b">
        <v>1</v>
      </c>
      <c r="AY323" s="12"/>
      <c r="AZ323" s="12" t="b">
        <v>1</v>
      </c>
      <c r="BA323" s="12"/>
      <c r="BB323" s="12" t="b">
        <v>1</v>
      </c>
      <c r="BC323" s="12"/>
      <c r="BD323" s="12"/>
      <c r="BE323" s="12"/>
      <c r="BF323" s="12" t="b">
        <v>1</v>
      </c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 t="b">
        <v>1</v>
      </c>
      <c r="BS323" s="12"/>
      <c r="BT323" s="12"/>
      <c r="BU323" s="12"/>
      <c r="BV323" s="12" t="b">
        <v>1</v>
      </c>
      <c r="BW323" s="12"/>
      <c r="BX323" s="12"/>
      <c r="BY323" s="12"/>
      <c r="BZ323" s="12" t="b">
        <v>1</v>
      </c>
      <c r="CA323" s="12"/>
      <c r="CB323" s="12" t="b">
        <v>1</v>
      </c>
      <c r="CC323" s="12"/>
      <c r="CD323" s="12"/>
      <c r="CE323" s="12"/>
      <c r="CF323" s="12"/>
      <c r="CG323" s="12"/>
      <c r="CH323" s="12"/>
      <c r="CI323" s="12"/>
      <c r="CJ323" s="12"/>
      <c r="CK323" s="12"/>
      <c r="CL323" s="12" t="b">
        <v>1</v>
      </c>
      <c r="CM323" s="12" t="b">
        <v>1</v>
      </c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4"/>
      <c r="DR323" s="12" t="b">
        <v>0</v>
      </c>
      <c r="DS323" s="12" t="b">
        <v>0</v>
      </c>
      <c r="DT323" s="14"/>
      <c r="DU323" s="14"/>
      <c r="DV323" s="12" t="s">
        <v>2891</v>
      </c>
      <c r="DW323" s="12" t="b">
        <v>1</v>
      </c>
      <c r="DX323" s="14"/>
      <c r="DY323" s="14"/>
      <c r="DZ323" s="12"/>
      <c r="EA323" s="12"/>
      <c r="EB323" s="12"/>
      <c r="EC323" s="12"/>
      <c r="ED323" s="12"/>
      <c r="EE323" s="12"/>
      <c r="EF323" s="14"/>
      <c r="EG323" s="14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4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>
        <v>1.0</v>
      </c>
      <c r="FG323" s="12"/>
      <c r="FH323" s="12"/>
      <c r="FI323" s="12"/>
      <c r="FJ323" s="12"/>
      <c r="FK323" s="12"/>
      <c r="FL323" s="12"/>
      <c r="FM323" s="14"/>
      <c r="FN323" s="12"/>
      <c r="FO323" s="12">
        <v>1.0</v>
      </c>
      <c r="FP323" s="12"/>
      <c r="FQ323" s="14"/>
      <c r="FR323" s="12"/>
      <c r="FS323" s="12"/>
      <c r="FT323" s="12"/>
      <c r="FU323" s="12"/>
      <c r="FV323" s="12"/>
      <c r="FW323" s="12">
        <v>1.0</v>
      </c>
      <c r="FX323" s="12"/>
      <c r="FY323" s="12">
        <v>1.0</v>
      </c>
      <c r="FZ323" s="12"/>
      <c r="GA323" s="12"/>
      <c r="GB323" s="12"/>
      <c r="GC323" s="14"/>
      <c r="GD323" s="12"/>
      <c r="GE323" s="12"/>
      <c r="GF323" s="12"/>
      <c r="GG323" s="12">
        <v>1.0</v>
      </c>
      <c r="GH323" s="12"/>
      <c r="GI323" s="12"/>
      <c r="GJ323" s="12"/>
      <c r="GK323" s="14"/>
      <c r="GL323" s="14"/>
      <c r="GM323" s="14"/>
      <c r="GN323" s="12"/>
      <c r="GO323" s="14"/>
      <c r="GP323" s="14"/>
      <c r="GQ323" s="12"/>
      <c r="GR323" s="14"/>
      <c r="GS323" s="12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2">
        <f t="shared" si="71"/>
        <v>12</v>
      </c>
      <c r="HR323" s="12">
        <v>60000.0</v>
      </c>
      <c r="HS323" s="12">
        <v>0.0</v>
      </c>
      <c r="HT323" s="12">
        <v>0.0</v>
      </c>
      <c r="HU323" s="12">
        <v>0.0</v>
      </c>
      <c r="HV323" s="12">
        <v>0.0</v>
      </c>
      <c r="HW323" s="12">
        <v>0.0</v>
      </c>
      <c r="HX323" s="12">
        <v>60000.0</v>
      </c>
      <c r="HY323" s="12" t="s">
        <v>2892</v>
      </c>
      <c r="HZ323" s="12" t="s">
        <v>1576</v>
      </c>
    </row>
    <row r="324">
      <c r="A324" s="12" t="s">
        <v>2893</v>
      </c>
      <c r="B324" s="12" t="s">
        <v>2894</v>
      </c>
      <c r="C324" s="13">
        <v>45231.0</v>
      </c>
      <c r="D324" s="12">
        <v>11.0</v>
      </c>
      <c r="E324" s="12" t="s">
        <v>293</v>
      </c>
      <c r="F324" s="12" t="s">
        <v>294</v>
      </c>
      <c r="G324" s="12" t="s">
        <v>237</v>
      </c>
      <c r="H324" s="12" t="s">
        <v>238</v>
      </c>
      <c r="I324" s="12" t="s">
        <v>239</v>
      </c>
      <c r="J324" s="14"/>
      <c r="K324" s="12" t="s">
        <v>752</v>
      </c>
      <c r="L324" s="12" t="s">
        <v>753</v>
      </c>
      <c r="M324" s="12" t="str">
        <v>#ERROR!</v>
      </c>
      <c r="N324" s="12" t="s">
        <v>754</v>
      </c>
      <c r="O324" s="12" t="s">
        <v>259</v>
      </c>
      <c r="P324" s="12" t="s">
        <v>245</v>
      </c>
      <c r="Q324" s="12" t="s">
        <v>299</v>
      </c>
      <c r="R324" s="12" t="s">
        <v>247</v>
      </c>
      <c r="S324" s="12" t="s">
        <v>248</v>
      </c>
      <c r="T324" s="16" t="s">
        <v>755</v>
      </c>
      <c r="U324" s="17" t="s">
        <v>2895</v>
      </c>
      <c r="V324" s="14" t="str">
        <f t="shared" si="1"/>
        <v>3,583247</v>
      </c>
      <c r="W324" s="14" t="str">
        <f t="shared" si="2"/>
        <v>98,680490</v>
      </c>
      <c r="X324" s="14" t="str">
        <f t="shared" si="3"/>
        <v>3,583233</v>
      </c>
      <c r="Y324" s="14" t="str">
        <f t="shared" si="4"/>
        <v>98,680455</v>
      </c>
      <c r="Z324" s="18">
        <f t="shared" si="72"/>
        <v>4.184554337</v>
      </c>
      <c r="AA324" s="14" t="str">
        <f t="shared" si="6"/>
        <v>Dalam Radius</v>
      </c>
      <c r="AB324" s="14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2" t="b">
        <v>0</v>
      </c>
      <c r="DS324" s="12" t="b">
        <v>0</v>
      </c>
      <c r="DT324" s="14"/>
      <c r="DU324" s="14"/>
      <c r="DV324" s="12" t="s">
        <v>2896</v>
      </c>
      <c r="DW324" s="12" t="b">
        <v>0</v>
      </c>
      <c r="DX324" s="14"/>
      <c r="DY324" s="14"/>
      <c r="DZ324" s="12"/>
      <c r="EA324" s="12"/>
      <c r="EB324" s="12"/>
      <c r="EC324" s="12"/>
      <c r="ED324" s="12"/>
      <c r="EE324" s="12"/>
      <c r="EF324" s="14"/>
      <c r="EG324" s="14"/>
      <c r="EH324" s="12"/>
      <c r="EI324" s="12"/>
      <c r="EJ324" s="14"/>
      <c r="EK324" s="12"/>
      <c r="EL324" s="12"/>
      <c r="EM324" s="12"/>
      <c r="EN324" s="12"/>
      <c r="EO324" s="12"/>
      <c r="EP324" s="12"/>
      <c r="EQ324" s="12"/>
      <c r="ER324" s="12"/>
      <c r="ES324" s="12"/>
      <c r="ET324" s="14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4"/>
      <c r="FN324" s="12"/>
      <c r="FO324" s="12"/>
      <c r="FP324" s="12"/>
      <c r="FQ324" s="14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4"/>
      <c r="GD324" s="12"/>
      <c r="GE324" s="12"/>
      <c r="GF324" s="12"/>
      <c r="GG324" s="12"/>
      <c r="GH324" s="12"/>
      <c r="GI324" s="12"/>
      <c r="GJ324" s="12"/>
      <c r="GK324" s="14"/>
      <c r="GL324" s="14"/>
      <c r="GM324" s="14"/>
      <c r="GN324" s="12"/>
      <c r="GO324" s="14"/>
      <c r="GP324" s="14"/>
      <c r="GQ324" s="12"/>
      <c r="GR324" s="14"/>
      <c r="GS324" s="12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2">
        <f t="shared" si="71"/>
        <v>0</v>
      </c>
      <c r="HR324" s="12">
        <v>0.0</v>
      </c>
      <c r="HS324" s="12">
        <v>0.0</v>
      </c>
      <c r="HT324" s="12">
        <v>0.0</v>
      </c>
      <c r="HU324" s="12">
        <v>0.0</v>
      </c>
      <c r="HV324" s="12">
        <v>0.0</v>
      </c>
      <c r="HW324" s="12"/>
      <c r="HX324" s="12">
        <v>0.0</v>
      </c>
      <c r="HY324" s="12" t="s">
        <v>2897</v>
      </c>
      <c r="HZ324" s="19">
        <v>36533.0</v>
      </c>
    </row>
    <row r="325">
      <c r="A325" s="12" t="s">
        <v>2898</v>
      </c>
      <c r="B325" s="12" t="s">
        <v>2899</v>
      </c>
      <c r="C325" s="13">
        <v>45236.0</v>
      </c>
      <c r="D325" s="12">
        <v>11.0</v>
      </c>
      <c r="E325" s="12" t="s">
        <v>2565</v>
      </c>
      <c r="F325" s="12" t="s">
        <v>2566</v>
      </c>
      <c r="G325" s="12" t="s">
        <v>237</v>
      </c>
      <c r="H325" s="12" t="s">
        <v>238</v>
      </c>
      <c r="I325" s="12" t="s">
        <v>239</v>
      </c>
      <c r="J325" s="14"/>
      <c r="K325" s="12" t="s">
        <v>2900</v>
      </c>
      <c r="L325" s="12" t="s">
        <v>2901</v>
      </c>
      <c r="M325" s="15" t="s">
        <v>2902</v>
      </c>
      <c r="N325" s="12" t="s">
        <v>2570</v>
      </c>
      <c r="O325" s="12" t="s">
        <v>244</v>
      </c>
      <c r="P325" s="12" t="s">
        <v>245</v>
      </c>
      <c r="Q325" s="12" t="s">
        <v>246</v>
      </c>
      <c r="R325" s="12" t="s">
        <v>247</v>
      </c>
      <c r="S325" s="12" t="s">
        <v>248</v>
      </c>
      <c r="T325" s="16" t="s">
        <v>2903</v>
      </c>
      <c r="U325" s="17" t="s">
        <v>2904</v>
      </c>
      <c r="V325" s="14" t="str">
        <f t="shared" si="1"/>
        <v>3,497306</v>
      </c>
      <c r="W325" s="14" t="str">
        <f t="shared" si="2"/>
        <v>98,778163</v>
      </c>
      <c r="X325" s="14" t="str">
        <f t="shared" si="3"/>
        <v>3,497315</v>
      </c>
      <c r="Y325" s="14" t="str">
        <f t="shared" si="4"/>
        <v>98,778228</v>
      </c>
      <c r="Z325" s="18">
        <f t="shared" si="72"/>
        <v>7.283285251</v>
      </c>
      <c r="AA325" s="14" t="str">
        <f t="shared" si="6"/>
        <v>Dalam Radius</v>
      </c>
      <c r="AB325" s="14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4"/>
      <c r="DR325" s="12" t="b">
        <v>0</v>
      </c>
      <c r="DS325" s="12" t="b">
        <v>0</v>
      </c>
      <c r="DT325" s="14"/>
      <c r="DU325" s="14"/>
      <c r="DV325" s="12" t="s">
        <v>2905</v>
      </c>
      <c r="DW325" s="12" t="b">
        <v>1</v>
      </c>
      <c r="DX325" s="14"/>
      <c r="DY325" s="14"/>
      <c r="DZ325" s="12"/>
      <c r="EA325" s="12"/>
      <c r="EB325" s="12"/>
      <c r="EC325" s="12"/>
      <c r="ED325" s="12"/>
      <c r="EE325" s="12"/>
      <c r="EF325" s="14"/>
      <c r="EG325" s="14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4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4"/>
      <c r="FN325" s="12"/>
      <c r="FO325" s="12"/>
      <c r="FP325" s="12"/>
      <c r="FQ325" s="14"/>
      <c r="FR325" s="12"/>
      <c r="FS325" s="12">
        <v>1.0</v>
      </c>
      <c r="FT325" s="12"/>
      <c r="FU325" s="12"/>
      <c r="FV325" s="12"/>
      <c r="FW325" s="12"/>
      <c r="FX325" s="12"/>
      <c r="FY325" s="12"/>
      <c r="FZ325" s="12"/>
      <c r="GA325" s="12"/>
      <c r="GB325" s="12"/>
      <c r="GC325" s="14"/>
      <c r="GD325" s="12"/>
      <c r="GE325" s="12"/>
      <c r="GF325" s="12"/>
      <c r="GG325" s="12"/>
      <c r="GH325" s="12"/>
      <c r="GI325" s="12"/>
      <c r="GJ325" s="12"/>
      <c r="GK325" s="14"/>
      <c r="GL325" s="14"/>
      <c r="GM325" s="14"/>
      <c r="GN325" s="12"/>
      <c r="GO325" s="14"/>
      <c r="GP325" s="14"/>
      <c r="GQ325" s="12"/>
      <c r="GR325" s="14"/>
      <c r="GS325" s="12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2">
        <f t="shared" si="71"/>
        <v>0</v>
      </c>
      <c r="HR325" s="12">
        <v>12000.0</v>
      </c>
      <c r="HS325" s="12">
        <v>0.0</v>
      </c>
      <c r="HT325" s="12">
        <v>0.0</v>
      </c>
      <c r="HU325" s="12">
        <v>0.0</v>
      </c>
      <c r="HV325" s="12">
        <v>0.0</v>
      </c>
      <c r="HW325" s="12">
        <v>0.0</v>
      </c>
      <c r="HX325" s="12">
        <v>12000.0</v>
      </c>
      <c r="HY325" s="12" t="s">
        <v>2906</v>
      </c>
      <c r="HZ325" s="19">
        <v>36646.0</v>
      </c>
    </row>
    <row r="326">
      <c r="A326" s="12" t="s">
        <v>2907</v>
      </c>
      <c r="B326" s="12" t="s">
        <v>2908</v>
      </c>
      <c r="C326" s="13">
        <v>45234.0</v>
      </c>
      <c r="D326" s="12">
        <v>11.0</v>
      </c>
      <c r="E326" s="12" t="s">
        <v>475</v>
      </c>
      <c r="F326" s="12" t="s">
        <v>476</v>
      </c>
      <c r="G326" s="12" t="s">
        <v>237</v>
      </c>
      <c r="H326" s="12" t="s">
        <v>238</v>
      </c>
      <c r="I326" s="12" t="s">
        <v>239</v>
      </c>
      <c r="J326" s="14"/>
      <c r="K326" s="12" t="s">
        <v>2909</v>
      </c>
      <c r="L326" s="12" t="s">
        <v>2910</v>
      </c>
      <c r="M326" s="15" t="s">
        <v>1727</v>
      </c>
      <c r="N326" s="12" t="s">
        <v>1144</v>
      </c>
      <c r="O326" s="12" t="s">
        <v>259</v>
      </c>
      <c r="P326" s="12" t="s">
        <v>245</v>
      </c>
      <c r="Q326" s="12" t="s">
        <v>246</v>
      </c>
      <c r="R326" s="12" t="s">
        <v>247</v>
      </c>
      <c r="S326" s="12" t="s">
        <v>248</v>
      </c>
      <c r="T326" s="16" t="s">
        <v>2911</v>
      </c>
      <c r="U326" s="17" t="s">
        <v>2912</v>
      </c>
      <c r="V326" s="14" t="str">
        <f t="shared" si="1"/>
        <v>3,521237</v>
      </c>
      <c r="W326" s="14" t="str">
        <f t="shared" si="2"/>
        <v>98,676020</v>
      </c>
      <c r="X326" s="14" t="str">
        <f t="shared" si="3"/>
        <v>3,521233</v>
      </c>
      <c r="Y326" s="14" t="str">
        <f t="shared" si="4"/>
        <v>98,675984</v>
      </c>
      <c r="Z326" s="18">
        <f t="shared" si="72"/>
        <v>4.020137189</v>
      </c>
      <c r="AA326" s="14" t="str">
        <f t="shared" si="6"/>
        <v>Dalam Radius</v>
      </c>
      <c r="AB326" s="14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 t="b">
        <v>1</v>
      </c>
      <c r="BA326" s="12"/>
      <c r="BB326" s="12" t="b">
        <v>1</v>
      </c>
      <c r="BC326" s="12"/>
      <c r="BD326" s="12"/>
      <c r="BE326" s="12"/>
      <c r="BF326" s="12" t="b">
        <v>1</v>
      </c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 t="b">
        <v>1</v>
      </c>
      <c r="BW326" s="12"/>
      <c r="BX326" s="12"/>
      <c r="BY326" s="12"/>
      <c r="BZ326" s="12" t="b">
        <v>1</v>
      </c>
      <c r="CA326" s="12"/>
      <c r="CB326" s="12" t="b">
        <v>1</v>
      </c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4"/>
      <c r="DR326" s="12" t="b">
        <v>0</v>
      </c>
      <c r="DS326" s="12" t="b">
        <v>0</v>
      </c>
      <c r="DT326" s="14"/>
      <c r="DU326" s="14"/>
      <c r="DV326" s="12" t="s">
        <v>2913</v>
      </c>
      <c r="DW326" s="12" t="b">
        <v>0</v>
      </c>
      <c r="DX326" s="14"/>
      <c r="DY326" s="14"/>
      <c r="DZ326" s="12"/>
      <c r="EA326" s="12"/>
      <c r="EB326" s="12"/>
      <c r="EC326" s="12"/>
      <c r="ED326" s="12"/>
      <c r="EE326" s="12"/>
      <c r="EF326" s="14"/>
      <c r="EG326" s="14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4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4"/>
      <c r="FN326" s="12"/>
      <c r="FO326" s="12"/>
      <c r="FP326" s="12"/>
      <c r="FQ326" s="14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4"/>
      <c r="GD326" s="12"/>
      <c r="GE326" s="12"/>
      <c r="GF326" s="12"/>
      <c r="GG326" s="12"/>
      <c r="GH326" s="12"/>
      <c r="GI326" s="12"/>
      <c r="GJ326" s="12"/>
      <c r="GK326" s="14"/>
      <c r="GL326" s="14"/>
      <c r="GM326" s="14"/>
      <c r="GN326" s="12"/>
      <c r="GO326" s="14"/>
      <c r="GP326" s="14"/>
      <c r="GQ326" s="12"/>
      <c r="GR326" s="14"/>
      <c r="GS326" s="12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2">
        <f t="shared" si="71"/>
        <v>6</v>
      </c>
      <c r="HR326" s="12">
        <v>0.0</v>
      </c>
      <c r="HS326" s="12">
        <v>0.0</v>
      </c>
      <c r="HT326" s="12">
        <v>0.0</v>
      </c>
      <c r="HU326" s="12">
        <v>0.0</v>
      </c>
      <c r="HV326" s="12">
        <v>0.0</v>
      </c>
      <c r="HW326" s="12">
        <v>0.0</v>
      </c>
      <c r="HX326" s="12">
        <v>0.0</v>
      </c>
      <c r="HY326" s="12" t="s">
        <v>2914</v>
      </c>
      <c r="HZ326" s="19">
        <v>36562.0</v>
      </c>
    </row>
    <row r="327">
      <c r="A327" s="12" t="s">
        <v>2915</v>
      </c>
      <c r="B327" s="12" t="s">
        <v>2916</v>
      </c>
      <c r="C327" s="13">
        <v>45237.0</v>
      </c>
      <c r="D327" s="12">
        <v>11.0</v>
      </c>
      <c r="E327" s="12" t="s">
        <v>235</v>
      </c>
      <c r="F327" s="12" t="s">
        <v>236</v>
      </c>
      <c r="G327" s="12" t="s">
        <v>237</v>
      </c>
      <c r="H327" s="12" t="s">
        <v>238</v>
      </c>
      <c r="I327" s="12" t="s">
        <v>239</v>
      </c>
      <c r="J327" s="14"/>
      <c r="K327" s="12" t="s">
        <v>2917</v>
      </c>
      <c r="L327" s="12" t="s">
        <v>2918</v>
      </c>
      <c r="M327" s="15" t="s">
        <v>268</v>
      </c>
      <c r="N327" s="12" t="s">
        <v>713</v>
      </c>
      <c r="O327" s="12" t="s">
        <v>259</v>
      </c>
      <c r="P327" s="12" t="s">
        <v>245</v>
      </c>
      <c r="Q327" s="12" t="s">
        <v>246</v>
      </c>
      <c r="R327" s="12" t="s">
        <v>247</v>
      </c>
      <c r="S327" s="12" t="s">
        <v>248</v>
      </c>
      <c r="T327" s="16" t="s">
        <v>2919</v>
      </c>
      <c r="U327" s="17" t="s">
        <v>2920</v>
      </c>
      <c r="V327" s="12" t="str">
        <f t="shared" si="1"/>
        <v>3,614709</v>
      </c>
      <c r="W327" s="14" t="str">
        <f t="shared" si="2"/>
        <v>98,707340</v>
      </c>
      <c r="X327" s="14" t="str">
        <f t="shared" si="3"/>
        <v>3,614725</v>
      </c>
      <c r="Y327" s="14" t="str">
        <f t="shared" si="4"/>
        <v>98,707308</v>
      </c>
      <c r="Z327" s="18">
        <f t="shared" si="72"/>
        <v>3.971897015</v>
      </c>
      <c r="AA327" s="14" t="str">
        <f t="shared" si="6"/>
        <v>Dalam Radius</v>
      </c>
      <c r="AB327" s="14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 t="b">
        <v>1</v>
      </c>
      <c r="BG327" s="12"/>
      <c r="BH327" s="12"/>
      <c r="BI327" s="12" t="b">
        <v>1</v>
      </c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 t="b">
        <v>1</v>
      </c>
      <c r="CA327" s="12"/>
      <c r="CB327" s="12" t="b">
        <v>1</v>
      </c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4"/>
      <c r="DR327" s="12" t="b">
        <v>0</v>
      </c>
      <c r="DS327" s="12" t="b">
        <v>0</v>
      </c>
      <c r="DT327" s="12"/>
      <c r="DU327" s="12"/>
      <c r="DV327" s="12" t="s">
        <v>2921</v>
      </c>
      <c r="DW327" s="12" t="b">
        <v>1</v>
      </c>
      <c r="DX327" s="12"/>
      <c r="DY327" s="12"/>
      <c r="DZ327" s="12"/>
      <c r="EA327" s="12"/>
      <c r="EB327" s="12"/>
      <c r="EC327" s="12"/>
      <c r="ED327" s="12"/>
      <c r="EE327" s="12"/>
      <c r="EF327" s="14"/>
      <c r="EG327" s="14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4"/>
      <c r="EU327" s="12"/>
      <c r="EV327" s="12"/>
      <c r="EW327" s="12"/>
      <c r="EX327" s="12"/>
      <c r="EY327" s="12">
        <v>0.0</v>
      </c>
      <c r="EZ327" s="12"/>
      <c r="FA327" s="12"/>
      <c r="FB327" s="12"/>
      <c r="FC327" s="12">
        <v>2.0</v>
      </c>
      <c r="FD327" s="12"/>
      <c r="FE327" s="12"/>
      <c r="FF327" s="12">
        <v>1.0</v>
      </c>
      <c r="FG327" s="12"/>
      <c r="FH327" s="12"/>
      <c r="FI327" s="12"/>
      <c r="FJ327" s="12"/>
      <c r="FK327" s="12"/>
      <c r="FL327" s="12"/>
      <c r="FM327" s="14"/>
      <c r="FN327" s="12"/>
      <c r="FO327" s="12"/>
      <c r="FP327" s="12"/>
      <c r="FQ327" s="14"/>
      <c r="FR327" s="12"/>
      <c r="FS327" s="12"/>
      <c r="FT327" s="12"/>
      <c r="FU327" s="12"/>
      <c r="FV327" s="12"/>
      <c r="FW327" s="12"/>
      <c r="FX327" s="12"/>
      <c r="FY327" s="12">
        <v>2.0</v>
      </c>
      <c r="FZ327" s="12"/>
      <c r="GA327" s="12"/>
      <c r="GB327" s="12"/>
      <c r="GC327" s="14"/>
      <c r="GD327" s="12"/>
      <c r="GE327" s="12"/>
      <c r="GF327" s="12"/>
      <c r="GG327" s="12"/>
      <c r="GH327" s="12"/>
      <c r="GI327" s="12"/>
      <c r="GJ327" s="12"/>
      <c r="GK327" s="14"/>
      <c r="GL327" s="14"/>
      <c r="GM327" s="12"/>
      <c r="GN327" s="12"/>
      <c r="GO327" s="14"/>
      <c r="GP327" s="14"/>
      <c r="GQ327" s="12"/>
      <c r="GR327" s="14"/>
      <c r="GS327" s="12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2">
        <f t="shared" ref="HQ327:HQ328" si="73">countif(AC327:CV327,"TRUE")</f>
        <v>4</v>
      </c>
      <c r="HR327" s="12">
        <v>60000.0</v>
      </c>
      <c r="HS327" s="12">
        <v>0.0</v>
      </c>
      <c r="HT327" s="12">
        <v>0.0</v>
      </c>
      <c r="HU327" s="12">
        <v>0.0</v>
      </c>
      <c r="HV327" s="12">
        <v>0.0</v>
      </c>
      <c r="HW327" s="12">
        <v>0.0</v>
      </c>
      <c r="HX327" s="12">
        <v>60000.0</v>
      </c>
      <c r="HY327" s="20">
        <v>45364.0</v>
      </c>
      <c r="HZ327" s="19">
        <v>36646.0</v>
      </c>
    </row>
    <row r="328">
      <c r="A328" s="12" t="s">
        <v>2922</v>
      </c>
      <c r="B328" s="12" t="s">
        <v>2923</v>
      </c>
      <c r="C328" s="13">
        <v>45237.0</v>
      </c>
      <c r="D328" s="12">
        <v>11.0</v>
      </c>
      <c r="E328" s="12" t="s">
        <v>1094</v>
      </c>
      <c r="F328" s="12" t="s">
        <v>1095</v>
      </c>
      <c r="G328" s="12" t="s">
        <v>237</v>
      </c>
      <c r="H328" s="12" t="s">
        <v>238</v>
      </c>
      <c r="I328" s="12" t="s">
        <v>239</v>
      </c>
      <c r="J328" s="14"/>
      <c r="K328" s="12" t="s">
        <v>2924</v>
      </c>
      <c r="L328" s="12" t="s">
        <v>2925</v>
      </c>
      <c r="M328" s="15" t="s">
        <v>2926</v>
      </c>
      <c r="N328" s="12" t="s">
        <v>1099</v>
      </c>
      <c r="O328" s="12" t="s">
        <v>1100</v>
      </c>
      <c r="P328" s="12" t="s">
        <v>245</v>
      </c>
      <c r="Q328" s="12" t="s">
        <v>2927</v>
      </c>
      <c r="R328" s="12" t="s">
        <v>429</v>
      </c>
      <c r="S328" s="12" t="s">
        <v>248</v>
      </c>
      <c r="T328" s="16" t="s">
        <v>2928</v>
      </c>
      <c r="U328" s="17" t="s">
        <v>2929</v>
      </c>
      <c r="V328" s="12" t="str">
        <f t="shared" si="1"/>
        <v>3,101083</v>
      </c>
      <c r="W328" s="14" t="str">
        <f t="shared" si="2"/>
        <v>98,487961</v>
      </c>
      <c r="X328" s="14" t="str">
        <f t="shared" si="3"/>
        <v>3,101100</v>
      </c>
      <c r="Y328" s="14" t="str">
        <f t="shared" si="4"/>
        <v>98,487991</v>
      </c>
      <c r="Z328" s="18">
        <f t="shared" si="72"/>
        <v>3.829957611</v>
      </c>
      <c r="AA328" s="14" t="str">
        <f t="shared" si="6"/>
        <v>Dalam Radius</v>
      </c>
      <c r="AB328" s="14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4"/>
      <c r="DR328" s="12" t="b">
        <v>0</v>
      </c>
      <c r="DS328" s="12" t="b">
        <v>0</v>
      </c>
      <c r="DT328" s="12"/>
      <c r="DU328" s="12"/>
      <c r="DV328" s="12" t="s">
        <v>2930</v>
      </c>
      <c r="DW328" s="12" t="b">
        <v>1</v>
      </c>
      <c r="DX328" s="12"/>
      <c r="DY328" s="12"/>
      <c r="DZ328" s="12"/>
      <c r="EA328" s="12"/>
      <c r="EB328" s="12"/>
      <c r="EC328" s="12"/>
      <c r="ED328" s="12"/>
      <c r="EE328" s="12"/>
      <c r="EF328" s="14"/>
      <c r="EG328" s="14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4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4"/>
      <c r="FN328" s="12"/>
      <c r="FO328" s="12"/>
      <c r="FP328" s="12"/>
      <c r="FQ328" s="14"/>
      <c r="FR328" s="12"/>
      <c r="FS328" s="12"/>
      <c r="FT328" s="12"/>
      <c r="FU328" s="12"/>
      <c r="FV328" s="12"/>
      <c r="FW328" s="12">
        <v>4.0</v>
      </c>
      <c r="FX328" s="12"/>
      <c r="FY328" s="12">
        <v>4.0</v>
      </c>
      <c r="FZ328" s="12"/>
      <c r="GA328" s="12"/>
      <c r="GB328" s="12"/>
      <c r="GC328" s="14"/>
      <c r="GD328" s="12"/>
      <c r="GE328" s="12"/>
      <c r="GF328" s="12"/>
      <c r="GG328" s="12"/>
      <c r="GH328" s="12"/>
      <c r="GI328" s="12"/>
      <c r="GJ328" s="12"/>
      <c r="GK328" s="14"/>
      <c r="GL328" s="14"/>
      <c r="GM328" s="14"/>
      <c r="GN328" s="12"/>
      <c r="GO328" s="14"/>
      <c r="GP328" s="14"/>
      <c r="GQ328" s="12"/>
      <c r="GR328" s="14"/>
      <c r="GS328" s="12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2">
        <f t="shared" si="73"/>
        <v>0</v>
      </c>
      <c r="HR328" s="12">
        <v>96000.0</v>
      </c>
      <c r="HS328" s="12">
        <v>0.0</v>
      </c>
      <c r="HT328" s="12">
        <v>0.0</v>
      </c>
      <c r="HU328" s="12">
        <v>0.0</v>
      </c>
      <c r="HV328" s="12">
        <v>0.0</v>
      </c>
      <c r="HW328" s="12">
        <v>0.0</v>
      </c>
      <c r="HX328" s="12">
        <v>96000.0</v>
      </c>
      <c r="HY328" s="12" t="s">
        <v>2931</v>
      </c>
      <c r="HZ328" s="19">
        <v>36605.0</v>
      </c>
    </row>
    <row r="329">
      <c r="A329" s="12" t="s">
        <v>2932</v>
      </c>
      <c r="B329" s="12" t="s">
        <v>2933</v>
      </c>
      <c r="C329" s="13">
        <v>45236.0</v>
      </c>
      <c r="D329" s="12">
        <v>11.0</v>
      </c>
      <c r="E329" s="12" t="s">
        <v>293</v>
      </c>
      <c r="F329" s="12" t="s">
        <v>629</v>
      </c>
      <c r="G329" s="12" t="s">
        <v>237</v>
      </c>
      <c r="H329" s="12" t="s">
        <v>238</v>
      </c>
      <c r="I329" s="12" t="s">
        <v>239</v>
      </c>
      <c r="J329" s="14"/>
      <c r="K329" s="15" t="s">
        <v>2934</v>
      </c>
      <c r="L329" s="12" t="s">
        <v>2935</v>
      </c>
      <c r="M329" s="15" t="s">
        <v>297</v>
      </c>
      <c r="N329" s="12" t="s">
        <v>642</v>
      </c>
      <c r="O329" s="12" t="s">
        <v>259</v>
      </c>
      <c r="P329" s="12" t="s">
        <v>245</v>
      </c>
      <c r="Q329" s="12" t="s">
        <v>278</v>
      </c>
      <c r="R329" s="12" t="s">
        <v>279</v>
      </c>
      <c r="S329" s="12" t="s">
        <v>248</v>
      </c>
      <c r="T329" s="16" t="s">
        <v>2936</v>
      </c>
      <c r="U329" s="17" t="s">
        <v>2937</v>
      </c>
      <c r="V329" s="14" t="str">
        <f t="shared" si="1"/>
        <v>3,591277</v>
      </c>
      <c r="W329" s="14" t="str">
        <f t="shared" si="2"/>
        <v>98,663490</v>
      </c>
      <c r="X329" s="14" t="str">
        <f t="shared" si="3"/>
        <v>3,591246</v>
      </c>
      <c r="Y329" s="14" t="str">
        <f t="shared" si="4"/>
        <v>98,663475</v>
      </c>
      <c r="Z329" s="18">
        <f t="shared" si="72"/>
        <v>3.827941187</v>
      </c>
      <c r="AA329" s="14" t="str">
        <f t="shared" si="6"/>
        <v>Dalam Radius</v>
      </c>
      <c r="AB329" s="14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4"/>
      <c r="DR329" s="12" t="b">
        <v>0</v>
      </c>
      <c r="DS329" s="12" t="b">
        <v>0</v>
      </c>
      <c r="DT329" s="14"/>
      <c r="DU329" s="14"/>
      <c r="DV329" s="12" t="s">
        <v>2938</v>
      </c>
      <c r="DW329" s="12" t="b">
        <v>1</v>
      </c>
      <c r="DX329" s="14"/>
      <c r="DY329" s="14"/>
      <c r="DZ329" s="12"/>
      <c r="EA329" s="12"/>
      <c r="EB329" s="12"/>
      <c r="EC329" s="12"/>
      <c r="ED329" s="12"/>
      <c r="EE329" s="12"/>
      <c r="EF329" s="14"/>
      <c r="EG329" s="14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4"/>
      <c r="EU329" s="12"/>
      <c r="EV329" s="12"/>
      <c r="EW329" s="12">
        <v>1.0</v>
      </c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4"/>
      <c r="FN329" s="12"/>
      <c r="FO329" s="12"/>
      <c r="FP329" s="12"/>
      <c r="FQ329" s="14"/>
      <c r="FR329" s="12"/>
      <c r="FS329" s="12">
        <v>1.0</v>
      </c>
      <c r="FT329" s="12">
        <v>1.0</v>
      </c>
      <c r="FU329" s="12"/>
      <c r="FV329" s="12"/>
      <c r="FW329" s="12">
        <v>1.0</v>
      </c>
      <c r="FX329" s="12"/>
      <c r="FY329" s="12">
        <v>4.0</v>
      </c>
      <c r="FZ329" s="12"/>
      <c r="GA329" s="12"/>
      <c r="GB329" s="12"/>
      <c r="GC329" s="14"/>
      <c r="GD329" s="12"/>
      <c r="GE329" s="12"/>
      <c r="GF329" s="12"/>
      <c r="GG329" s="12"/>
      <c r="GH329" s="12"/>
      <c r="GI329" s="12"/>
      <c r="GJ329" s="12"/>
      <c r="GK329" s="14"/>
      <c r="GL329" s="14"/>
      <c r="GM329" s="14"/>
      <c r="GN329" s="12"/>
      <c r="GO329" s="14"/>
      <c r="GP329" s="14"/>
      <c r="GQ329" s="12"/>
      <c r="GR329" s="14"/>
      <c r="GS329" s="12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2">
        <f t="shared" ref="HQ329:HQ330" si="74">countif(AC329:DP329,"TRUE")</f>
        <v>0</v>
      </c>
      <c r="HR329" s="12">
        <v>96000.0</v>
      </c>
      <c r="HS329" s="12">
        <v>0.0</v>
      </c>
      <c r="HT329" s="12">
        <v>0.0</v>
      </c>
      <c r="HU329" s="12">
        <v>0.0</v>
      </c>
      <c r="HV329" s="12">
        <v>0.0</v>
      </c>
      <c r="HW329" s="12">
        <v>0.0</v>
      </c>
      <c r="HX329" s="12">
        <v>96000.0</v>
      </c>
      <c r="HY329" s="20">
        <v>45458.0</v>
      </c>
      <c r="HZ329" s="19">
        <v>36789.0</v>
      </c>
    </row>
    <row r="330">
      <c r="A330" s="12" t="s">
        <v>2939</v>
      </c>
      <c r="B330" s="12" t="s">
        <v>512</v>
      </c>
      <c r="C330" s="13">
        <v>45231.0</v>
      </c>
      <c r="D330" s="12">
        <v>11.0</v>
      </c>
      <c r="E330" s="12" t="s">
        <v>293</v>
      </c>
      <c r="F330" s="12" t="s">
        <v>294</v>
      </c>
      <c r="G330" s="12" t="s">
        <v>237</v>
      </c>
      <c r="H330" s="12" t="s">
        <v>238</v>
      </c>
      <c r="I330" s="12" t="s">
        <v>239</v>
      </c>
      <c r="J330" s="14"/>
      <c r="K330" s="12" t="s">
        <v>2940</v>
      </c>
      <c r="L330" s="12" t="s">
        <v>2941</v>
      </c>
      <c r="M330" s="15" t="s">
        <v>297</v>
      </c>
      <c r="N330" s="12" t="s">
        <v>754</v>
      </c>
      <c r="O330" s="12" t="s">
        <v>259</v>
      </c>
      <c r="P330" s="12" t="s">
        <v>245</v>
      </c>
      <c r="Q330" s="12" t="s">
        <v>246</v>
      </c>
      <c r="R330" s="12" t="s">
        <v>247</v>
      </c>
      <c r="S330" s="12" t="s">
        <v>248</v>
      </c>
      <c r="T330" s="16" t="s">
        <v>2942</v>
      </c>
      <c r="U330" s="17" t="s">
        <v>2943</v>
      </c>
      <c r="V330" s="14" t="str">
        <f t="shared" si="1"/>
        <v>3,583126</v>
      </c>
      <c r="W330" s="14" t="str">
        <f t="shared" si="2"/>
        <v>98,680545</v>
      </c>
      <c r="X330" s="14" t="str">
        <f t="shared" si="3"/>
        <v>3,583116</v>
      </c>
      <c r="Y330" s="14" t="str">
        <f t="shared" si="4"/>
        <v>98,680578</v>
      </c>
      <c r="Z330" s="18">
        <f t="shared" si="72"/>
        <v>3.827342581</v>
      </c>
      <c r="AA330" s="14" t="str">
        <f t="shared" si="6"/>
        <v>Dalam Radius</v>
      </c>
      <c r="AB330" s="14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2" t="b">
        <v>0</v>
      </c>
      <c r="DS330" s="12" t="b">
        <v>0</v>
      </c>
      <c r="DT330" s="14"/>
      <c r="DU330" s="14"/>
      <c r="DV330" s="12" t="s">
        <v>2944</v>
      </c>
      <c r="DW330" s="12" t="b">
        <v>1</v>
      </c>
      <c r="DX330" s="14"/>
      <c r="DY330" s="14"/>
      <c r="DZ330" s="12"/>
      <c r="EA330" s="12"/>
      <c r="EB330" s="12"/>
      <c r="EC330" s="12"/>
      <c r="ED330" s="12"/>
      <c r="EE330" s="12"/>
      <c r="EF330" s="14"/>
      <c r="EG330" s="14"/>
      <c r="EH330" s="12"/>
      <c r="EI330" s="12"/>
      <c r="EJ330" s="14"/>
      <c r="EK330" s="12"/>
      <c r="EL330" s="12"/>
      <c r="EM330" s="12"/>
      <c r="EN330" s="12"/>
      <c r="EO330" s="12"/>
      <c r="EP330" s="12"/>
      <c r="EQ330" s="12"/>
      <c r="ER330" s="12"/>
      <c r="ES330" s="12"/>
      <c r="ET330" s="14"/>
      <c r="EU330" s="12"/>
      <c r="EV330" s="12"/>
      <c r="EW330" s="12">
        <v>1.0</v>
      </c>
      <c r="EX330" s="12"/>
      <c r="EY330" s="12"/>
      <c r="EZ330" s="12"/>
      <c r="FA330" s="12"/>
      <c r="FB330" s="12"/>
      <c r="FC330" s="12"/>
      <c r="FD330" s="12"/>
      <c r="FE330" s="12"/>
      <c r="FF330" s="12">
        <v>1.0</v>
      </c>
      <c r="FG330" s="12"/>
      <c r="FH330" s="12"/>
      <c r="FI330" s="12"/>
      <c r="FJ330" s="12"/>
      <c r="FK330" s="12"/>
      <c r="FL330" s="12"/>
      <c r="FM330" s="14"/>
      <c r="FN330" s="12"/>
      <c r="FO330" s="12"/>
      <c r="FP330" s="12"/>
      <c r="FQ330" s="14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/>
      <c r="GB330" s="12"/>
      <c r="GC330" s="14"/>
      <c r="GD330" s="12"/>
      <c r="GE330" s="12"/>
      <c r="GF330" s="12"/>
      <c r="GG330" s="12"/>
      <c r="GH330" s="12"/>
      <c r="GI330" s="12"/>
      <c r="GJ330" s="12"/>
      <c r="GK330" s="14"/>
      <c r="GL330" s="14"/>
      <c r="GM330" s="14"/>
      <c r="GN330" s="12"/>
      <c r="GO330" s="14"/>
      <c r="GP330" s="14"/>
      <c r="GQ330" s="12"/>
      <c r="GR330" s="14"/>
      <c r="GS330" s="12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2">
        <f t="shared" si="74"/>
        <v>0</v>
      </c>
      <c r="HR330" s="12">
        <v>24000.0</v>
      </c>
      <c r="HS330" s="12">
        <v>0.0</v>
      </c>
      <c r="HT330" s="12">
        <v>0.0</v>
      </c>
      <c r="HU330" s="12">
        <v>0.0</v>
      </c>
      <c r="HV330" s="12">
        <v>0.0</v>
      </c>
      <c r="HW330" s="12"/>
      <c r="HX330" s="12">
        <v>24000.0</v>
      </c>
      <c r="HY330" s="12" t="s">
        <v>2945</v>
      </c>
      <c r="HZ330" s="12" t="s">
        <v>2946</v>
      </c>
    </row>
    <row r="331">
      <c r="A331" s="12" t="s">
        <v>2947</v>
      </c>
      <c r="B331" s="12" t="s">
        <v>2948</v>
      </c>
      <c r="C331" s="13">
        <v>45237.0</v>
      </c>
      <c r="D331" s="12">
        <v>11.0</v>
      </c>
      <c r="E331" s="12" t="s">
        <v>1094</v>
      </c>
      <c r="F331" s="12" t="s">
        <v>1095</v>
      </c>
      <c r="G331" s="12" t="s">
        <v>237</v>
      </c>
      <c r="H331" s="12" t="s">
        <v>238</v>
      </c>
      <c r="I331" s="12" t="s">
        <v>239</v>
      </c>
      <c r="J331" s="14"/>
      <c r="K331" s="12" t="s">
        <v>2949</v>
      </c>
      <c r="L331" s="12" t="s">
        <v>2950</v>
      </c>
      <c r="M331" s="15" t="s">
        <v>2951</v>
      </c>
      <c r="N331" s="12" t="s">
        <v>1099</v>
      </c>
      <c r="O331" s="12" t="s">
        <v>1100</v>
      </c>
      <c r="P331" s="12" t="s">
        <v>245</v>
      </c>
      <c r="Q331" s="12" t="s">
        <v>246</v>
      </c>
      <c r="R331" s="12" t="s">
        <v>247</v>
      </c>
      <c r="S331" s="12" t="s">
        <v>248</v>
      </c>
      <c r="T331" s="16" t="s">
        <v>2952</v>
      </c>
      <c r="U331" s="17" t="s">
        <v>2953</v>
      </c>
      <c r="V331" s="12" t="str">
        <f t="shared" si="1"/>
        <v>3,098866</v>
      </c>
      <c r="W331" s="14" t="str">
        <f t="shared" si="2"/>
        <v>98,493116</v>
      </c>
      <c r="X331" s="14" t="str">
        <f t="shared" si="3"/>
        <v>3,098895</v>
      </c>
      <c r="Y331" s="14" t="str">
        <f t="shared" si="4"/>
        <v>98,493098</v>
      </c>
      <c r="Z331" s="18">
        <f t="shared" si="72"/>
        <v>3.7937701</v>
      </c>
      <c r="AA331" s="14" t="str">
        <f t="shared" si="6"/>
        <v>Dalam Radius</v>
      </c>
      <c r="AB331" s="14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4"/>
      <c r="DR331" s="12" t="b">
        <v>0</v>
      </c>
      <c r="DS331" s="12" t="b">
        <v>0</v>
      </c>
      <c r="DT331" s="12"/>
      <c r="DU331" s="12"/>
      <c r="DV331" s="12" t="s">
        <v>2954</v>
      </c>
      <c r="DW331" s="12" t="b">
        <v>1</v>
      </c>
      <c r="DX331" s="12"/>
      <c r="DY331" s="12"/>
      <c r="DZ331" s="12"/>
      <c r="EA331" s="12"/>
      <c r="EB331" s="12"/>
      <c r="EC331" s="12"/>
      <c r="ED331" s="12"/>
      <c r="EE331" s="12"/>
      <c r="EF331" s="14"/>
      <c r="EG331" s="14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4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4"/>
      <c r="FN331" s="12"/>
      <c r="FO331" s="12"/>
      <c r="FP331" s="12"/>
      <c r="FQ331" s="14"/>
      <c r="FR331" s="12"/>
      <c r="FS331" s="12"/>
      <c r="FT331" s="12"/>
      <c r="FU331" s="12"/>
      <c r="FV331" s="12"/>
      <c r="FW331" s="12"/>
      <c r="FX331" s="12"/>
      <c r="FY331" s="12"/>
      <c r="FZ331" s="12"/>
      <c r="GA331" s="12"/>
      <c r="GB331" s="12"/>
      <c r="GC331" s="14"/>
      <c r="GD331" s="12"/>
      <c r="GE331" s="12"/>
      <c r="GF331" s="12"/>
      <c r="GG331" s="12"/>
      <c r="GH331" s="12"/>
      <c r="GI331" s="12"/>
      <c r="GJ331" s="12"/>
      <c r="GK331" s="14"/>
      <c r="GL331" s="14"/>
      <c r="GM331" s="12">
        <v>4.0</v>
      </c>
      <c r="GN331" s="12"/>
      <c r="GO331" s="14"/>
      <c r="GP331" s="14"/>
      <c r="GQ331" s="12"/>
      <c r="GR331" s="14"/>
      <c r="GS331" s="12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2">
        <f>countif(AC331:CV331,"TRUE")</f>
        <v>0</v>
      </c>
      <c r="HR331" s="12">
        <v>0.0</v>
      </c>
      <c r="HS331" s="12">
        <v>0.0</v>
      </c>
      <c r="HT331" s="12">
        <v>0.0</v>
      </c>
      <c r="HU331" s="12">
        <v>0.0</v>
      </c>
      <c r="HV331" s="12">
        <v>48000.0</v>
      </c>
      <c r="HW331" s="12">
        <v>0.0</v>
      </c>
      <c r="HX331" s="12">
        <v>48000.0</v>
      </c>
      <c r="HY331" s="12" t="s">
        <v>2955</v>
      </c>
      <c r="HZ331" s="12" t="s">
        <v>2510</v>
      </c>
    </row>
    <row r="332">
      <c r="A332" s="12" t="s">
        <v>2956</v>
      </c>
      <c r="B332" s="20">
        <v>38117.0</v>
      </c>
      <c r="C332" s="13">
        <v>45232.0</v>
      </c>
      <c r="D332" s="12">
        <v>11.0</v>
      </c>
      <c r="E332" s="12" t="s">
        <v>475</v>
      </c>
      <c r="F332" s="12" t="s">
        <v>730</v>
      </c>
      <c r="G332" s="12" t="s">
        <v>237</v>
      </c>
      <c r="H332" s="12" t="s">
        <v>238</v>
      </c>
      <c r="I332" s="12" t="s">
        <v>239</v>
      </c>
      <c r="J332" s="14"/>
      <c r="K332" s="12" t="s">
        <v>2957</v>
      </c>
      <c r="L332" s="12" t="s">
        <v>2958</v>
      </c>
      <c r="M332" s="12" t="str">
        <v>#ERROR!</v>
      </c>
      <c r="N332" s="12" t="s">
        <v>1144</v>
      </c>
      <c r="O332" s="12" t="s">
        <v>259</v>
      </c>
      <c r="P332" s="12" t="s">
        <v>245</v>
      </c>
      <c r="Q332" s="12" t="s">
        <v>278</v>
      </c>
      <c r="R332" s="12" t="s">
        <v>279</v>
      </c>
      <c r="S332" s="12" t="s">
        <v>2959</v>
      </c>
      <c r="T332" s="16" t="s">
        <v>2960</v>
      </c>
      <c r="U332" s="17" t="s">
        <v>2961</v>
      </c>
      <c r="V332" s="14" t="str">
        <f t="shared" si="1"/>
        <v>3,544837</v>
      </c>
      <c r="W332" s="14" t="str">
        <f t="shared" si="2"/>
        <v>98,657874</v>
      </c>
      <c r="X332" s="14" t="str">
        <f t="shared" si="3"/>
        <v>3,544808</v>
      </c>
      <c r="Y332" s="14" t="str">
        <f t="shared" si="4"/>
        <v>98,657857</v>
      </c>
      <c r="Z332" s="18">
        <f t="shared" si="72"/>
        <v>3.736039142</v>
      </c>
      <c r="AA332" s="14" t="str">
        <f t="shared" si="6"/>
        <v>Dalam Radius</v>
      </c>
      <c r="AB332" s="14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 t="b">
        <v>1</v>
      </c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 t="b">
        <v>1</v>
      </c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2" t="b">
        <v>0</v>
      </c>
      <c r="DS332" s="12" t="b">
        <v>0</v>
      </c>
      <c r="DT332" s="14"/>
      <c r="DU332" s="14"/>
      <c r="DV332" s="12" t="s">
        <v>2962</v>
      </c>
      <c r="DW332" s="12" t="b">
        <v>1</v>
      </c>
      <c r="DX332" s="14"/>
      <c r="DY332" s="14"/>
      <c r="DZ332" s="12"/>
      <c r="EA332" s="12"/>
      <c r="EB332" s="12"/>
      <c r="EC332" s="12"/>
      <c r="ED332" s="12"/>
      <c r="EE332" s="12"/>
      <c r="EF332" s="14"/>
      <c r="EG332" s="14"/>
      <c r="EH332" s="12"/>
      <c r="EI332" s="12"/>
      <c r="EJ332" s="14"/>
      <c r="EK332" s="12"/>
      <c r="EL332" s="12"/>
      <c r="EM332" s="12"/>
      <c r="EN332" s="12"/>
      <c r="EO332" s="12"/>
      <c r="EP332" s="12"/>
      <c r="EQ332" s="12"/>
      <c r="ER332" s="12"/>
      <c r="ES332" s="12"/>
      <c r="ET332" s="14"/>
      <c r="EU332" s="12"/>
      <c r="EV332" s="12"/>
      <c r="EW332" s="12"/>
      <c r="EX332" s="12"/>
      <c r="EY332" s="12"/>
      <c r="EZ332" s="12"/>
      <c r="FA332" s="12"/>
      <c r="FB332" s="12"/>
      <c r="FC332" s="12">
        <v>4.0</v>
      </c>
      <c r="FD332" s="12"/>
      <c r="FE332" s="12"/>
      <c r="FF332" s="12"/>
      <c r="FG332" s="12"/>
      <c r="FH332" s="12"/>
      <c r="FI332" s="12"/>
      <c r="FJ332" s="12"/>
      <c r="FK332" s="12"/>
      <c r="FL332" s="12"/>
      <c r="FM332" s="14"/>
      <c r="FN332" s="12"/>
      <c r="FO332" s="12"/>
      <c r="FP332" s="12"/>
      <c r="FQ332" s="14"/>
      <c r="FR332" s="12"/>
      <c r="FS332" s="12"/>
      <c r="FT332" s="12"/>
      <c r="FU332" s="12"/>
      <c r="FV332" s="12"/>
      <c r="FW332" s="12"/>
      <c r="FX332" s="12"/>
      <c r="FY332" s="12">
        <v>4.0</v>
      </c>
      <c r="FZ332" s="12"/>
      <c r="GA332" s="12"/>
      <c r="GB332" s="12"/>
      <c r="GC332" s="14"/>
      <c r="GD332" s="12"/>
      <c r="GE332" s="12"/>
      <c r="GF332" s="12"/>
      <c r="GG332" s="12"/>
      <c r="GH332" s="12"/>
      <c r="GI332" s="12"/>
      <c r="GJ332" s="12"/>
      <c r="GK332" s="14"/>
      <c r="GL332" s="14"/>
      <c r="GM332" s="14"/>
      <c r="GN332" s="12"/>
      <c r="GO332" s="14"/>
      <c r="GP332" s="14"/>
      <c r="GQ332" s="12"/>
      <c r="GR332" s="14"/>
      <c r="GS332" s="12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2">
        <f t="shared" ref="HQ332:HQ335" si="75">countif(AC332:DP332,"TRUE")</f>
        <v>2</v>
      </c>
      <c r="HR332" s="12">
        <v>96000.0</v>
      </c>
      <c r="HS332" s="12">
        <v>0.0</v>
      </c>
      <c r="HT332" s="12">
        <v>0.0</v>
      </c>
      <c r="HU332" s="12">
        <v>0.0</v>
      </c>
      <c r="HV332" s="12">
        <v>0.0</v>
      </c>
      <c r="HW332" s="12"/>
      <c r="HX332" s="12">
        <v>96000.0</v>
      </c>
      <c r="HY332" s="20">
        <v>16233.0</v>
      </c>
      <c r="HZ332" s="12" t="s">
        <v>355</v>
      </c>
    </row>
    <row r="333">
      <c r="A333" s="12" t="s">
        <v>2963</v>
      </c>
      <c r="B333" s="12" t="s">
        <v>2964</v>
      </c>
      <c r="C333" s="13">
        <v>45231.0</v>
      </c>
      <c r="D333" s="12">
        <v>11.0</v>
      </c>
      <c r="E333" s="12" t="s">
        <v>306</v>
      </c>
      <c r="F333" s="12" t="s">
        <v>307</v>
      </c>
      <c r="G333" s="12" t="s">
        <v>237</v>
      </c>
      <c r="H333" s="12" t="s">
        <v>238</v>
      </c>
      <c r="I333" s="12" t="s">
        <v>239</v>
      </c>
      <c r="J333" s="14"/>
      <c r="K333" s="12" t="s">
        <v>2766</v>
      </c>
      <c r="L333" s="12" t="s">
        <v>2767</v>
      </c>
      <c r="M333" s="15" t="s">
        <v>2768</v>
      </c>
      <c r="N333" s="12" t="s">
        <v>331</v>
      </c>
      <c r="O333" s="12" t="s">
        <v>244</v>
      </c>
      <c r="P333" s="12" t="s">
        <v>245</v>
      </c>
      <c r="Q333" s="12" t="s">
        <v>299</v>
      </c>
      <c r="R333" s="12" t="s">
        <v>247</v>
      </c>
      <c r="S333" s="12" t="s">
        <v>248</v>
      </c>
      <c r="T333" s="16" t="s">
        <v>2769</v>
      </c>
      <c r="U333" s="17" t="s">
        <v>2965</v>
      </c>
      <c r="V333" s="14" t="str">
        <f t="shared" si="1"/>
        <v>3,575989</v>
      </c>
      <c r="W333" s="14" t="str">
        <f t="shared" si="2"/>
        <v>98,587359</v>
      </c>
      <c r="X333" s="14" t="str">
        <f t="shared" si="3"/>
        <v>3,576012</v>
      </c>
      <c r="Y333" s="14" t="str">
        <f t="shared" si="4"/>
        <v>98,587335</v>
      </c>
      <c r="Z333" s="18">
        <f t="shared" si="72"/>
        <v>3.692537769</v>
      </c>
      <c r="AA333" s="14" t="str">
        <f t="shared" si="6"/>
        <v>Dalam Radius</v>
      </c>
      <c r="AB333" s="14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2" t="b">
        <v>0</v>
      </c>
      <c r="DS333" s="12" t="b">
        <v>0</v>
      </c>
      <c r="DT333" s="14"/>
      <c r="DU333" s="14"/>
      <c r="DV333" s="12" t="s">
        <v>2966</v>
      </c>
      <c r="DW333" s="12" t="b">
        <v>1</v>
      </c>
      <c r="DX333" s="14"/>
      <c r="DY333" s="14"/>
      <c r="DZ333" s="12"/>
      <c r="EA333" s="12"/>
      <c r="EB333" s="12"/>
      <c r="EC333" s="12"/>
      <c r="ED333" s="12"/>
      <c r="EE333" s="12"/>
      <c r="EF333" s="14"/>
      <c r="EG333" s="14"/>
      <c r="EH333" s="12"/>
      <c r="EI333" s="12"/>
      <c r="EJ333" s="14"/>
      <c r="EK333" s="12"/>
      <c r="EL333" s="12"/>
      <c r="EM333" s="12"/>
      <c r="EN333" s="12"/>
      <c r="EO333" s="12"/>
      <c r="EP333" s="12"/>
      <c r="EQ333" s="12"/>
      <c r="ER333" s="12"/>
      <c r="ES333" s="12"/>
      <c r="ET333" s="14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>
        <v>1.0</v>
      </c>
      <c r="FM333" s="14"/>
      <c r="FN333" s="12"/>
      <c r="FO333" s="12">
        <v>1.0</v>
      </c>
      <c r="FP333" s="12"/>
      <c r="FQ333" s="14"/>
      <c r="FR333" s="12">
        <v>1.0</v>
      </c>
      <c r="FS333" s="12"/>
      <c r="FT333" s="12"/>
      <c r="FU333" s="12"/>
      <c r="FV333" s="12"/>
      <c r="FW333" s="12"/>
      <c r="FX333" s="12"/>
      <c r="FY333" s="12"/>
      <c r="FZ333" s="12"/>
      <c r="GA333" s="12"/>
      <c r="GB333" s="12"/>
      <c r="GC333" s="14"/>
      <c r="GD333" s="12"/>
      <c r="GE333" s="12"/>
      <c r="GF333" s="12"/>
      <c r="GG333" s="12"/>
      <c r="GH333" s="12"/>
      <c r="GI333" s="12"/>
      <c r="GJ333" s="12"/>
      <c r="GK333" s="14"/>
      <c r="GL333" s="14"/>
      <c r="GM333" s="14"/>
      <c r="GN333" s="12"/>
      <c r="GO333" s="14"/>
      <c r="GP333" s="14"/>
      <c r="GQ333" s="12"/>
      <c r="GR333" s="14"/>
      <c r="GS333" s="12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2">
        <f t="shared" si="75"/>
        <v>0</v>
      </c>
      <c r="HR333" s="12">
        <v>36000.0</v>
      </c>
      <c r="HS333" s="12">
        <v>0.0</v>
      </c>
      <c r="HT333" s="12">
        <v>0.0</v>
      </c>
      <c r="HU333" s="12">
        <v>0.0</v>
      </c>
      <c r="HV333" s="12">
        <v>0.0</v>
      </c>
      <c r="HW333" s="12"/>
      <c r="HX333" s="12">
        <v>36000.0</v>
      </c>
      <c r="HY333" s="12" t="s">
        <v>2400</v>
      </c>
      <c r="HZ333" s="19">
        <v>36538.0</v>
      </c>
    </row>
    <row r="334">
      <c r="A334" s="12" t="s">
        <v>2967</v>
      </c>
      <c r="B334" s="20">
        <v>17939.0</v>
      </c>
      <c r="C334" s="13">
        <v>45232.0</v>
      </c>
      <c r="D334" s="12">
        <v>11.0</v>
      </c>
      <c r="E334" s="12" t="s">
        <v>235</v>
      </c>
      <c r="F334" s="12" t="s">
        <v>619</v>
      </c>
      <c r="G334" s="12" t="s">
        <v>237</v>
      </c>
      <c r="H334" s="12" t="s">
        <v>238</v>
      </c>
      <c r="I334" s="12" t="s">
        <v>239</v>
      </c>
      <c r="J334" s="14"/>
      <c r="K334" s="12" t="s">
        <v>2968</v>
      </c>
      <c r="L334" s="12" t="s">
        <v>2969</v>
      </c>
      <c r="M334" s="15" t="s">
        <v>2970</v>
      </c>
      <c r="N334" s="12" t="s">
        <v>243</v>
      </c>
      <c r="O334" s="12" t="s">
        <v>244</v>
      </c>
      <c r="P334" s="12" t="s">
        <v>245</v>
      </c>
      <c r="Q334" s="12" t="s">
        <v>246</v>
      </c>
      <c r="R334" s="12" t="s">
        <v>247</v>
      </c>
      <c r="S334" s="12" t="s">
        <v>248</v>
      </c>
      <c r="T334" s="16" t="s">
        <v>2971</v>
      </c>
      <c r="U334" s="17" t="s">
        <v>2972</v>
      </c>
      <c r="V334" s="14" t="str">
        <f t="shared" si="1"/>
        <v>3,629141</v>
      </c>
      <c r="W334" s="14" t="str">
        <f t="shared" si="2"/>
        <v>98,707534</v>
      </c>
      <c r="X334" s="14" t="str">
        <f t="shared" si="3"/>
        <v>3,629173</v>
      </c>
      <c r="Y334" s="14" t="str">
        <f t="shared" si="4"/>
        <v>98,707542</v>
      </c>
      <c r="Z334" s="18">
        <f t="shared" si="72"/>
        <v>3.667312077</v>
      </c>
      <c r="AA334" s="14" t="str">
        <f t="shared" si="6"/>
        <v>Dalam Radius</v>
      </c>
      <c r="AB334" s="14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 t="b">
        <v>1</v>
      </c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 t="b">
        <v>1</v>
      </c>
      <c r="CA334" s="12"/>
      <c r="CB334" s="12" t="b">
        <v>1</v>
      </c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2" t="b">
        <v>0</v>
      </c>
      <c r="DS334" s="12" t="b">
        <v>0</v>
      </c>
      <c r="DT334" s="14"/>
      <c r="DU334" s="14"/>
      <c r="DV334" s="12" t="s">
        <v>2973</v>
      </c>
      <c r="DW334" s="12" t="b">
        <v>1</v>
      </c>
      <c r="DX334" s="14"/>
      <c r="DY334" s="14"/>
      <c r="DZ334" s="12"/>
      <c r="EA334" s="12"/>
      <c r="EB334" s="12"/>
      <c r="EC334" s="12"/>
      <c r="ED334" s="12"/>
      <c r="EE334" s="12"/>
      <c r="EF334" s="14"/>
      <c r="EG334" s="14"/>
      <c r="EH334" s="12"/>
      <c r="EI334" s="12"/>
      <c r="EJ334" s="14"/>
      <c r="EK334" s="12"/>
      <c r="EL334" s="12"/>
      <c r="EM334" s="12"/>
      <c r="EN334" s="12"/>
      <c r="EO334" s="12"/>
      <c r="EP334" s="12"/>
      <c r="EQ334" s="12"/>
      <c r="ER334" s="12"/>
      <c r="ES334" s="12"/>
      <c r="ET334" s="14"/>
      <c r="EU334" s="12"/>
      <c r="EV334" s="12"/>
      <c r="EW334" s="12"/>
      <c r="EX334" s="12"/>
      <c r="EY334" s="12"/>
      <c r="EZ334" s="12"/>
      <c r="FA334" s="12"/>
      <c r="FB334" s="12"/>
      <c r="FC334" s="12">
        <v>2.0</v>
      </c>
      <c r="FD334" s="12"/>
      <c r="FE334" s="12"/>
      <c r="FF334" s="12"/>
      <c r="FG334" s="12"/>
      <c r="FH334" s="12"/>
      <c r="FI334" s="12"/>
      <c r="FJ334" s="12"/>
      <c r="FK334" s="12"/>
      <c r="FL334" s="12"/>
      <c r="FM334" s="14"/>
      <c r="FN334" s="12"/>
      <c r="FO334" s="12"/>
      <c r="FP334" s="12"/>
      <c r="FQ334" s="14"/>
      <c r="FR334" s="12"/>
      <c r="FS334" s="12"/>
      <c r="FT334" s="12"/>
      <c r="FU334" s="12"/>
      <c r="FV334" s="12"/>
      <c r="FW334" s="12">
        <v>2.0</v>
      </c>
      <c r="FX334" s="12"/>
      <c r="FY334" s="12"/>
      <c r="FZ334" s="12"/>
      <c r="GA334" s="12"/>
      <c r="GB334" s="12"/>
      <c r="GC334" s="14"/>
      <c r="GD334" s="12"/>
      <c r="GE334" s="12"/>
      <c r="GF334" s="12"/>
      <c r="GG334" s="12"/>
      <c r="GH334" s="12"/>
      <c r="GI334" s="12"/>
      <c r="GJ334" s="12"/>
      <c r="GK334" s="14"/>
      <c r="GL334" s="14"/>
      <c r="GM334" s="14"/>
      <c r="GN334" s="12"/>
      <c r="GO334" s="14"/>
      <c r="GP334" s="14"/>
      <c r="GQ334" s="12"/>
      <c r="GR334" s="14"/>
      <c r="GS334" s="12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2">
        <f t="shared" si="75"/>
        <v>3</v>
      </c>
      <c r="HR334" s="12">
        <v>48000.0</v>
      </c>
      <c r="HS334" s="12">
        <v>0.0</v>
      </c>
      <c r="HT334" s="12">
        <v>0.0</v>
      </c>
      <c r="HU334" s="12">
        <v>0.0</v>
      </c>
      <c r="HV334" s="12">
        <v>0.0</v>
      </c>
      <c r="HW334" s="12"/>
      <c r="HX334" s="12">
        <v>48000.0</v>
      </c>
      <c r="HY334" s="20">
        <v>39182.0</v>
      </c>
      <c r="HZ334" s="19">
        <v>36543.0</v>
      </c>
    </row>
    <row r="335">
      <c r="A335" s="12" t="s">
        <v>2974</v>
      </c>
      <c r="B335" s="12" t="s">
        <v>2975</v>
      </c>
      <c r="C335" s="13">
        <v>45233.0</v>
      </c>
      <c r="D335" s="12">
        <v>11.0</v>
      </c>
      <c r="E335" s="12" t="s">
        <v>475</v>
      </c>
      <c r="F335" s="12" t="s">
        <v>476</v>
      </c>
      <c r="G335" s="12" t="s">
        <v>237</v>
      </c>
      <c r="H335" s="12" t="s">
        <v>238</v>
      </c>
      <c r="I335" s="12" t="s">
        <v>239</v>
      </c>
      <c r="J335" s="14"/>
      <c r="K335" s="12" t="s">
        <v>2976</v>
      </c>
      <c r="L335" s="12" t="s">
        <v>2977</v>
      </c>
      <c r="M335" s="12" t="str">
        <v>#ERROR!</v>
      </c>
      <c r="N335" s="12" t="s">
        <v>1144</v>
      </c>
      <c r="O335" s="12" t="s">
        <v>259</v>
      </c>
      <c r="P335" s="12" t="s">
        <v>245</v>
      </c>
      <c r="Q335" s="12" t="s">
        <v>278</v>
      </c>
      <c r="R335" s="12" t="s">
        <v>279</v>
      </c>
      <c r="S335" s="12" t="s">
        <v>248</v>
      </c>
      <c r="T335" s="16" t="s">
        <v>2978</v>
      </c>
      <c r="U335" s="17" t="s">
        <v>2979</v>
      </c>
      <c r="V335" s="14" t="str">
        <f t="shared" si="1"/>
        <v>3,539709</v>
      </c>
      <c r="W335" s="14" t="str">
        <f t="shared" si="2"/>
        <v>98,657209</v>
      </c>
      <c r="X335" s="14" t="str">
        <f t="shared" si="3"/>
        <v>3,539701</v>
      </c>
      <c r="Y335" s="14" t="str">
        <f t="shared" si="4"/>
        <v>98,657177</v>
      </c>
      <c r="Z335" s="18">
        <f t="shared" si="72"/>
        <v>3.661159171</v>
      </c>
      <c r="AA335" s="14" t="str">
        <f t="shared" si="6"/>
        <v>Dalam Radius</v>
      </c>
      <c r="AB335" s="14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 t="b">
        <v>1</v>
      </c>
      <c r="BC335" s="12"/>
      <c r="BD335" s="12"/>
      <c r="BE335" s="12"/>
      <c r="BF335" s="12" t="b">
        <v>1</v>
      </c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 t="b">
        <v>1</v>
      </c>
      <c r="CA335" s="12"/>
      <c r="CB335" s="12" t="b">
        <v>1</v>
      </c>
      <c r="CC335" s="12"/>
      <c r="CD335" s="12"/>
      <c r="CE335" s="12"/>
      <c r="CF335" s="12"/>
      <c r="CG335" s="12" t="b">
        <v>1</v>
      </c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4"/>
      <c r="CX335" s="12"/>
      <c r="CY335" s="12"/>
      <c r="CZ335" s="14"/>
      <c r="DA335" s="14"/>
      <c r="DB335" s="12"/>
      <c r="DC335" s="12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2" t="b">
        <v>0</v>
      </c>
      <c r="DS335" s="12" t="b">
        <v>0</v>
      </c>
      <c r="DT335" s="14"/>
      <c r="DU335" s="14"/>
      <c r="DV335" s="12" t="s">
        <v>2980</v>
      </c>
      <c r="DW335" s="12" t="b">
        <v>1</v>
      </c>
      <c r="DX335" s="14"/>
      <c r="DY335" s="14"/>
      <c r="DZ335" s="12"/>
      <c r="EA335" s="12"/>
      <c r="EB335" s="12"/>
      <c r="EC335" s="12"/>
      <c r="ED335" s="12"/>
      <c r="EE335" s="12"/>
      <c r="EF335" s="14"/>
      <c r="EG335" s="14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4"/>
      <c r="EU335" s="12"/>
      <c r="EV335" s="12"/>
      <c r="EW335" s="12"/>
      <c r="EX335" s="12"/>
      <c r="EY335" s="12">
        <v>1.0</v>
      </c>
      <c r="EZ335" s="12"/>
      <c r="FA335" s="12"/>
      <c r="FB335" s="12"/>
      <c r="FC335" s="12">
        <v>1.0</v>
      </c>
      <c r="FD335" s="12"/>
      <c r="FE335" s="12"/>
      <c r="FF335" s="12"/>
      <c r="FG335" s="12"/>
      <c r="FH335" s="12"/>
      <c r="FI335" s="12"/>
      <c r="FJ335" s="12"/>
      <c r="FK335" s="12"/>
      <c r="FL335" s="12"/>
      <c r="FM335" s="14"/>
      <c r="FN335" s="12"/>
      <c r="FO335" s="12"/>
      <c r="FP335" s="12"/>
      <c r="FQ335" s="14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/>
      <c r="GB335" s="12"/>
      <c r="GC335" s="14"/>
      <c r="GD335" s="12">
        <v>1.0</v>
      </c>
      <c r="GE335" s="12"/>
      <c r="GF335" s="12"/>
      <c r="GG335" s="12"/>
      <c r="GH335" s="12"/>
      <c r="GI335" s="12"/>
      <c r="GJ335" s="19"/>
      <c r="GK335" s="14"/>
      <c r="GL335" s="14"/>
      <c r="GM335" s="14"/>
      <c r="GN335" s="12"/>
      <c r="GO335" s="14"/>
      <c r="GP335" s="14"/>
      <c r="GQ335" s="12"/>
      <c r="GR335" s="14"/>
      <c r="GS335" s="12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2">
        <f t="shared" si="75"/>
        <v>5</v>
      </c>
      <c r="HR335" s="12">
        <v>36000.0</v>
      </c>
      <c r="HS335" s="12">
        <v>0.0</v>
      </c>
      <c r="HT335" s="12">
        <v>0.0</v>
      </c>
      <c r="HU335" s="12">
        <v>0.0</v>
      </c>
      <c r="HV335" s="12">
        <v>0.0</v>
      </c>
      <c r="HW335" s="12">
        <v>0.0</v>
      </c>
      <c r="HX335" s="12">
        <v>36000.0</v>
      </c>
      <c r="HY335" s="12" t="s">
        <v>2981</v>
      </c>
      <c r="HZ335" s="19">
        <v>36621.0</v>
      </c>
    </row>
    <row r="336">
      <c r="A336" s="12" t="s">
        <v>2982</v>
      </c>
      <c r="B336" s="12" t="s">
        <v>2983</v>
      </c>
      <c r="C336" s="13">
        <v>45237.0</v>
      </c>
      <c r="D336" s="12">
        <v>11.0</v>
      </c>
      <c r="E336" s="12" t="s">
        <v>475</v>
      </c>
      <c r="F336" s="12" t="s">
        <v>476</v>
      </c>
      <c r="G336" s="12" t="s">
        <v>237</v>
      </c>
      <c r="H336" s="12" t="s">
        <v>238</v>
      </c>
      <c r="I336" s="12" t="s">
        <v>239</v>
      </c>
      <c r="J336" s="14"/>
      <c r="K336" s="12" t="s">
        <v>2984</v>
      </c>
      <c r="L336" s="12" t="s">
        <v>2985</v>
      </c>
      <c r="M336" s="12" t="str">
        <v>#ERROR!</v>
      </c>
      <c r="N336" s="12" t="s">
        <v>1144</v>
      </c>
      <c r="O336" s="12" t="s">
        <v>259</v>
      </c>
      <c r="P336" s="12" t="s">
        <v>245</v>
      </c>
      <c r="Q336" s="12" t="s">
        <v>278</v>
      </c>
      <c r="R336" s="12" t="s">
        <v>279</v>
      </c>
      <c r="S336" s="12" t="s">
        <v>248</v>
      </c>
      <c r="T336" s="16" t="s">
        <v>2986</v>
      </c>
      <c r="U336" s="17" t="s">
        <v>2987</v>
      </c>
      <c r="V336" s="12" t="str">
        <f t="shared" si="1"/>
        <v>3,532812</v>
      </c>
      <c r="W336" s="14" t="str">
        <f t="shared" si="2"/>
        <v>98,691424</v>
      </c>
      <c r="X336" s="14" t="str">
        <f t="shared" si="3"/>
        <v>3,532801</v>
      </c>
      <c r="Y336" s="14" t="str">
        <f t="shared" si="4"/>
        <v>98,691455</v>
      </c>
      <c r="Z336" s="18">
        <f t="shared" si="72"/>
        <v>3.65144439</v>
      </c>
      <c r="AA336" s="14" t="str">
        <f t="shared" si="6"/>
        <v>Dalam Radius</v>
      </c>
      <c r="AB336" s="14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 t="b">
        <v>1</v>
      </c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 t="b">
        <v>1</v>
      </c>
      <c r="CA336" s="12"/>
      <c r="CB336" s="12" t="b">
        <v>1</v>
      </c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4"/>
      <c r="DR336" s="12" t="b">
        <v>0</v>
      </c>
      <c r="DS336" s="12" t="b">
        <v>0</v>
      </c>
      <c r="DT336" s="12"/>
      <c r="DU336" s="12"/>
      <c r="DV336" s="12" t="s">
        <v>2988</v>
      </c>
      <c r="DW336" s="12" t="b">
        <v>1</v>
      </c>
      <c r="DX336" s="12"/>
      <c r="DY336" s="12"/>
      <c r="DZ336" s="12"/>
      <c r="EA336" s="12"/>
      <c r="EB336" s="12"/>
      <c r="EC336" s="12"/>
      <c r="ED336" s="12"/>
      <c r="EE336" s="12"/>
      <c r="EF336" s="14"/>
      <c r="EG336" s="14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4"/>
      <c r="EU336" s="12"/>
      <c r="EV336" s="12"/>
      <c r="EW336" s="12"/>
      <c r="EX336" s="12"/>
      <c r="EY336" s="12"/>
      <c r="EZ336" s="12"/>
      <c r="FA336" s="12"/>
      <c r="FB336" s="12"/>
      <c r="FC336" s="12">
        <v>2.0</v>
      </c>
      <c r="FD336" s="12"/>
      <c r="FE336" s="12"/>
      <c r="FF336" s="12"/>
      <c r="FG336" s="12"/>
      <c r="FH336" s="12"/>
      <c r="FI336" s="12"/>
      <c r="FJ336" s="12"/>
      <c r="FK336" s="12"/>
      <c r="FL336" s="12"/>
      <c r="FM336" s="14"/>
      <c r="FN336" s="12"/>
      <c r="FO336" s="12"/>
      <c r="FP336" s="12"/>
      <c r="FQ336" s="14"/>
      <c r="FR336" s="12"/>
      <c r="FS336" s="12"/>
      <c r="FT336" s="12"/>
      <c r="FU336" s="12"/>
      <c r="FV336" s="12"/>
      <c r="FW336" s="12"/>
      <c r="FX336" s="12"/>
      <c r="FY336" s="12">
        <v>2.0</v>
      </c>
      <c r="FZ336" s="12"/>
      <c r="GA336" s="12"/>
      <c r="GB336" s="12"/>
      <c r="GC336" s="14"/>
      <c r="GD336" s="12"/>
      <c r="GE336" s="12"/>
      <c r="GF336" s="12"/>
      <c r="GG336" s="12"/>
      <c r="GH336" s="12"/>
      <c r="GI336" s="12"/>
      <c r="GJ336" s="12"/>
      <c r="GK336" s="14"/>
      <c r="GL336" s="14"/>
      <c r="GM336" s="12"/>
      <c r="GN336" s="12"/>
      <c r="GO336" s="14"/>
      <c r="GP336" s="14"/>
      <c r="GQ336" s="12"/>
      <c r="GR336" s="14"/>
      <c r="GS336" s="12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2">
        <f>countif(AC336:CV336,"TRUE")</f>
        <v>3</v>
      </c>
      <c r="HR336" s="12">
        <v>48000.0</v>
      </c>
      <c r="HS336" s="12">
        <v>0.0</v>
      </c>
      <c r="HT336" s="12">
        <v>0.0</v>
      </c>
      <c r="HU336" s="12">
        <v>0.0</v>
      </c>
      <c r="HV336" s="12">
        <v>0.0</v>
      </c>
      <c r="HW336" s="12">
        <v>0.0</v>
      </c>
      <c r="HX336" s="12">
        <v>48000.0</v>
      </c>
      <c r="HY336" s="20">
        <v>16115.0</v>
      </c>
      <c r="HZ336" s="12" t="s">
        <v>1113</v>
      </c>
    </row>
    <row r="337">
      <c r="A337" s="12" t="s">
        <v>2989</v>
      </c>
      <c r="B337" s="12" t="s">
        <v>2990</v>
      </c>
      <c r="C337" s="13">
        <v>45236.0</v>
      </c>
      <c r="D337" s="12">
        <v>11.0</v>
      </c>
      <c r="E337" s="12" t="s">
        <v>1094</v>
      </c>
      <c r="F337" s="12" t="s">
        <v>1095</v>
      </c>
      <c r="G337" s="12" t="s">
        <v>237</v>
      </c>
      <c r="H337" s="12" t="s">
        <v>238</v>
      </c>
      <c r="I337" s="12" t="s">
        <v>239</v>
      </c>
      <c r="J337" s="14"/>
      <c r="K337" s="12" t="s">
        <v>2991</v>
      </c>
      <c r="L337" s="12" t="s">
        <v>2992</v>
      </c>
      <c r="M337" s="15" t="s">
        <v>2993</v>
      </c>
      <c r="N337" s="12" t="s">
        <v>1099</v>
      </c>
      <c r="O337" s="12" t="s">
        <v>1100</v>
      </c>
      <c r="P337" s="12" t="s">
        <v>245</v>
      </c>
      <c r="Q337" s="12" t="s">
        <v>428</v>
      </c>
      <c r="R337" s="12" t="s">
        <v>429</v>
      </c>
      <c r="S337" s="12" t="s">
        <v>248</v>
      </c>
      <c r="T337" s="16" t="s">
        <v>2994</v>
      </c>
      <c r="U337" s="17" t="s">
        <v>2995</v>
      </c>
      <c r="V337" s="14" t="str">
        <f t="shared" si="1"/>
        <v>3,101130</v>
      </c>
      <c r="W337" s="14" t="str">
        <f t="shared" si="2"/>
        <v>98,488008</v>
      </c>
      <c r="X337" s="14" t="str">
        <f t="shared" si="3"/>
        <v>3,101102</v>
      </c>
      <c r="Y337" s="14" t="str">
        <f t="shared" si="4"/>
        <v>98,487992</v>
      </c>
      <c r="Z337" s="18">
        <f t="shared" si="72"/>
        <v>3.584633727</v>
      </c>
      <c r="AA337" s="14" t="str">
        <f t="shared" si="6"/>
        <v>Dalam Radius</v>
      </c>
      <c r="AB337" s="14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4"/>
      <c r="DR337" s="12" t="b">
        <v>0</v>
      </c>
      <c r="DS337" s="12" t="b">
        <v>0</v>
      </c>
      <c r="DT337" s="14"/>
      <c r="DU337" s="14"/>
      <c r="DV337" s="12" t="s">
        <v>2996</v>
      </c>
      <c r="DW337" s="12" t="b">
        <v>1</v>
      </c>
      <c r="DX337" s="14"/>
      <c r="DY337" s="14"/>
      <c r="DZ337" s="12"/>
      <c r="EA337" s="12"/>
      <c r="EB337" s="12"/>
      <c r="EC337" s="12"/>
      <c r="ED337" s="12"/>
      <c r="EE337" s="12"/>
      <c r="EF337" s="14"/>
      <c r="EG337" s="14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4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4"/>
      <c r="FN337" s="12"/>
      <c r="FO337" s="12"/>
      <c r="FP337" s="12"/>
      <c r="FQ337" s="14"/>
      <c r="FR337" s="12"/>
      <c r="FS337" s="12"/>
      <c r="FT337" s="12"/>
      <c r="FU337" s="12"/>
      <c r="FV337" s="12"/>
      <c r="FW337" s="12">
        <v>8.0</v>
      </c>
      <c r="FX337" s="12"/>
      <c r="FY337" s="12"/>
      <c r="FZ337" s="12"/>
      <c r="GA337" s="12"/>
      <c r="GB337" s="12"/>
      <c r="GC337" s="14"/>
      <c r="GD337" s="12"/>
      <c r="GE337" s="12"/>
      <c r="GF337" s="12"/>
      <c r="GG337" s="12"/>
      <c r="GH337" s="12"/>
      <c r="GI337" s="12"/>
      <c r="GJ337" s="12"/>
      <c r="GK337" s="14"/>
      <c r="GL337" s="14"/>
      <c r="GM337" s="14"/>
      <c r="GN337" s="12"/>
      <c r="GO337" s="14"/>
      <c r="GP337" s="14"/>
      <c r="GQ337" s="12"/>
      <c r="GR337" s="14"/>
      <c r="GS337" s="12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2">
        <f>countif(AC337:DP337,"TRUE")</f>
        <v>0</v>
      </c>
      <c r="HR337" s="12">
        <v>96000.0</v>
      </c>
      <c r="HS337" s="12">
        <v>0.0</v>
      </c>
      <c r="HT337" s="12">
        <v>0.0</v>
      </c>
      <c r="HU337" s="12">
        <v>0.0</v>
      </c>
      <c r="HV337" s="12">
        <v>0.0</v>
      </c>
      <c r="HW337" s="12">
        <v>0.0</v>
      </c>
      <c r="HX337" s="12">
        <v>96000.0</v>
      </c>
      <c r="HY337" s="12" t="s">
        <v>2997</v>
      </c>
      <c r="HZ337" s="19">
        <v>36613.0</v>
      </c>
    </row>
    <row r="338">
      <c r="A338" s="12" t="s">
        <v>2998</v>
      </c>
      <c r="B338" s="12" t="s">
        <v>2999</v>
      </c>
      <c r="C338" s="13">
        <v>45237.0</v>
      </c>
      <c r="D338" s="12">
        <v>11.0</v>
      </c>
      <c r="E338" s="12" t="s">
        <v>2565</v>
      </c>
      <c r="F338" s="12" t="s">
        <v>2566</v>
      </c>
      <c r="G338" s="12" t="s">
        <v>237</v>
      </c>
      <c r="H338" s="12" t="s">
        <v>238</v>
      </c>
      <c r="I338" s="12" t="s">
        <v>239</v>
      </c>
      <c r="J338" s="14"/>
      <c r="K338" s="12" t="s">
        <v>3000</v>
      </c>
      <c r="L338" s="12" t="s">
        <v>3001</v>
      </c>
      <c r="M338" s="15" t="s">
        <v>2625</v>
      </c>
      <c r="N338" s="12" t="s">
        <v>2570</v>
      </c>
      <c r="O338" s="12" t="s">
        <v>244</v>
      </c>
      <c r="P338" s="12" t="s">
        <v>245</v>
      </c>
      <c r="Q338" s="12" t="s">
        <v>278</v>
      </c>
      <c r="R338" s="12" t="s">
        <v>279</v>
      </c>
      <c r="S338" s="12" t="s">
        <v>248</v>
      </c>
      <c r="T338" s="16" t="s">
        <v>3002</v>
      </c>
      <c r="U338" s="17" t="s">
        <v>3003</v>
      </c>
      <c r="V338" s="12" t="str">
        <f t="shared" si="1"/>
        <v>3,515948</v>
      </c>
      <c r="W338" s="14" t="str">
        <f t="shared" si="2"/>
        <v>98,786243</v>
      </c>
      <c r="X338" s="14" t="str">
        <f t="shared" si="3"/>
        <v>3,515919</v>
      </c>
      <c r="Y338" s="14" t="str">
        <f t="shared" si="4"/>
        <v>98,786234</v>
      </c>
      <c r="Z338" s="18">
        <f t="shared" si="72"/>
        <v>3.375812433</v>
      </c>
      <c r="AA338" s="14" t="str">
        <f t="shared" si="6"/>
        <v>Dalam Radius</v>
      </c>
      <c r="AB338" s="14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4"/>
      <c r="DR338" s="12" t="b">
        <v>0</v>
      </c>
      <c r="DS338" s="12" t="b">
        <v>0</v>
      </c>
      <c r="DT338" s="12"/>
      <c r="DU338" s="12"/>
      <c r="DV338" s="12" t="s">
        <v>3004</v>
      </c>
      <c r="DW338" s="12" t="b">
        <v>1</v>
      </c>
      <c r="DX338" s="12"/>
      <c r="DY338" s="12"/>
      <c r="DZ338" s="12"/>
      <c r="EA338" s="12"/>
      <c r="EB338" s="12"/>
      <c r="EC338" s="12"/>
      <c r="ED338" s="12"/>
      <c r="EE338" s="12"/>
      <c r="EF338" s="14"/>
      <c r="EG338" s="14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4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4"/>
      <c r="FN338" s="12"/>
      <c r="FO338" s="12"/>
      <c r="FP338" s="12"/>
      <c r="FQ338" s="14"/>
      <c r="FR338" s="12"/>
      <c r="FS338" s="12">
        <v>2.0</v>
      </c>
      <c r="FT338" s="12"/>
      <c r="FU338" s="12"/>
      <c r="FV338" s="12"/>
      <c r="FW338" s="12"/>
      <c r="FX338" s="12"/>
      <c r="FY338" s="12">
        <v>2.0</v>
      </c>
      <c r="FZ338" s="12"/>
      <c r="GA338" s="12"/>
      <c r="GB338" s="12"/>
      <c r="GC338" s="14"/>
      <c r="GD338" s="12">
        <v>2.0</v>
      </c>
      <c r="GE338" s="12"/>
      <c r="GF338" s="12"/>
      <c r="GG338" s="12"/>
      <c r="GH338" s="12"/>
      <c r="GI338" s="12"/>
      <c r="GJ338" s="12"/>
      <c r="GK338" s="14"/>
      <c r="GL338" s="14"/>
      <c r="GM338" s="14"/>
      <c r="GN338" s="12"/>
      <c r="GO338" s="14"/>
      <c r="GP338" s="14"/>
      <c r="GQ338" s="12"/>
      <c r="GR338" s="14"/>
      <c r="GS338" s="12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2">
        <f>countif(AC338:CV338,"TRUE")</f>
        <v>0</v>
      </c>
      <c r="HR338" s="12">
        <v>72000.0</v>
      </c>
      <c r="HS338" s="12">
        <v>0.0</v>
      </c>
      <c r="HT338" s="12">
        <v>0.0</v>
      </c>
      <c r="HU338" s="12">
        <v>0.0</v>
      </c>
      <c r="HV338" s="12">
        <v>0.0</v>
      </c>
      <c r="HW338" s="12">
        <v>0.0</v>
      </c>
      <c r="HX338" s="12">
        <v>72000.0</v>
      </c>
      <c r="HY338" s="12" t="s">
        <v>3005</v>
      </c>
      <c r="HZ338" s="12" t="s">
        <v>3006</v>
      </c>
    </row>
    <row r="339">
      <c r="A339" s="12" t="s">
        <v>3007</v>
      </c>
      <c r="B339" s="12" t="s">
        <v>3008</v>
      </c>
      <c r="C339" s="13">
        <v>45236.0</v>
      </c>
      <c r="D339" s="12">
        <v>11.0</v>
      </c>
      <c r="E339" s="12" t="s">
        <v>235</v>
      </c>
      <c r="F339" s="12" t="s">
        <v>236</v>
      </c>
      <c r="G339" s="12" t="s">
        <v>237</v>
      </c>
      <c r="H339" s="12" t="s">
        <v>238</v>
      </c>
      <c r="I339" s="12" t="s">
        <v>239</v>
      </c>
      <c r="J339" s="14"/>
      <c r="K339" s="12" t="s">
        <v>3009</v>
      </c>
      <c r="L339" s="12" t="s">
        <v>3010</v>
      </c>
      <c r="M339" s="15" t="s">
        <v>268</v>
      </c>
      <c r="N339" s="12" t="s">
        <v>713</v>
      </c>
      <c r="O339" s="12" t="s">
        <v>259</v>
      </c>
      <c r="P339" s="12" t="s">
        <v>245</v>
      </c>
      <c r="Q339" s="12" t="s">
        <v>246</v>
      </c>
      <c r="R339" s="12" t="s">
        <v>247</v>
      </c>
      <c r="S339" s="12" t="s">
        <v>248</v>
      </c>
      <c r="T339" s="16" t="s">
        <v>3011</v>
      </c>
      <c r="U339" s="17" t="s">
        <v>3012</v>
      </c>
      <c r="V339" s="14" t="str">
        <f t="shared" si="1"/>
        <v>3,603355</v>
      </c>
      <c r="W339" s="14" t="str">
        <f t="shared" si="2"/>
        <v>98,728639</v>
      </c>
      <c r="X339" s="14" t="str">
        <f t="shared" si="3"/>
        <v>3,603384</v>
      </c>
      <c r="Y339" s="14" t="str">
        <f t="shared" si="4"/>
        <v>98,728653</v>
      </c>
      <c r="Z339" s="18">
        <f t="shared" si="72"/>
        <v>3.579412955</v>
      </c>
      <c r="AA339" s="14" t="str">
        <f t="shared" si="6"/>
        <v>Dalam Radius</v>
      </c>
      <c r="AB339" s="14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 t="b">
        <v>1</v>
      </c>
      <c r="BG339" s="12"/>
      <c r="BH339" s="12"/>
      <c r="BI339" s="12" t="b">
        <v>1</v>
      </c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 t="b">
        <v>1</v>
      </c>
      <c r="CA339" s="12"/>
      <c r="CB339" s="12" t="b">
        <v>1</v>
      </c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4"/>
      <c r="DR339" s="12" t="b">
        <v>0</v>
      </c>
      <c r="DS339" s="12" t="b">
        <v>0</v>
      </c>
      <c r="DT339" s="14"/>
      <c r="DU339" s="14"/>
      <c r="DV339" s="12" t="s">
        <v>3013</v>
      </c>
      <c r="DW339" s="12" t="b">
        <v>1</v>
      </c>
      <c r="DX339" s="14"/>
      <c r="DY339" s="14"/>
      <c r="DZ339" s="12"/>
      <c r="EA339" s="12"/>
      <c r="EB339" s="12"/>
      <c r="EC339" s="12"/>
      <c r="ED339" s="12"/>
      <c r="EE339" s="12"/>
      <c r="EF339" s="14"/>
      <c r="EG339" s="14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4"/>
      <c r="EU339" s="12"/>
      <c r="EV339" s="12"/>
      <c r="EW339" s="12"/>
      <c r="EX339" s="12"/>
      <c r="EY339" s="12"/>
      <c r="EZ339" s="12"/>
      <c r="FA339" s="12"/>
      <c r="FB339" s="12"/>
      <c r="FC339" s="12">
        <v>2.0</v>
      </c>
      <c r="FD339" s="12"/>
      <c r="FE339" s="12"/>
      <c r="FF339" s="12"/>
      <c r="FG339" s="12"/>
      <c r="FH339" s="12"/>
      <c r="FI339" s="12"/>
      <c r="FJ339" s="12"/>
      <c r="FK339" s="12"/>
      <c r="FL339" s="12"/>
      <c r="FM339" s="14"/>
      <c r="FN339" s="12"/>
      <c r="FO339" s="12"/>
      <c r="FP339" s="12"/>
      <c r="FQ339" s="14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/>
      <c r="GB339" s="12"/>
      <c r="GC339" s="14"/>
      <c r="GD339" s="12"/>
      <c r="GE339" s="12"/>
      <c r="GF339" s="12"/>
      <c r="GG339" s="12"/>
      <c r="GH339" s="12"/>
      <c r="GI339" s="12"/>
      <c r="GJ339" s="12"/>
      <c r="GK339" s="14"/>
      <c r="GL339" s="14"/>
      <c r="GM339" s="14"/>
      <c r="GN339" s="12"/>
      <c r="GO339" s="14"/>
      <c r="GP339" s="14"/>
      <c r="GQ339" s="12"/>
      <c r="GR339" s="14"/>
      <c r="GS339" s="12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2">
        <f>countif(AC339:DP339,"TRUE")</f>
        <v>4</v>
      </c>
      <c r="HR339" s="12">
        <v>24000.0</v>
      </c>
      <c r="HS339" s="12">
        <v>0.0</v>
      </c>
      <c r="HT339" s="12">
        <v>0.0</v>
      </c>
      <c r="HU339" s="12">
        <v>0.0</v>
      </c>
      <c r="HV339" s="12">
        <v>0.0</v>
      </c>
      <c r="HW339" s="12">
        <v>0.0</v>
      </c>
      <c r="HX339" s="12">
        <v>24000.0</v>
      </c>
      <c r="HY339" s="12" t="s">
        <v>3014</v>
      </c>
      <c r="HZ339" s="12" t="s">
        <v>1235</v>
      </c>
    </row>
    <row r="340">
      <c r="A340" s="12" t="s">
        <v>3015</v>
      </c>
      <c r="B340" s="12" t="s">
        <v>3016</v>
      </c>
      <c r="C340" s="13">
        <v>45237.0</v>
      </c>
      <c r="D340" s="12">
        <v>11.0</v>
      </c>
      <c r="E340" s="12" t="s">
        <v>2565</v>
      </c>
      <c r="F340" s="12" t="s">
        <v>2566</v>
      </c>
      <c r="G340" s="12" t="s">
        <v>237</v>
      </c>
      <c r="H340" s="12" t="s">
        <v>238</v>
      </c>
      <c r="I340" s="12" t="s">
        <v>239</v>
      </c>
      <c r="J340" s="14"/>
      <c r="K340" s="12" t="s">
        <v>3017</v>
      </c>
      <c r="L340" s="12" t="s">
        <v>3018</v>
      </c>
      <c r="M340" s="15" t="s">
        <v>3019</v>
      </c>
      <c r="N340" s="12" t="s">
        <v>2681</v>
      </c>
      <c r="O340" s="12" t="s">
        <v>244</v>
      </c>
      <c r="P340" s="12" t="s">
        <v>245</v>
      </c>
      <c r="Q340" s="12" t="s">
        <v>299</v>
      </c>
      <c r="R340" s="12" t="s">
        <v>247</v>
      </c>
      <c r="S340" s="12" t="s">
        <v>248</v>
      </c>
      <c r="T340" s="16" t="s">
        <v>3020</v>
      </c>
      <c r="U340" s="17" t="s">
        <v>3021</v>
      </c>
      <c r="V340" s="12" t="str">
        <f t="shared" si="1"/>
        <v>3,610829</v>
      </c>
      <c r="W340" s="14" t="str">
        <f t="shared" si="2"/>
        <v>98,799130</v>
      </c>
      <c r="X340" s="14" t="str">
        <f t="shared" si="3"/>
        <v>3,610847</v>
      </c>
      <c r="Y340" s="14" t="str">
        <f t="shared" si="4"/>
        <v>98,799110</v>
      </c>
      <c r="Z340" s="18">
        <f t="shared" si="72"/>
        <v>2.988666916</v>
      </c>
      <c r="AA340" s="14" t="str">
        <f t="shared" si="6"/>
        <v>Dalam Radius</v>
      </c>
      <c r="AB340" s="14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4"/>
      <c r="DR340" s="12" t="b">
        <v>0</v>
      </c>
      <c r="DS340" s="12" t="b">
        <v>0</v>
      </c>
      <c r="DT340" s="12"/>
      <c r="DU340" s="12"/>
      <c r="DV340" s="12" t="s">
        <v>3022</v>
      </c>
      <c r="DW340" s="12" t="b">
        <v>1</v>
      </c>
      <c r="DX340" s="12"/>
      <c r="DY340" s="12"/>
      <c r="DZ340" s="12"/>
      <c r="EA340" s="12"/>
      <c r="EB340" s="12"/>
      <c r="EC340" s="12"/>
      <c r="ED340" s="12"/>
      <c r="EE340" s="12"/>
      <c r="EF340" s="14"/>
      <c r="EG340" s="14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4"/>
      <c r="EU340" s="12"/>
      <c r="EV340" s="12"/>
      <c r="EW340" s="12"/>
      <c r="EX340" s="12"/>
      <c r="EY340" s="12"/>
      <c r="EZ340" s="12"/>
      <c r="FA340" s="12"/>
      <c r="FB340" s="12"/>
      <c r="FC340" s="12">
        <v>1.0</v>
      </c>
      <c r="FD340" s="12"/>
      <c r="FE340" s="12"/>
      <c r="FF340" s="12"/>
      <c r="FG340" s="12"/>
      <c r="FH340" s="12"/>
      <c r="FI340" s="12"/>
      <c r="FJ340" s="12"/>
      <c r="FK340" s="12"/>
      <c r="FL340" s="12"/>
      <c r="FM340" s="14"/>
      <c r="FN340" s="12"/>
      <c r="FO340" s="12"/>
      <c r="FP340" s="12"/>
      <c r="FQ340" s="14"/>
      <c r="FR340" s="12"/>
      <c r="FS340" s="12"/>
      <c r="FT340" s="12"/>
      <c r="FU340" s="12"/>
      <c r="FV340" s="12"/>
      <c r="FW340" s="12"/>
      <c r="FX340" s="12"/>
      <c r="FY340" s="12">
        <v>1.0</v>
      </c>
      <c r="FZ340" s="12"/>
      <c r="GA340" s="12"/>
      <c r="GB340" s="12"/>
      <c r="GC340" s="14"/>
      <c r="GD340" s="12"/>
      <c r="GE340" s="12"/>
      <c r="GF340" s="12"/>
      <c r="GG340" s="12"/>
      <c r="GH340" s="12"/>
      <c r="GI340" s="12"/>
      <c r="GJ340" s="12"/>
      <c r="GK340" s="14"/>
      <c r="GL340" s="14"/>
      <c r="GM340" s="14"/>
      <c r="GN340" s="12"/>
      <c r="GO340" s="14"/>
      <c r="GP340" s="14"/>
      <c r="GQ340" s="12"/>
      <c r="GR340" s="14"/>
      <c r="GS340" s="12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2">
        <f>countif(AC340:CV340,"TRUE")</f>
        <v>0</v>
      </c>
      <c r="HR340" s="12">
        <v>24000.0</v>
      </c>
      <c r="HS340" s="12">
        <v>0.0</v>
      </c>
      <c r="HT340" s="12">
        <v>0.0</v>
      </c>
      <c r="HU340" s="12">
        <v>0.0</v>
      </c>
      <c r="HV340" s="12">
        <v>0.0</v>
      </c>
      <c r="HW340" s="12">
        <v>0.0</v>
      </c>
      <c r="HX340" s="12">
        <v>24000.0</v>
      </c>
      <c r="HY340" s="12" t="s">
        <v>3023</v>
      </c>
      <c r="HZ340" s="19">
        <v>36623.0</v>
      </c>
    </row>
    <row r="341">
      <c r="A341" s="12" t="s">
        <v>3024</v>
      </c>
      <c r="B341" s="12" t="s">
        <v>3025</v>
      </c>
      <c r="C341" s="13">
        <v>45236.0</v>
      </c>
      <c r="D341" s="12">
        <v>11.0</v>
      </c>
      <c r="E341" s="12" t="s">
        <v>2565</v>
      </c>
      <c r="F341" s="12" t="s">
        <v>2566</v>
      </c>
      <c r="G341" s="12" t="s">
        <v>237</v>
      </c>
      <c r="H341" s="12" t="s">
        <v>238</v>
      </c>
      <c r="I341" s="12" t="s">
        <v>239</v>
      </c>
      <c r="J341" s="14"/>
      <c r="K341" s="12" t="s">
        <v>3026</v>
      </c>
      <c r="L341" s="12" t="s">
        <v>3027</v>
      </c>
      <c r="M341" s="15" t="s">
        <v>3028</v>
      </c>
      <c r="N341" s="12" t="s">
        <v>2681</v>
      </c>
      <c r="O341" s="12" t="s">
        <v>244</v>
      </c>
      <c r="P341" s="12" t="s">
        <v>245</v>
      </c>
      <c r="Q341" s="12" t="s">
        <v>299</v>
      </c>
      <c r="R341" s="12" t="s">
        <v>247</v>
      </c>
      <c r="S341" s="12" t="s">
        <v>248</v>
      </c>
      <c r="T341" s="16" t="s">
        <v>3029</v>
      </c>
      <c r="U341" s="17" t="s">
        <v>3030</v>
      </c>
      <c r="V341" s="14" t="str">
        <f t="shared" si="1"/>
        <v>3,614046</v>
      </c>
      <c r="W341" s="14" t="str">
        <f t="shared" si="2"/>
        <v>98,785452</v>
      </c>
      <c r="X341" s="14" t="str">
        <f t="shared" si="3"/>
        <v>3,614022</v>
      </c>
      <c r="Y341" s="14" t="str">
        <f t="shared" si="4"/>
        <v>98,785453</v>
      </c>
      <c r="Z341" s="18">
        <f t="shared" si="72"/>
        <v>2.670982343</v>
      </c>
      <c r="AA341" s="14" t="str">
        <f t="shared" si="6"/>
        <v>Dalam Radius</v>
      </c>
      <c r="AB341" s="14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 t="b">
        <v>1</v>
      </c>
      <c r="BC341" s="12"/>
      <c r="BD341" s="12"/>
      <c r="BE341" s="12"/>
      <c r="BF341" s="12" t="b">
        <v>1</v>
      </c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 t="b">
        <v>1</v>
      </c>
      <c r="CC341" s="12"/>
      <c r="CD341" s="12"/>
      <c r="CE341" s="12"/>
      <c r="CF341" s="12"/>
      <c r="CG341" s="12" t="b">
        <v>1</v>
      </c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4"/>
      <c r="DR341" s="12" t="b">
        <v>0</v>
      </c>
      <c r="DS341" s="12" t="b">
        <v>0</v>
      </c>
      <c r="DT341" s="14"/>
      <c r="DU341" s="14"/>
      <c r="DV341" s="12" t="s">
        <v>3031</v>
      </c>
      <c r="DW341" s="12" t="b">
        <v>1</v>
      </c>
      <c r="DX341" s="14"/>
      <c r="DY341" s="14"/>
      <c r="DZ341" s="12"/>
      <c r="EA341" s="12"/>
      <c r="EB341" s="12"/>
      <c r="EC341" s="12"/>
      <c r="ED341" s="12"/>
      <c r="EE341" s="12"/>
      <c r="EF341" s="14"/>
      <c r="EG341" s="14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4"/>
      <c r="EU341" s="12"/>
      <c r="EV341" s="12"/>
      <c r="EW341" s="12"/>
      <c r="EX341" s="12"/>
      <c r="EY341" s="12">
        <v>1.0</v>
      </c>
      <c r="EZ341" s="12"/>
      <c r="FA341" s="12"/>
      <c r="FB341" s="12"/>
      <c r="FC341" s="12">
        <v>2.0</v>
      </c>
      <c r="FD341" s="12"/>
      <c r="FE341" s="12"/>
      <c r="FF341" s="12"/>
      <c r="FG341" s="12"/>
      <c r="FH341" s="12"/>
      <c r="FI341" s="12"/>
      <c r="FJ341" s="12"/>
      <c r="FK341" s="12"/>
      <c r="FL341" s="12"/>
      <c r="FM341" s="14"/>
      <c r="FN341" s="12"/>
      <c r="FO341" s="12"/>
      <c r="FP341" s="12"/>
      <c r="FQ341" s="14"/>
      <c r="FR341" s="12"/>
      <c r="FS341" s="12"/>
      <c r="FT341" s="12"/>
      <c r="FU341" s="12"/>
      <c r="FV341" s="12"/>
      <c r="FW341" s="12"/>
      <c r="FX341" s="12"/>
      <c r="FY341" s="12">
        <v>1.0</v>
      </c>
      <c r="FZ341" s="12"/>
      <c r="GA341" s="12"/>
      <c r="GB341" s="12"/>
      <c r="GC341" s="14"/>
      <c r="GD341" s="12">
        <v>1.0</v>
      </c>
      <c r="GE341" s="12"/>
      <c r="GF341" s="12"/>
      <c r="GG341" s="12"/>
      <c r="GH341" s="12"/>
      <c r="GI341" s="12"/>
      <c r="GJ341" s="12"/>
      <c r="GK341" s="14"/>
      <c r="GL341" s="14"/>
      <c r="GM341" s="14"/>
      <c r="GN341" s="12"/>
      <c r="GO341" s="14"/>
      <c r="GP341" s="14"/>
      <c r="GQ341" s="12"/>
      <c r="GR341" s="14"/>
      <c r="GS341" s="12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2">
        <f t="shared" ref="HQ341:HQ342" si="76">countif(AC341:DP341,"TRUE")</f>
        <v>4</v>
      </c>
      <c r="HR341" s="12">
        <v>60000.0</v>
      </c>
      <c r="HS341" s="12">
        <v>0.0</v>
      </c>
      <c r="HT341" s="12">
        <v>0.0</v>
      </c>
      <c r="HU341" s="12">
        <v>0.0</v>
      </c>
      <c r="HV341" s="12">
        <v>0.0</v>
      </c>
      <c r="HW341" s="12">
        <v>0.0</v>
      </c>
      <c r="HX341" s="12">
        <v>60000.0</v>
      </c>
      <c r="HY341" s="12" t="s">
        <v>3032</v>
      </c>
      <c r="HZ341" s="12" t="s">
        <v>3033</v>
      </c>
    </row>
    <row r="342">
      <c r="A342" s="12" t="s">
        <v>3034</v>
      </c>
      <c r="B342" s="12" t="s">
        <v>3035</v>
      </c>
      <c r="C342" s="13">
        <v>45232.0</v>
      </c>
      <c r="D342" s="12">
        <v>11.0</v>
      </c>
      <c r="E342" s="12" t="s">
        <v>475</v>
      </c>
      <c r="F342" s="12" t="s">
        <v>730</v>
      </c>
      <c r="G342" s="12" t="s">
        <v>237</v>
      </c>
      <c r="H342" s="12" t="s">
        <v>238</v>
      </c>
      <c r="I342" s="12" t="s">
        <v>239</v>
      </c>
      <c r="J342" s="14"/>
      <c r="K342" s="12" t="s">
        <v>3036</v>
      </c>
      <c r="L342" s="12" t="s">
        <v>3037</v>
      </c>
      <c r="M342" s="15" t="s">
        <v>1727</v>
      </c>
      <c r="N342" s="12" t="s">
        <v>1144</v>
      </c>
      <c r="O342" s="12" t="s">
        <v>259</v>
      </c>
      <c r="P342" s="12" t="s">
        <v>245</v>
      </c>
      <c r="Q342" s="12" t="s">
        <v>246</v>
      </c>
      <c r="R342" s="12" t="s">
        <v>247</v>
      </c>
      <c r="S342" s="12" t="s">
        <v>3038</v>
      </c>
      <c r="T342" s="16" t="s">
        <v>3039</v>
      </c>
      <c r="U342" s="17" t="s">
        <v>3040</v>
      </c>
      <c r="V342" s="14" t="str">
        <f t="shared" si="1"/>
        <v>3,529681</v>
      </c>
      <c r="W342" s="14" t="str">
        <f t="shared" si="2"/>
        <v>98,679727</v>
      </c>
      <c r="X342" s="14" t="str">
        <f t="shared" si="3"/>
        <v>3,529654</v>
      </c>
      <c r="Y342" s="14" t="str">
        <f t="shared" si="4"/>
        <v>98,679710</v>
      </c>
      <c r="Z342" s="18">
        <f t="shared" si="72"/>
        <v>3.545885545</v>
      </c>
      <c r="AA342" s="14" t="str">
        <f t="shared" si="6"/>
        <v>Dalam Radius</v>
      </c>
      <c r="AB342" s="14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 t="b">
        <v>1</v>
      </c>
      <c r="BC342" s="12"/>
      <c r="BD342" s="12"/>
      <c r="BE342" s="12"/>
      <c r="BF342" s="12" t="b">
        <v>1</v>
      </c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 t="b">
        <v>1</v>
      </c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2" t="b">
        <v>0</v>
      </c>
      <c r="DS342" s="12" t="b">
        <v>0</v>
      </c>
      <c r="DT342" s="14"/>
      <c r="DU342" s="14"/>
      <c r="DV342" s="12" t="s">
        <v>3041</v>
      </c>
      <c r="DW342" s="12" t="b">
        <v>1</v>
      </c>
      <c r="DX342" s="14"/>
      <c r="DY342" s="14"/>
      <c r="DZ342" s="12"/>
      <c r="EA342" s="12"/>
      <c r="EB342" s="12"/>
      <c r="EC342" s="12"/>
      <c r="ED342" s="12">
        <v>1.0</v>
      </c>
      <c r="EE342" s="12"/>
      <c r="EF342" s="14"/>
      <c r="EG342" s="14"/>
      <c r="EH342" s="12"/>
      <c r="EI342" s="12"/>
      <c r="EJ342" s="14"/>
      <c r="EK342" s="12"/>
      <c r="EL342" s="12"/>
      <c r="EM342" s="12"/>
      <c r="EN342" s="12"/>
      <c r="EO342" s="12"/>
      <c r="EP342" s="12"/>
      <c r="EQ342" s="12"/>
      <c r="ER342" s="12"/>
      <c r="ES342" s="12"/>
      <c r="ET342" s="14"/>
      <c r="EU342" s="12"/>
      <c r="EV342" s="12"/>
      <c r="EW342" s="12"/>
      <c r="EX342" s="12"/>
      <c r="EY342" s="12"/>
      <c r="EZ342" s="12"/>
      <c r="FA342" s="12"/>
      <c r="FB342" s="12"/>
      <c r="FC342" s="12">
        <v>1.0</v>
      </c>
      <c r="FD342" s="12"/>
      <c r="FE342" s="12"/>
      <c r="FF342" s="12"/>
      <c r="FG342" s="12"/>
      <c r="FH342" s="12"/>
      <c r="FI342" s="12"/>
      <c r="FJ342" s="12"/>
      <c r="FK342" s="12"/>
      <c r="FL342" s="12"/>
      <c r="FM342" s="14"/>
      <c r="FN342" s="12"/>
      <c r="FO342" s="12"/>
      <c r="FP342" s="12"/>
      <c r="FQ342" s="14"/>
      <c r="FR342" s="12"/>
      <c r="FS342" s="12">
        <v>1.0</v>
      </c>
      <c r="FT342" s="12"/>
      <c r="FU342" s="12"/>
      <c r="FV342" s="12"/>
      <c r="FW342" s="12"/>
      <c r="FX342" s="12"/>
      <c r="FY342" s="12">
        <v>1.0</v>
      </c>
      <c r="FZ342" s="12"/>
      <c r="GA342" s="12"/>
      <c r="GB342" s="12"/>
      <c r="GC342" s="14"/>
      <c r="GD342" s="12"/>
      <c r="GE342" s="12"/>
      <c r="GF342" s="12"/>
      <c r="GG342" s="12"/>
      <c r="GH342" s="12"/>
      <c r="GI342" s="12"/>
      <c r="GJ342" s="12"/>
      <c r="GK342" s="14"/>
      <c r="GL342" s="14"/>
      <c r="GM342" s="14"/>
      <c r="GN342" s="12"/>
      <c r="GO342" s="14"/>
      <c r="GP342" s="14"/>
      <c r="GQ342" s="12"/>
      <c r="GR342" s="14"/>
      <c r="GS342" s="12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2">
        <f t="shared" si="76"/>
        <v>3</v>
      </c>
      <c r="HR342" s="12">
        <v>36000.0</v>
      </c>
      <c r="HS342" s="12">
        <v>12500.0</v>
      </c>
      <c r="HT342" s="12">
        <v>0.0</v>
      </c>
      <c r="HU342" s="12">
        <v>0.0</v>
      </c>
      <c r="HV342" s="12">
        <v>0.0</v>
      </c>
      <c r="HW342" s="12"/>
      <c r="HX342" s="12">
        <v>48500.0</v>
      </c>
      <c r="HY342" s="12" t="s">
        <v>3042</v>
      </c>
      <c r="HZ342" s="12" t="s">
        <v>1940</v>
      </c>
    </row>
    <row r="343">
      <c r="A343" s="12" t="s">
        <v>3043</v>
      </c>
      <c r="B343" s="12" t="s">
        <v>3044</v>
      </c>
      <c r="C343" s="13">
        <v>45237.0</v>
      </c>
      <c r="D343" s="12">
        <v>11.0</v>
      </c>
      <c r="E343" s="12" t="s">
        <v>2565</v>
      </c>
      <c r="F343" s="12" t="s">
        <v>2566</v>
      </c>
      <c r="G343" s="12" t="s">
        <v>237</v>
      </c>
      <c r="H343" s="12" t="s">
        <v>238</v>
      </c>
      <c r="I343" s="12" t="s">
        <v>239</v>
      </c>
      <c r="J343" s="14"/>
      <c r="K343" s="12" t="s">
        <v>3045</v>
      </c>
      <c r="L343" s="12" t="s">
        <v>3046</v>
      </c>
      <c r="M343" s="15" t="s">
        <v>268</v>
      </c>
      <c r="N343" s="12" t="s">
        <v>2570</v>
      </c>
      <c r="O343" s="12" t="s">
        <v>244</v>
      </c>
      <c r="P343" s="12" t="s">
        <v>245</v>
      </c>
      <c r="Q343" s="12" t="s">
        <v>299</v>
      </c>
      <c r="R343" s="12" t="s">
        <v>247</v>
      </c>
      <c r="S343" s="12" t="s">
        <v>248</v>
      </c>
      <c r="T343" s="16" t="s">
        <v>3047</v>
      </c>
      <c r="U343" s="17" t="s">
        <v>3048</v>
      </c>
      <c r="V343" s="12" t="str">
        <f t="shared" si="1"/>
        <v>3,518433</v>
      </c>
      <c r="W343" s="14" t="str">
        <f t="shared" si="2"/>
        <v>98,778084</v>
      </c>
      <c r="X343" s="14" t="str">
        <f t="shared" si="3"/>
        <v>3,518411</v>
      </c>
      <c r="Y343" s="14" t="str">
        <f t="shared" si="4"/>
        <v>98,778080</v>
      </c>
      <c r="Z343" s="18">
        <f t="shared" si="72"/>
        <v>2.486242214</v>
      </c>
      <c r="AA343" s="14" t="str">
        <f t="shared" si="6"/>
        <v>Dalam Radius</v>
      </c>
      <c r="AB343" s="14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4"/>
      <c r="DR343" s="12" t="b">
        <v>0</v>
      </c>
      <c r="DS343" s="12" t="b">
        <v>0</v>
      </c>
      <c r="DT343" s="12"/>
      <c r="DU343" s="12"/>
      <c r="DV343" s="12" t="s">
        <v>3049</v>
      </c>
      <c r="DW343" s="12" t="b">
        <v>1</v>
      </c>
      <c r="DX343" s="12"/>
      <c r="DY343" s="12"/>
      <c r="DZ343" s="12"/>
      <c r="EA343" s="12"/>
      <c r="EB343" s="12"/>
      <c r="EC343" s="12"/>
      <c r="ED343" s="12"/>
      <c r="EE343" s="12"/>
      <c r="EF343" s="14"/>
      <c r="EG343" s="14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4"/>
      <c r="EU343" s="12"/>
      <c r="EV343" s="12"/>
      <c r="EW343" s="12"/>
      <c r="EX343" s="12"/>
      <c r="EY343" s="12"/>
      <c r="EZ343" s="12"/>
      <c r="FA343" s="12"/>
      <c r="FB343" s="12"/>
      <c r="FC343" s="12">
        <v>1.0</v>
      </c>
      <c r="FD343" s="12"/>
      <c r="FE343" s="12"/>
      <c r="FF343" s="12"/>
      <c r="FG343" s="12"/>
      <c r="FH343" s="12"/>
      <c r="FI343" s="12"/>
      <c r="FJ343" s="12"/>
      <c r="FK343" s="12"/>
      <c r="FL343" s="12"/>
      <c r="FM343" s="14"/>
      <c r="FN343" s="12"/>
      <c r="FO343" s="12"/>
      <c r="FP343" s="12"/>
      <c r="FQ343" s="14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/>
      <c r="GB343" s="12"/>
      <c r="GC343" s="14"/>
      <c r="GD343" s="12"/>
      <c r="GE343" s="12"/>
      <c r="GF343" s="12"/>
      <c r="GG343" s="12"/>
      <c r="GH343" s="12"/>
      <c r="GI343" s="12"/>
      <c r="GJ343" s="12"/>
      <c r="GK343" s="14"/>
      <c r="GL343" s="14"/>
      <c r="GM343" s="12"/>
      <c r="GN343" s="12"/>
      <c r="GO343" s="14"/>
      <c r="GP343" s="14"/>
      <c r="GQ343" s="12"/>
      <c r="GR343" s="14"/>
      <c r="GS343" s="12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2">
        <f>countif(AC343:CV343,"TRUE")</f>
        <v>0</v>
      </c>
      <c r="HR343" s="12">
        <v>12000.0</v>
      </c>
      <c r="HS343" s="12">
        <v>0.0</v>
      </c>
      <c r="HT343" s="12">
        <v>0.0</v>
      </c>
      <c r="HU343" s="12">
        <v>0.0</v>
      </c>
      <c r="HV343" s="12">
        <v>0.0</v>
      </c>
      <c r="HW343" s="12">
        <v>0.0</v>
      </c>
      <c r="HX343" s="12">
        <v>12000.0</v>
      </c>
      <c r="HY343" s="12" t="s">
        <v>3050</v>
      </c>
      <c r="HZ343" s="19">
        <v>36537.0</v>
      </c>
    </row>
    <row r="344">
      <c r="A344" s="15" t="s">
        <v>3051</v>
      </c>
      <c r="B344" s="12" t="s">
        <v>3052</v>
      </c>
      <c r="C344" s="13">
        <v>45236.0</v>
      </c>
      <c r="D344" s="12">
        <v>11.0</v>
      </c>
      <c r="E344" s="12" t="s">
        <v>475</v>
      </c>
      <c r="F344" s="12" t="s">
        <v>476</v>
      </c>
      <c r="G344" s="12" t="s">
        <v>237</v>
      </c>
      <c r="H344" s="12" t="s">
        <v>238</v>
      </c>
      <c r="I344" s="12" t="s">
        <v>239</v>
      </c>
      <c r="J344" s="14"/>
      <c r="K344" s="12" t="s">
        <v>2632</v>
      </c>
      <c r="L344" s="12" t="s">
        <v>2633</v>
      </c>
      <c r="M344" s="15" t="s">
        <v>2634</v>
      </c>
      <c r="N344" s="12" t="s">
        <v>480</v>
      </c>
      <c r="O344" s="12" t="s">
        <v>259</v>
      </c>
      <c r="P344" s="12" t="s">
        <v>245</v>
      </c>
      <c r="Q344" s="12" t="s">
        <v>246</v>
      </c>
      <c r="R344" s="12" t="s">
        <v>247</v>
      </c>
      <c r="S344" s="12" t="s">
        <v>2635</v>
      </c>
      <c r="T344" s="16" t="s">
        <v>2636</v>
      </c>
      <c r="U344" s="17" t="s">
        <v>3053</v>
      </c>
      <c r="V344" s="14" t="str">
        <f t="shared" si="1"/>
        <v>3,598970</v>
      </c>
      <c r="W344" s="14" t="str">
        <f t="shared" si="2"/>
        <v>98,679368</v>
      </c>
      <c r="X344" s="14" t="str">
        <f t="shared" si="3"/>
        <v>3,598939</v>
      </c>
      <c r="Y344" s="14" t="str">
        <f t="shared" si="4"/>
        <v>98,679361</v>
      </c>
      <c r="Z344" s="18">
        <f t="shared" si="72"/>
        <v>3.533489276</v>
      </c>
      <c r="AA344" s="14" t="str">
        <f t="shared" si="6"/>
        <v>Dalam Radius</v>
      </c>
      <c r="AB344" s="14"/>
      <c r="AC344" s="12"/>
      <c r="AD344" s="12"/>
      <c r="AE344" s="12"/>
      <c r="AF344" s="12"/>
      <c r="AG344" s="12"/>
      <c r="AH344" s="12" t="b">
        <v>1</v>
      </c>
      <c r="AI344" s="12" t="b">
        <v>1</v>
      </c>
      <c r="AJ344" s="12"/>
      <c r="AK344" s="12"/>
      <c r="AL344" s="12"/>
      <c r="AM344" s="12" t="b">
        <v>1</v>
      </c>
      <c r="AN344" s="12"/>
      <c r="AO344" s="12" t="b">
        <v>1</v>
      </c>
      <c r="AP344" s="12"/>
      <c r="AQ344" s="12"/>
      <c r="AR344" s="12"/>
      <c r="AS344" s="12"/>
      <c r="AT344" s="12" t="b">
        <v>1</v>
      </c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4"/>
      <c r="DR344" s="12" t="b">
        <v>1</v>
      </c>
      <c r="DS344" s="12" t="b">
        <v>0</v>
      </c>
      <c r="DT344" s="14"/>
      <c r="DU344" s="14"/>
      <c r="DV344" s="12" t="s">
        <v>3054</v>
      </c>
      <c r="DW344" s="12" t="b">
        <v>1</v>
      </c>
      <c r="DX344" s="14"/>
      <c r="DY344" s="14"/>
      <c r="DZ344" s="12"/>
      <c r="EA344" s="12"/>
      <c r="EB344" s="12"/>
      <c r="EC344" s="12"/>
      <c r="ED344" s="12"/>
      <c r="EE344" s="12"/>
      <c r="EF344" s="14"/>
      <c r="EG344" s="14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4"/>
      <c r="EU344" s="12"/>
      <c r="EV344" s="12"/>
      <c r="EW344" s="12"/>
      <c r="EX344" s="12"/>
      <c r="EY344" s="12"/>
      <c r="EZ344" s="12"/>
      <c r="FA344" s="12">
        <v>1.0</v>
      </c>
      <c r="FB344" s="12"/>
      <c r="FC344" s="12">
        <v>1.0</v>
      </c>
      <c r="FD344" s="12"/>
      <c r="FE344" s="12"/>
      <c r="FF344" s="12"/>
      <c r="FG344" s="12"/>
      <c r="FH344" s="12"/>
      <c r="FI344" s="12"/>
      <c r="FJ344" s="12"/>
      <c r="FK344" s="12"/>
      <c r="FL344" s="12"/>
      <c r="FM344" s="14"/>
      <c r="FN344" s="12"/>
      <c r="FO344" s="12"/>
      <c r="FP344" s="12"/>
      <c r="FQ344" s="14"/>
      <c r="FR344" s="12"/>
      <c r="FS344" s="12"/>
      <c r="FT344" s="12"/>
      <c r="FU344" s="12"/>
      <c r="FV344" s="12"/>
      <c r="FW344" s="12">
        <v>1.0</v>
      </c>
      <c r="FX344" s="12"/>
      <c r="FY344" s="12"/>
      <c r="FZ344" s="12"/>
      <c r="GA344" s="12"/>
      <c r="GB344" s="12"/>
      <c r="GC344" s="14"/>
      <c r="GD344" s="12"/>
      <c r="GE344" s="12"/>
      <c r="GF344" s="12"/>
      <c r="GG344" s="12"/>
      <c r="GH344" s="12"/>
      <c r="GI344" s="12"/>
      <c r="GJ344" s="12"/>
      <c r="GK344" s="14"/>
      <c r="GL344" s="14"/>
      <c r="GM344" s="14"/>
      <c r="GN344" s="12"/>
      <c r="GO344" s="14"/>
      <c r="GP344" s="14"/>
      <c r="GQ344" s="12"/>
      <c r="GR344" s="14"/>
      <c r="GS344" s="12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2">
        <f t="shared" ref="HQ344:HQ350" si="77">countif(AC344:DP344,"TRUE")</f>
        <v>5</v>
      </c>
      <c r="HR344" s="12">
        <v>36000.0</v>
      </c>
      <c r="HS344" s="12">
        <v>0.0</v>
      </c>
      <c r="HT344" s="12">
        <v>0.0</v>
      </c>
      <c r="HU344" s="12">
        <v>0.0</v>
      </c>
      <c r="HV344" s="12">
        <v>0.0</v>
      </c>
      <c r="HW344" s="12">
        <v>0.0</v>
      </c>
      <c r="HX344" s="12">
        <v>36000.0</v>
      </c>
      <c r="HY344" s="12" t="s">
        <v>3055</v>
      </c>
      <c r="HZ344" s="19">
        <v>36552.0</v>
      </c>
    </row>
    <row r="345">
      <c r="A345" s="12" t="s">
        <v>3056</v>
      </c>
      <c r="B345" s="12" t="s">
        <v>3057</v>
      </c>
      <c r="C345" s="13">
        <v>45236.0</v>
      </c>
      <c r="D345" s="12">
        <v>11.0</v>
      </c>
      <c r="E345" s="12" t="s">
        <v>2565</v>
      </c>
      <c r="F345" s="12" t="s">
        <v>2566</v>
      </c>
      <c r="G345" s="12" t="s">
        <v>237</v>
      </c>
      <c r="H345" s="12" t="s">
        <v>238</v>
      </c>
      <c r="I345" s="12" t="s">
        <v>239</v>
      </c>
      <c r="J345" s="14"/>
      <c r="K345" s="12" t="s">
        <v>3058</v>
      </c>
      <c r="L345" s="12" t="s">
        <v>3059</v>
      </c>
      <c r="M345" s="15" t="s">
        <v>2625</v>
      </c>
      <c r="N345" s="12" t="s">
        <v>2570</v>
      </c>
      <c r="O345" s="12" t="s">
        <v>244</v>
      </c>
      <c r="P345" s="12" t="s">
        <v>245</v>
      </c>
      <c r="Q345" s="12" t="s">
        <v>299</v>
      </c>
      <c r="R345" s="12" t="s">
        <v>247</v>
      </c>
      <c r="S345" s="12" t="s">
        <v>248</v>
      </c>
      <c r="T345" s="16" t="s">
        <v>3060</v>
      </c>
      <c r="U345" s="17" t="s">
        <v>3061</v>
      </c>
      <c r="V345" s="14" t="str">
        <f t="shared" si="1"/>
        <v>3,490602</v>
      </c>
      <c r="W345" s="14" t="str">
        <f t="shared" si="2"/>
        <v>98,778547</v>
      </c>
      <c r="X345" s="14" t="str">
        <f t="shared" si="3"/>
        <v>3,490624</v>
      </c>
      <c r="Y345" s="14" t="str">
        <f t="shared" si="4"/>
        <v>98,778544</v>
      </c>
      <c r="Z345" s="18">
        <f t="shared" si="72"/>
        <v>2.468842415</v>
      </c>
      <c r="AA345" s="14" t="str">
        <f t="shared" si="6"/>
        <v>Dalam Radius</v>
      </c>
      <c r="AB345" s="14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4"/>
      <c r="DR345" s="12" t="b">
        <v>0</v>
      </c>
      <c r="DS345" s="12" t="b">
        <v>0</v>
      </c>
      <c r="DT345" s="14"/>
      <c r="DU345" s="14"/>
      <c r="DV345" s="12" t="s">
        <v>3062</v>
      </c>
      <c r="DW345" s="12" t="b">
        <v>1</v>
      </c>
      <c r="DX345" s="14"/>
      <c r="DY345" s="14"/>
      <c r="DZ345" s="12"/>
      <c r="EA345" s="12"/>
      <c r="EB345" s="12"/>
      <c r="EC345" s="12"/>
      <c r="ED345" s="12"/>
      <c r="EE345" s="12"/>
      <c r="EF345" s="14"/>
      <c r="EG345" s="14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4"/>
      <c r="EU345" s="12">
        <v>1.0</v>
      </c>
      <c r="EV345" s="12"/>
      <c r="EW345" s="12">
        <v>1.0</v>
      </c>
      <c r="EX345" s="12">
        <v>1.0</v>
      </c>
      <c r="EY345" s="12">
        <v>1.0</v>
      </c>
      <c r="EZ345" s="12"/>
      <c r="FA345" s="12">
        <v>2.0</v>
      </c>
      <c r="FB345" s="12"/>
      <c r="FC345" s="12">
        <v>2.0</v>
      </c>
      <c r="FD345" s="12">
        <v>1.0</v>
      </c>
      <c r="FE345" s="12"/>
      <c r="FF345" s="12">
        <v>1.0</v>
      </c>
      <c r="FG345" s="12"/>
      <c r="FH345" s="12"/>
      <c r="FI345" s="12">
        <v>1.0</v>
      </c>
      <c r="FJ345" s="12">
        <v>1.0</v>
      </c>
      <c r="FK345" s="12">
        <v>0.0</v>
      </c>
      <c r="FL345" s="12">
        <v>1.0</v>
      </c>
      <c r="FM345" s="14"/>
      <c r="FN345" s="12"/>
      <c r="FO345" s="12">
        <v>1.0</v>
      </c>
      <c r="FP345" s="12"/>
      <c r="FQ345" s="14"/>
      <c r="FR345" s="12">
        <v>2.0</v>
      </c>
      <c r="FS345" s="12">
        <v>1.0</v>
      </c>
      <c r="FT345" s="12">
        <v>1.0</v>
      </c>
      <c r="FU345" s="12">
        <v>1.0</v>
      </c>
      <c r="FV345" s="12">
        <v>1.0</v>
      </c>
      <c r="FW345" s="12">
        <v>1.0</v>
      </c>
      <c r="FX345" s="12">
        <v>1.0</v>
      </c>
      <c r="FY345" s="12">
        <v>2.0</v>
      </c>
      <c r="FZ345" s="12">
        <v>1.0</v>
      </c>
      <c r="GA345" s="12"/>
      <c r="GB345" s="12">
        <v>1.0</v>
      </c>
      <c r="GC345" s="14"/>
      <c r="GD345" s="12">
        <v>1.0</v>
      </c>
      <c r="GE345" s="12">
        <v>0.0</v>
      </c>
      <c r="GF345" s="12">
        <v>1.0</v>
      </c>
      <c r="GG345" s="12">
        <v>1.0</v>
      </c>
      <c r="GH345" s="12">
        <v>1.0</v>
      </c>
      <c r="GI345" s="12"/>
      <c r="GJ345" s="12"/>
      <c r="GK345" s="14"/>
      <c r="GL345" s="14"/>
      <c r="GM345" s="14"/>
      <c r="GN345" s="12"/>
      <c r="GO345" s="14"/>
      <c r="GP345" s="14"/>
      <c r="GQ345" s="12"/>
      <c r="GR345" s="14"/>
      <c r="GS345" s="12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2">
        <f t="shared" si="77"/>
        <v>0</v>
      </c>
      <c r="HR345" s="12">
        <v>360000.0</v>
      </c>
      <c r="HS345" s="12">
        <v>0.0</v>
      </c>
      <c r="HT345" s="12">
        <v>0.0</v>
      </c>
      <c r="HU345" s="12">
        <v>0.0</v>
      </c>
      <c r="HV345" s="12">
        <v>0.0</v>
      </c>
      <c r="HW345" s="12">
        <v>0.0</v>
      </c>
      <c r="HX345" s="12">
        <v>360000.0</v>
      </c>
      <c r="HY345" s="12" t="s">
        <v>3063</v>
      </c>
      <c r="HZ345" s="19">
        <v>36668.0</v>
      </c>
    </row>
    <row r="346">
      <c r="A346" s="12" t="s">
        <v>3064</v>
      </c>
      <c r="B346" s="12" t="s">
        <v>3065</v>
      </c>
      <c r="C346" s="13">
        <v>45234.0</v>
      </c>
      <c r="D346" s="12">
        <v>11.0</v>
      </c>
      <c r="E346" s="12" t="s">
        <v>293</v>
      </c>
      <c r="F346" s="12" t="s">
        <v>629</v>
      </c>
      <c r="G346" s="12" t="s">
        <v>237</v>
      </c>
      <c r="H346" s="12" t="s">
        <v>238</v>
      </c>
      <c r="I346" s="12" t="s">
        <v>239</v>
      </c>
      <c r="J346" s="14"/>
      <c r="K346" s="12" t="s">
        <v>1558</v>
      </c>
      <c r="L346" s="12" t="s">
        <v>1559</v>
      </c>
      <c r="M346" s="15" t="s">
        <v>600</v>
      </c>
      <c r="N346" s="12" t="s">
        <v>642</v>
      </c>
      <c r="O346" s="12" t="s">
        <v>259</v>
      </c>
      <c r="P346" s="12" t="s">
        <v>245</v>
      </c>
      <c r="Q346" s="12" t="s">
        <v>246</v>
      </c>
      <c r="R346" s="12" t="s">
        <v>247</v>
      </c>
      <c r="S346" s="12" t="s">
        <v>869</v>
      </c>
      <c r="T346" s="16" t="s">
        <v>1560</v>
      </c>
      <c r="U346" s="17" t="s">
        <v>3066</v>
      </c>
      <c r="V346" s="14" t="str">
        <f t="shared" si="1"/>
        <v>3,599083</v>
      </c>
      <c r="W346" s="14" t="str">
        <f t="shared" si="2"/>
        <v>98,651109</v>
      </c>
      <c r="X346" s="14" t="str">
        <f t="shared" si="3"/>
        <v>3,599112</v>
      </c>
      <c r="Y346" s="14" t="str">
        <f t="shared" si="4"/>
        <v>98,651102</v>
      </c>
      <c r="Z346" s="18">
        <f t="shared" si="72"/>
        <v>3.31690087</v>
      </c>
      <c r="AA346" s="14" t="str">
        <f t="shared" si="6"/>
        <v>Dalam Radius</v>
      </c>
      <c r="AB346" s="14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4"/>
      <c r="DR346" s="12" t="b">
        <v>0</v>
      </c>
      <c r="DS346" s="12" t="b">
        <v>0</v>
      </c>
      <c r="DT346" s="14"/>
      <c r="DU346" s="14"/>
      <c r="DV346" s="12" t="s">
        <v>3067</v>
      </c>
      <c r="DW346" s="12" t="b">
        <v>0</v>
      </c>
      <c r="DX346" s="14"/>
      <c r="DY346" s="14"/>
      <c r="DZ346" s="12"/>
      <c r="EA346" s="12"/>
      <c r="EB346" s="12"/>
      <c r="EC346" s="12"/>
      <c r="ED346" s="12"/>
      <c r="EE346" s="12"/>
      <c r="EF346" s="14"/>
      <c r="EG346" s="14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4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4"/>
      <c r="FN346" s="12"/>
      <c r="FO346" s="12"/>
      <c r="FP346" s="12"/>
      <c r="FQ346" s="14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/>
      <c r="GB346" s="12"/>
      <c r="GC346" s="14"/>
      <c r="GD346" s="12"/>
      <c r="GE346" s="12"/>
      <c r="GF346" s="12"/>
      <c r="GG346" s="12"/>
      <c r="GH346" s="12"/>
      <c r="GI346" s="12"/>
      <c r="GJ346" s="12"/>
      <c r="GK346" s="14"/>
      <c r="GL346" s="14"/>
      <c r="GM346" s="14"/>
      <c r="GN346" s="12"/>
      <c r="GO346" s="14"/>
      <c r="GP346" s="14"/>
      <c r="GQ346" s="12"/>
      <c r="GR346" s="14"/>
      <c r="GS346" s="12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2">
        <f t="shared" si="77"/>
        <v>0</v>
      </c>
      <c r="HR346" s="12">
        <v>0.0</v>
      </c>
      <c r="HS346" s="12">
        <v>0.0</v>
      </c>
      <c r="HT346" s="12">
        <v>0.0</v>
      </c>
      <c r="HU346" s="12">
        <v>0.0</v>
      </c>
      <c r="HV346" s="12">
        <v>0.0</v>
      </c>
      <c r="HW346" s="12">
        <v>0.0</v>
      </c>
      <c r="HX346" s="12">
        <v>0.0</v>
      </c>
      <c r="HY346" s="12" t="s">
        <v>3068</v>
      </c>
      <c r="HZ346" s="19">
        <v>36553.0</v>
      </c>
    </row>
    <row r="347">
      <c r="A347" s="12" t="s">
        <v>3069</v>
      </c>
      <c r="B347" s="12" t="s">
        <v>3070</v>
      </c>
      <c r="C347" s="13">
        <v>45233.0</v>
      </c>
      <c r="D347" s="12">
        <v>11.0</v>
      </c>
      <c r="E347" s="12" t="s">
        <v>475</v>
      </c>
      <c r="F347" s="12" t="s">
        <v>476</v>
      </c>
      <c r="G347" s="12" t="s">
        <v>237</v>
      </c>
      <c r="H347" s="12" t="s">
        <v>238</v>
      </c>
      <c r="I347" s="12" t="s">
        <v>239</v>
      </c>
      <c r="J347" s="14"/>
      <c r="K347" s="12" t="s">
        <v>3071</v>
      </c>
      <c r="L347" s="12" t="s">
        <v>3072</v>
      </c>
      <c r="M347" s="15" t="s">
        <v>1727</v>
      </c>
      <c r="N347" s="12" t="s">
        <v>1144</v>
      </c>
      <c r="O347" s="12" t="s">
        <v>259</v>
      </c>
      <c r="P347" s="12" t="s">
        <v>245</v>
      </c>
      <c r="Q347" s="12" t="s">
        <v>278</v>
      </c>
      <c r="R347" s="12" t="s">
        <v>279</v>
      </c>
      <c r="S347" s="12" t="s">
        <v>248</v>
      </c>
      <c r="T347" s="16" t="s">
        <v>3073</v>
      </c>
      <c r="U347" s="17" t="s">
        <v>3074</v>
      </c>
      <c r="V347" s="14" t="str">
        <f t="shared" si="1"/>
        <v>3,538910</v>
      </c>
      <c r="W347" s="14" t="str">
        <f t="shared" si="2"/>
        <v>98,663040</v>
      </c>
      <c r="X347" s="14" t="str">
        <f t="shared" si="3"/>
        <v>3,538887</v>
      </c>
      <c r="Y347" s="14" t="str">
        <f t="shared" si="4"/>
        <v>98,663059</v>
      </c>
      <c r="Z347" s="18">
        <f t="shared" si="72"/>
        <v>3.314696421</v>
      </c>
      <c r="AA347" s="14" t="str">
        <f t="shared" si="6"/>
        <v>Dalam Radius</v>
      </c>
      <c r="AB347" s="14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 t="b">
        <v>1</v>
      </c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4"/>
      <c r="DR347" s="12" t="b">
        <v>0</v>
      </c>
      <c r="DS347" s="12" t="b">
        <v>1</v>
      </c>
      <c r="DT347" s="14"/>
      <c r="DU347" s="14"/>
      <c r="DV347" s="12" t="s">
        <v>3075</v>
      </c>
      <c r="DW347" s="12" t="b">
        <v>0</v>
      </c>
      <c r="DX347" s="14"/>
      <c r="DY347" s="14"/>
      <c r="DZ347" s="12"/>
      <c r="EA347" s="12"/>
      <c r="EB347" s="12"/>
      <c r="EC347" s="12"/>
      <c r="ED347" s="12"/>
      <c r="EE347" s="12"/>
      <c r="EF347" s="14"/>
      <c r="EG347" s="14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4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4"/>
      <c r="FN347" s="12"/>
      <c r="FO347" s="12"/>
      <c r="FP347" s="12"/>
      <c r="FQ347" s="14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/>
      <c r="GB347" s="12"/>
      <c r="GC347" s="14"/>
      <c r="GD347" s="12"/>
      <c r="GE347" s="12"/>
      <c r="GF347" s="12"/>
      <c r="GG347" s="12"/>
      <c r="GH347" s="12"/>
      <c r="GI347" s="12"/>
      <c r="GJ347" s="19"/>
      <c r="GK347" s="14"/>
      <c r="GL347" s="14"/>
      <c r="GM347" s="14"/>
      <c r="GN347" s="12"/>
      <c r="GO347" s="14"/>
      <c r="GP347" s="14"/>
      <c r="GQ347" s="12"/>
      <c r="GR347" s="14"/>
      <c r="GS347" s="12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2">
        <f t="shared" si="77"/>
        <v>1</v>
      </c>
      <c r="HR347" s="12">
        <v>0.0</v>
      </c>
      <c r="HS347" s="12">
        <v>0.0</v>
      </c>
      <c r="HT347" s="12">
        <v>0.0</v>
      </c>
      <c r="HU347" s="12">
        <v>0.0</v>
      </c>
      <c r="HV347" s="12">
        <v>0.0</v>
      </c>
      <c r="HW347" s="12">
        <v>0.0</v>
      </c>
      <c r="HX347" s="12">
        <v>0.0</v>
      </c>
      <c r="HY347" s="12" t="s">
        <v>3076</v>
      </c>
      <c r="HZ347" s="19">
        <v>36540.0</v>
      </c>
    </row>
    <row r="348">
      <c r="A348" s="12" t="s">
        <v>3077</v>
      </c>
      <c r="B348" s="12" t="s">
        <v>3078</v>
      </c>
      <c r="C348" s="13">
        <v>45237.0</v>
      </c>
      <c r="D348" s="12">
        <v>11.0</v>
      </c>
      <c r="E348" s="12" t="s">
        <v>293</v>
      </c>
      <c r="F348" s="12" t="s">
        <v>629</v>
      </c>
      <c r="G348" s="12" t="s">
        <v>237</v>
      </c>
      <c r="H348" s="12" t="s">
        <v>238</v>
      </c>
      <c r="I348" s="12" t="s">
        <v>239</v>
      </c>
      <c r="J348" s="14"/>
      <c r="K348" s="12" t="s">
        <v>3079</v>
      </c>
      <c r="L348" s="12" t="s">
        <v>3080</v>
      </c>
      <c r="M348" s="15" t="s">
        <v>297</v>
      </c>
      <c r="N348" s="12" t="s">
        <v>601</v>
      </c>
      <c r="O348" s="12" t="s">
        <v>259</v>
      </c>
      <c r="P348" s="12" t="s">
        <v>245</v>
      </c>
      <c r="Q348" s="12" t="s">
        <v>299</v>
      </c>
      <c r="R348" s="12" t="s">
        <v>247</v>
      </c>
      <c r="S348" s="12" t="s">
        <v>248</v>
      </c>
      <c r="T348" s="16" t="s">
        <v>3081</v>
      </c>
      <c r="U348" s="17" t="s">
        <v>3082</v>
      </c>
      <c r="V348" s="12" t="str">
        <f t="shared" si="1"/>
        <v>3,607078</v>
      </c>
      <c r="W348" s="14" t="str">
        <f t="shared" si="2"/>
        <v>98,667071</v>
      </c>
      <c r="X348" s="14" t="str">
        <f t="shared" si="3"/>
        <v>3,607071</v>
      </c>
      <c r="Y348" s="14" t="str">
        <f t="shared" si="4"/>
        <v>98,667100</v>
      </c>
      <c r="Z348" s="18">
        <f t="shared" si="72"/>
        <v>3.311051298</v>
      </c>
      <c r="AA348" s="14" t="str">
        <f t="shared" si="6"/>
        <v>Dalam Radius</v>
      </c>
      <c r="AB348" s="14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 t="b">
        <v>1</v>
      </c>
      <c r="BA348" s="12"/>
      <c r="BB348" s="12" t="b">
        <v>1</v>
      </c>
      <c r="BC348" s="12"/>
      <c r="BD348" s="12"/>
      <c r="BE348" s="12"/>
      <c r="BF348" s="12" t="b">
        <v>1</v>
      </c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 t="b">
        <v>1</v>
      </c>
      <c r="CA348" s="12"/>
      <c r="CB348" s="12" t="b">
        <v>1</v>
      </c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4"/>
      <c r="DR348" s="12" t="b">
        <v>0</v>
      </c>
      <c r="DS348" s="12" t="b">
        <v>0</v>
      </c>
      <c r="DT348" s="12"/>
      <c r="DU348" s="12"/>
      <c r="DV348" s="12" t="s">
        <v>3083</v>
      </c>
      <c r="DW348" s="12" t="b">
        <v>0</v>
      </c>
      <c r="DX348" s="12"/>
      <c r="DY348" s="12"/>
      <c r="DZ348" s="12"/>
      <c r="EA348" s="12"/>
      <c r="EB348" s="12"/>
      <c r="EC348" s="12"/>
      <c r="ED348" s="12"/>
      <c r="EE348" s="12"/>
      <c r="EF348" s="14"/>
      <c r="EG348" s="14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4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4"/>
      <c r="FN348" s="12"/>
      <c r="FO348" s="12"/>
      <c r="FP348" s="12"/>
      <c r="FQ348" s="14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/>
      <c r="GB348" s="12"/>
      <c r="GC348" s="14"/>
      <c r="GD348" s="12"/>
      <c r="GE348" s="12"/>
      <c r="GF348" s="12"/>
      <c r="GG348" s="12"/>
      <c r="GH348" s="12"/>
      <c r="GI348" s="12"/>
      <c r="GJ348" s="12"/>
      <c r="GK348" s="14"/>
      <c r="GL348" s="14"/>
      <c r="GM348" s="14"/>
      <c r="GN348" s="12"/>
      <c r="GO348" s="14"/>
      <c r="GP348" s="14"/>
      <c r="GQ348" s="12"/>
      <c r="GR348" s="14"/>
      <c r="GS348" s="12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2">
        <f t="shared" si="77"/>
        <v>5</v>
      </c>
      <c r="HR348" s="12">
        <v>0.0</v>
      </c>
      <c r="HS348" s="12">
        <v>0.0</v>
      </c>
      <c r="HT348" s="12">
        <v>0.0</v>
      </c>
      <c r="HU348" s="12">
        <v>0.0</v>
      </c>
      <c r="HV348" s="12">
        <v>0.0</v>
      </c>
      <c r="HW348" s="12">
        <v>0.0</v>
      </c>
      <c r="HX348" s="12">
        <v>0.0</v>
      </c>
      <c r="HY348" s="12" t="s">
        <v>3084</v>
      </c>
      <c r="HZ348" s="12" t="s">
        <v>536</v>
      </c>
    </row>
    <row r="349">
      <c r="A349" s="12" t="s">
        <v>3085</v>
      </c>
      <c r="B349" s="12" t="s">
        <v>3086</v>
      </c>
      <c r="C349" s="13">
        <v>45231.0</v>
      </c>
      <c r="D349" s="12">
        <v>11.0</v>
      </c>
      <c r="E349" s="12" t="s">
        <v>235</v>
      </c>
      <c r="F349" s="12" t="s">
        <v>619</v>
      </c>
      <c r="G349" s="12" t="s">
        <v>237</v>
      </c>
      <c r="H349" s="12" t="s">
        <v>238</v>
      </c>
      <c r="I349" s="12" t="s">
        <v>239</v>
      </c>
      <c r="J349" s="14"/>
      <c r="K349" s="12" t="s">
        <v>3087</v>
      </c>
      <c r="L349" s="12" t="s">
        <v>3088</v>
      </c>
      <c r="M349" s="15" t="s">
        <v>853</v>
      </c>
      <c r="N349" s="12" t="s">
        <v>713</v>
      </c>
      <c r="O349" s="12" t="s">
        <v>259</v>
      </c>
      <c r="P349" s="12" t="s">
        <v>245</v>
      </c>
      <c r="Q349" s="12" t="s">
        <v>278</v>
      </c>
      <c r="R349" s="12" t="s">
        <v>279</v>
      </c>
      <c r="S349" s="12" t="s">
        <v>714</v>
      </c>
      <c r="T349" s="16" t="s">
        <v>3089</v>
      </c>
      <c r="U349" s="17" t="s">
        <v>3090</v>
      </c>
      <c r="V349" s="14" t="str">
        <f t="shared" si="1"/>
        <v>3,601944</v>
      </c>
      <c r="W349" s="14" t="str">
        <f t="shared" si="2"/>
        <v>98,707098</v>
      </c>
      <c r="X349" s="14" t="str">
        <f t="shared" si="3"/>
        <v>3,601924</v>
      </c>
      <c r="Y349" s="14" t="str">
        <f t="shared" si="4"/>
        <v>98,707076</v>
      </c>
      <c r="Z349" s="18">
        <f>2 * 6371000 * ASIN(SQRT((SIN((X349*(3.14159/180)-V349*(3.14159/180))/2))^2+COS(X349*(3.14159/180))*COS(V349*(3.14159/180))*SIN(((Y349*(3.14159/180)-W349*(3.14159/180))/2))^2))</f>
        <v>3.302485995</v>
      </c>
      <c r="AA349" s="14" t="str">
        <f t="shared" si="6"/>
        <v>Dalam Radius</v>
      </c>
      <c r="AB349" s="14"/>
      <c r="AC349" s="12"/>
      <c r="AD349" s="12"/>
      <c r="AE349" s="12"/>
      <c r="AF349" s="12"/>
      <c r="AG349" s="12"/>
      <c r="AH349" s="12" t="b">
        <v>1</v>
      </c>
      <c r="AI349" s="12" t="b">
        <v>1</v>
      </c>
      <c r="AJ349" s="12"/>
      <c r="AK349" s="12"/>
      <c r="AL349" s="12"/>
      <c r="AM349" s="12" t="b">
        <v>1</v>
      </c>
      <c r="AN349" s="12"/>
      <c r="AO349" s="12" t="b">
        <v>1</v>
      </c>
      <c r="AP349" s="12"/>
      <c r="AQ349" s="12"/>
      <c r="AR349" s="12"/>
      <c r="AS349" s="12"/>
      <c r="AT349" s="12" t="b">
        <v>1</v>
      </c>
      <c r="AU349" s="12"/>
      <c r="AV349" s="12"/>
      <c r="AW349" s="12"/>
      <c r="AX349" s="12" t="b">
        <v>1</v>
      </c>
      <c r="AY349" s="12"/>
      <c r="AZ349" s="12" t="b">
        <v>1</v>
      </c>
      <c r="BA349" s="12"/>
      <c r="BB349" s="12" t="b">
        <v>1</v>
      </c>
      <c r="BC349" s="12"/>
      <c r="BD349" s="12" t="b">
        <v>1</v>
      </c>
      <c r="BE349" s="12"/>
      <c r="BF349" s="12" t="b">
        <v>1</v>
      </c>
      <c r="BG349" s="12"/>
      <c r="BH349" s="12"/>
      <c r="BI349" s="12" t="b">
        <v>1</v>
      </c>
      <c r="BJ349" s="12"/>
      <c r="BK349" s="12" t="b">
        <v>1</v>
      </c>
      <c r="BL349" s="12" t="b">
        <v>1</v>
      </c>
      <c r="BM349" s="12"/>
      <c r="BN349" s="12"/>
      <c r="BO349" s="12" t="b">
        <v>1</v>
      </c>
      <c r="BP349" s="12"/>
      <c r="BQ349" s="12"/>
      <c r="BR349" s="12" t="b">
        <v>1</v>
      </c>
      <c r="BS349" s="12"/>
      <c r="BT349" s="12"/>
      <c r="BU349" s="12"/>
      <c r="BV349" s="12" t="b">
        <v>1</v>
      </c>
      <c r="BW349" s="12" t="b">
        <v>1</v>
      </c>
      <c r="BX349" s="12" t="b">
        <v>1</v>
      </c>
      <c r="BY349" s="12" t="b">
        <v>1</v>
      </c>
      <c r="BZ349" s="12" t="b">
        <v>1</v>
      </c>
      <c r="CA349" s="12"/>
      <c r="CB349" s="12" t="b">
        <v>1</v>
      </c>
      <c r="CC349" s="12"/>
      <c r="CD349" s="12"/>
      <c r="CE349" s="12"/>
      <c r="CF349" s="12"/>
      <c r="CG349" s="12" t="b">
        <v>1</v>
      </c>
      <c r="CH349" s="12"/>
      <c r="CI349" s="12"/>
      <c r="CJ349" s="12"/>
      <c r="CK349" s="12" t="b">
        <v>1</v>
      </c>
      <c r="CL349" s="12" t="b">
        <v>1</v>
      </c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2" t="b">
        <v>0</v>
      </c>
      <c r="DS349" s="12" t="b">
        <v>0</v>
      </c>
      <c r="DT349" s="14"/>
      <c r="DU349" s="14"/>
      <c r="DV349" s="12" t="s">
        <v>3091</v>
      </c>
      <c r="DW349" s="12" t="b">
        <v>1</v>
      </c>
      <c r="DX349" s="14"/>
      <c r="DY349" s="14"/>
      <c r="DZ349" s="12"/>
      <c r="EA349" s="12"/>
      <c r="EB349" s="12"/>
      <c r="EC349" s="12"/>
      <c r="ED349" s="12"/>
      <c r="EE349" s="12"/>
      <c r="EF349" s="14"/>
      <c r="EG349" s="14"/>
      <c r="EH349" s="12"/>
      <c r="EI349" s="12"/>
      <c r="EJ349" s="14"/>
      <c r="EK349" s="12"/>
      <c r="EL349" s="12"/>
      <c r="EM349" s="12"/>
      <c r="EN349" s="12"/>
      <c r="EO349" s="12"/>
      <c r="EP349" s="12"/>
      <c r="EQ349" s="12"/>
      <c r="ER349" s="12"/>
      <c r="ES349" s="12"/>
      <c r="ET349" s="14"/>
      <c r="EU349" s="12">
        <v>1.0</v>
      </c>
      <c r="EV349" s="12"/>
      <c r="EW349" s="12">
        <v>0.0</v>
      </c>
      <c r="EX349" s="12">
        <v>1.0</v>
      </c>
      <c r="EY349" s="12">
        <v>1.0</v>
      </c>
      <c r="EZ349" s="12"/>
      <c r="FA349" s="12">
        <v>1.0</v>
      </c>
      <c r="FB349" s="12">
        <v>1.0</v>
      </c>
      <c r="FC349" s="12">
        <v>1.0</v>
      </c>
      <c r="FD349" s="12"/>
      <c r="FE349" s="12"/>
      <c r="FF349" s="12">
        <v>1.0</v>
      </c>
      <c r="FG349" s="12"/>
      <c r="FH349" s="12">
        <v>0.0</v>
      </c>
      <c r="FI349" s="12"/>
      <c r="FJ349" s="12"/>
      <c r="FK349" s="12"/>
      <c r="FL349" s="12">
        <v>1.0</v>
      </c>
      <c r="FM349" s="14"/>
      <c r="FN349" s="12">
        <v>0.0</v>
      </c>
      <c r="FO349" s="12">
        <v>1.0</v>
      </c>
      <c r="FP349" s="12">
        <v>0.0</v>
      </c>
      <c r="FQ349" s="14"/>
      <c r="FR349" s="12"/>
      <c r="FS349" s="12">
        <v>1.0</v>
      </c>
      <c r="FT349" s="12">
        <v>1.0</v>
      </c>
      <c r="FU349" s="12"/>
      <c r="FV349" s="12"/>
      <c r="FW349" s="12">
        <v>1.0</v>
      </c>
      <c r="FX349" s="12"/>
      <c r="FY349" s="12">
        <v>1.0</v>
      </c>
      <c r="FZ349" s="12"/>
      <c r="GA349" s="12"/>
      <c r="GB349" s="12"/>
      <c r="GC349" s="14"/>
      <c r="GD349" s="12">
        <v>1.0</v>
      </c>
      <c r="GE349" s="12"/>
      <c r="GF349" s="12"/>
      <c r="GG349" s="12"/>
      <c r="GH349" s="12"/>
      <c r="GI349" s="12"/>
      <c r="GJ349" s="12"/>
      <c r="GK349" s="14"/>
      <c r="GL349" s="14"/>
      <c r="GM349" s="14"/>
      <c r="GN349" s="12"/>
      <c r="GO349" s="14"/>
      <c r="GP349" s="14"/>
      <c r="GQ349" s="12"/>
      <c r="GR349" s="14"/>
      <c r="GS349" s="12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2">
        <f t="shared" si="77"/>
        <v>24</v>
      </c>
      <c r="HR349" s="12">
        <v>168000.0</v>
      </c>
      <c r="HS349" s="12">
        <v>0.0</v>
      </c>
      <c r="HT349" s="12">
        <v>0.0</v>
      </c>
      <c r="HU349" s="12">
        <v>0.0</v>
      </c>
      <c r="HV349" s="12">
        <v>0.0</v>
      </c>
      <c r="HW349" s="12"/>
      <c r="HX349" s="12">
        <v>168000.0</v>
      </c>
      <c r="HY349" s="12" t="s">
        <v>3092</v>
      </c>
      <c r="HZ349" s="19">
        <v>36573.0</v>
      </c>
    </row>
    <row r="350">
      <c r="A350" s="12" t="s">
        <v>3093</v>
      </c>
      <c r="B350" s="12" t="s">
        <v>3094</v>
      </c>
      <c r="C350" s="13">
        <v>45236.0</v>
      </c>
      <c r="D350" s="12">
        <v>11.0</v>
      </c>
      <c r="E350" s="12" t="s">
        <v>2565</v>
      </c>
      <c r="F350" s="12" t="s">
        <v>2566</v>
      </c>
      <c r="G350" s="12" t="s">
        <v>237</v>
      </c>
      <c r="H350" s="12" t="s">
        <v>238</v>
      </c>
      <c r="I350" s="12" t="s">
        <v>239</v>
      </c>
      <c r="J350" s="14"/>
      <c r="K350" s="12" t="s">
        <v>3095</v>
      </c>
      <c r="L350" s="12" t="s">
        <v>3096</v>
      </c>
      <c r="M350" s="15" t="s">
        <v>2625</v>
      </c>
      <c r="N350" s="12" t="s">
        <v>2681</v>
      </c>
      <c r="O350" s="12" t="s">
        <v>244</v>
      </c>
      <c r="P350" s="12" t="s">
        <v>245</v>
      </c>
      <c r="Q350" s="12" t="s">
        <v>299</v>
      </c>
      <c r="R350" s="12" t="s">
        <v>247</v>
      </c>
      <c r="S350" s="12" t="s">
        <v>248</v>
      </c>
      <c r="T350" s="16" t="s">
        <v>3097</v>
      </c>
      <c r="U350" s="17" t="s">
        <v>3098</v>
      </c>
      <c r="V350" s="14" t="str">
        <f t="shared" si="1"/>
        <v>3,609574</v>
      </c>
      <c r="W350" s="14" t="str">
        <f t="shared" si="2"/>
        <v>98,807600</v>
      </c>
      <c r="X350" s="14" t="str">
        <f t="shared" si="3"/>
        <v>3,609559</v>
      </c>
      <c r="Y350" s="14" t="str">
        <f t="shared" si="4"/>
        <v>98,807596</v>
      </c>
      <c r="Z350" s="18">
        <f t="shared" ref="Z350:Z376" si="78">2 * 6371000 * ASIN(SQRT((SIN((X350*(3.14159/180)-V350*(3.14159/180))/2))^2+COS(X350*(3.14159/180))*COS(V350*(3.14159/180))*SIN(((Y350*(3.14159/180)-W350*(3.14159/180))/2))^2))</f>
        <v>1.725980873</v>
      </c>
      <c r="AA350" s="14" t="str">
        <f t="shared" si="6"/>
        <v>Dalam Radius</v>
      </c>
      <c r="AB350" s="14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4"/>
      <c r="DR350" s="12" t="b">
        <v>0</v>
      </c>
      <c r="DS350" s="12" t="b">
        <v>0</v>
      </c>
      <c r="DT350" s="14"/>
      <c r="DU350" s="14"/>
      <c r="DV350" s="12" t="s">
        <v>3099</v>
      </c>
      <c r="DW350" s="12" t="b">
        <v>1</v>
      </c>
      <c r="DX350" s="14"/>
      <c r="DY350" s="14"/>
      <c r="DZ350" s="12"/>
      <c r="EA350" s="12"/>
      <c r="EB350" s="12"/>
      <c r="EC350" s="12"/>
      <c r="ED350" s="12"/>
      <c r="EE350" s="12"/>
      <c r="EF350" s="14"/>
      <c r="EG350" s="14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4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>
        <v>1.0</v>
      </c>
      <c r="FG350" s="12"/>
      <c r="FH350" s="12"/>
      <c r="FI350" s="12"/>
      <c r="FJ350" s="12"/>
      <c r="FK350" s="12"/>
      <c r="FL350" s="12"/>
      <c r="FM350" s="14"/>
      <c r="FN350" s="12"/>
      <c r="FO350" s="12"/>
      <c r="FP350" s="12"/>
      <c r="FQ350" s="14"/>
      <c r="FR350" s="12"/>
      <c r="FS350" s="12"/>
      <c r="FT350" s="12"/>
      <c r="FU350" s="12"/>
      <c r="FV350" s="12"/>
      <c r="FW350" s="12">
        <v>1.0</v>
      </c>
      <c r="FX350" s="12"/>
      <c r="FY350" s="12">
        <v>1.0</v>
      </c>
      <c r="FZ350" s="12"/>
      <c r="GA350" s="12"/>
      <c r="GB350" s="12"/>
      <c r="GC350" s="14"/>
      <c r="GD350" s="12"/>
      <c r="GE350" s="12"/>
      <c r="GF350" s="12"/>
      <c r="GG350" s="12">
        <v>1.0</v>
      </c>
      <c r="GH350" s="12"/>
      <c r="GI350" s="12"/>
      <c r="GJ350" s="12"/>
      <c r="GK350" s="14"/>
      <c r="GL350" s="14"/>
      <c r="GM350" s="14"/>
      <c r="GN350" s="12"/>
      <c r="GO350" s="14"/>
      <c r="GP350" s="14"/>
      <c r="GQ350" s="12"/>
      <c r="GR350" s="14"/>
      <c r="GS350" s="12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2">
        <f t="shared" si="77"/>
        <v>0</v>
      </c>
      <c r="HR350" s="12">
        <v>48000.0</v>
      </c>
      <c r="HS350" s="12">
        <v>0.0</v>
      </c>
      <c r="HT350" s="12">
        <v>0.0</v>
      </c>
      <c r="HU350" s="12">
        <v>0.0</v>
      </c>
      <c r="HV350" s="12">
        <v>0.0</v>
      </c>
      <c r="HW350" s="12">
        <v>0.0</v>
      </c>
      <c r="HX350" s="12">
        <v>48000.0</v>
      </c>
      <c r="HY350" s="12" t="s">
        <v>3032</v>
      </c>
      <c r="HZ350" s="12" t="s">
        <v>3100</v>
      </c>
    </row>
    <row r="351">
      <c r="A351" s="12" t="s">
        <v>3101</v>
      </c>
      <c r="B351" s="12" t="s">
        <v>3102</v>
      </c>
      <c r="C351" s="13">
        <v>45237.0</v>
      </c>
      <c r="D351" s="12">
        <v>11.0</v>
      </c>
      <c r="E351" s="12" t="s">
        <v>2565</v>
      </c>
      <c r="F351" s="12" t="s">
        <v>2566</v>
      </c>
      <c r="G351" s="12" t="s">
        <v>237</v>
      </c>
      <c r="H351" s="12" t="s">
        <v>238</v>
      </c>
      <c r="I351" s="12" t="s">
        <v>239</v>
      </c>
      <c r="J351" s="14"/>
      <c r="K351" s="12" t="s">
        <v>3103</v>
      </c>
      <c r="L351" s="12" t="s">
        <v>3104</v>
      </c>
      <c r="M351" s="15" t="s">
        <v>3105</v>
      </c>
      <c r="N351" s="12" t="s">
        <v>2681</v>
      </c>
      <c r="O351" s="12" t="s">
        <v>244</v>
      </c>
      <c r="P351" s="12" t="s">
        <v>245</v>
      </c>
      <c r="Q351" s="12" t="s">
        <v>299</v>
      </c>
      <c r="R351" s="12" t="s">
        <v>247</v>
      </c>
      <c r="S351" s="12" t="s">
        <v>248</v>
      </c>
      <c r="T351" s="16" t="s">
        <v>3106</v>
      </c>
      <c r="U351" s="17" t="s">
        <v>3107</v>
      </c>
      <c r="V351" s="12" t="str">
        <f t="shared" si="1"/>
        <v>3,569148</v>
      </c>
      <c r="W351" s="14" t="str">
        <f t="shared" si="2"/>
        <v>98,795956</v>
      </c>
      <c r="X351" s="14" t="str">
        <f t="shared" si="3"/>
        <v>3,569147</v>
      </c>
      <c r="Y351" s="14" t="str">
        <f t="shared" si="4"/>
        <v>98,795952</v>
      </c>
      <c r="Z351" s="18">
        <f t="shared" si="78"/>
        <v>0.4576311511</v>
      </c>
      <c r="AA351" s="14" t="str">
        <f t="shared" si="6"/>
        <v>Dalam Radius</v>
      </c>
      <c r="AB351" s="14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4"/>
      <c r="DR351" s="12" t="b">
        <v>0</v>
      </c>
      <c r="DS351" s="12" t="b">
        <v>0</v>
      </c>
      <c r="DT351" s="12"/>
      <c r="DU351" s="12"/>
      <c r="DV351" s="12" t="s">
        <v>3108</v>
      </c>
      <c r="DW351" s="12" t="b">
        <v>1</v>
      </c>
      <c r="DX351" s="12"/>
      <c r="DY351" s="12"/>
      <c r="DZ351" s="12"/>
      <c r="EA351" s="12"/>
      <c r="EB351" s="12"/>
      <c r="EC351" s="12"/>
      <c r="ED351" s="12"/>
      <c r="EE351" s="12"/>
      <c r="EF351" s="14"/>
      <c r="EG351" s="14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4"/>
      <c r="EU351" s="12"/>
      <c r="EV351" s="12"/>
      <c r="EW351" s="12"/>
      <c r="EX351" s="12"/>
      <c r="EY351" s="12">
        <v>1.0</v>
      </c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4"/>
      <c r="FN351" s="12"/>
      <c r="FO351" s="12">
        <v>1.0</v>
      </c>
      <c r="FP351" s="12"/>
      <c r="FQ351" s="14"/>
      <c r="FR351" s="12"/>
      <c r="FS351" s="12"/>
      <c r="FT351" s="12"/>
      <c r="FU351" s="12"/>
      <c r="FV351" s="12"/>
      <c r="FW351" s="12"/>
      <c r="FX351" s="12"/>
      <c r="FY351" s="12">
        <v>1.0</v>
      </c>
      <c r="FZ351" s="12"/>
      <c r="GA351" s="12"/>
      <c r="GB351" s="12"/>
      <c r="GC351" s="14"/>
      <c r="GD351" s="12"/>
      <c r="GE351" s="12"/>
      <c r="GF351" s="12"/>
      <c r="GG351" s="12">
        <v>1.0</v>
      </c>
      <c r="GH351" s="12"/>
      <c r="GI351" s="12"/>
      <c r="GJ351" s="12"/>
      <c r="GK351" s="14"/>
      <c r="GL351" s="14"/>
      <c r="GM351" s="14"/>
      <c r="GN351" s="12"/>
      <c r="GO351" s="14"/>
      <c r="GP351" s="14"/>
      <c r="GQ351" s="12"/>
      <c r="GR351" s="14"/>
      <c r="GS351" s="12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2">
        <f t="shared" ref="HQ351:HQ352" si="79">countif(AC351:CV351,"TRUE")</f>
        <v>0</v>
      </c>
      <c r="HR351" s="12">
        <v>48000.0</v>
      </c>
      <c r="HS351" s="12">
        <v>0.0</v>
      </c>
      <c r="HT351" s="12">
        <v>0.0</v>
      </c>
      <c r="HU351" s="12">
        <v>0.0</v>
      </c>
      <c r="HV351" s="12">
        <v>0.0</v>
      </c>
      <c r="HW351" s="12">
        <v>0.0</v>
      </c>
      <c r="HX351" s="12">
        <v>48000.0</v>
      </c>
      <c r="HY351" s="12" t="s">
        <v>3109</v>
      </c>
      <c r="HZ351" s="12" t="s">
        <v>3110</v>
      </c>
    </row>
    <row r="352">
      <c r="A352" s="15" t="s">
        <v>3111</v>
      </c>
      <c r="B352" s="12" t="s">
        <v>3112</v>
      </c>
      <c r="C352" s="13">
        <v>45237.0</v>
      </c>
      <c r="D352" s="12">
        <v>11.0</v>
      </c>
      <c r="E352" s="12" t="s">
        <v>475</v>
      </c>
      <c r="F352" s="12" t="s">
        <v>476</v>
      </c>
      <c r="G352" s="12" t="s">
        <v>237</v>
      </c>
      <c r="H352" s="12" t="s">
        <v>238</v>
      </c>
      <c r="I352" s="12" t="s">
        <v>239</v>
      </c>
      <c r="J352" s="14"/>
      <c r="K352" s="12" t="s">
        <v>3113</v>
      </c>
      <c r="L352" s="12" t="s">
        <v>3114</v>
      </c>
      <c r="M352" s="12" t="str">
        <v>#ERROR!</v>
      </c>
      <c r="N352" s="12" t="s">
        <v>480</v>
      </c>
      <c r="O352" s="12" t="s">
        <v>259</v>
      </c>
      <c r="P352" s="12" t="s">
        <v>245</v>
      </c>
      <c r="Q352" s="12" t="s">
        <v>278</v>
      </c>
      <c r="R352" s="12" t="s">
        <v>279</v>
      </c>
      <c r="S352" s="12" t="s">
        <v>248</v>
      </c>
      <c r="T352" s="16" t="s">
        <v>3115</v>
      </c>
      <c r="U352" s="17" t="s">
        <v>3116</v>
      </c>
      <c r="V352" s="12" t="str">
        <f t="shared" si="1"/>
        <v>3,598147</v>
      </c>
      <c r="W352" s="14" t="str">
        <f t="shared" si="2"/>
        <v>98,700689</v>
      </c>
      <c r="X352" s="14" t="str">
        <f t="shared" si="3"/>
        <v>3,598133</v>
      </c>
      <c r="Y352" s="14" t="str">
        <f t="shared" si="4"/>
        <v>98,700665</v>
      </c>
      <c r="Z352" s="18">
        <f t="shared" si="78"/>
        <v>3.084993136</v>
      </c>
      <c r="AA352" s="14" t="str">
        <f t="shared" si="6"/>
        <v>Dalam Radius</v>
      </c>
      <c r="AB352" s="14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 t="b">
        <v>1</v>
      </c>
      <c r="BC352" s="12"/>
      <c r="BD352" s="12"/>
      <c r="BE352" s="12"/>
      <c r="BF352" s="12" t="b">
        <v>1</v>
      </c>
      <c r="BG352" s="12"/>
      <c r="BH352" s="12"/>
      <c r="BI352" s="12" t="b">
        <v>1</v>
      </c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 t="b">
        <v>1</v>
      </c>
      <c r="BW352" s="12"/>
      <c r="BX352" s="12"/>
      <c r="BY352" s="12"/>
      <c r="BZ352" s="12" t="b">
        <v>1</v>
      </c>
      <c r="CA352" s="12"/>
      <c r="CB352" s="12" t="b">
        <v>1</v>
      </c>
      <c r="CC352" s="12"/>
      <c r="CD352" s="12"/>
      <c r="CE352" s="12"/>
      <c r="CF352" s="12"/>
      <c r="CG352" s="12"/>
      <c r="CH352" s="12"/>
      <c r="CI352" s="12"/>
      <c r="CJ352" s="12" t="b">
        <v>1</v>
      </c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4"/>
      <c r="DR352" s="12" t="b">
        <v>0</v>
      </c>
      <c r="DS352" s="12" t="b">
        <v>1</v>
      </c>
      <c r="DT352" s="12"/>
      <c r="DU352" s="12"/>
      <c r="DV352" s="12" t="s">
        <v>3117</v>
      </c>
      <c r="DW352" s="12" t="b">
        <v>1</v>
      </c>
      <c r="DX352" s="12"/>
      <c r="DY352" s="12"/>
      <c r="DZ352" s="12"/>
      <c r="EA352" s="12"/>
      <c r="EB352" s="12"/>
      <c r="EC352" s="12"/>
      <c r="ED352" s="12"/>
      <c r="EE352" s="12"/>
      <c r="EF352" s="14"/>
      <c r="EG352" s="14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4"/>
      <c r="EU352" s="12"/>
      <c r="EV352" s="12"/>
      <c r="EW352" s="12"/>
      <c r="EX352" s="12"/>
      <c r="EY352" s="12"/>
      <c r="EZ352" s="12"/>
      <c r="FA352" s="12"/>
      <c r="FB352" s="12"/>
      <c r="FC352" s="12">
        <v>2.0</v>
      </c>
      <c r="FD352" s="12"/>
      <c r="FE352" s="12"/>
      <c r="FF352" s="12"/>
      <c r="FG352" s="12"/>
      <c r="FH352" s="12"/>
      <c r="FI352" s="12"/>
      <c r="FJ352" s="12"/>
      <c r="FK352" s="12"/>
      <c r="FL352" s="12"/>
      <c r="FM352" s="14"/>
      <c r="FN352" s="12"/>
      <c r="FO352" s="12"/>
      <c r="FP352" s="12"/>
      <c r="FQ352" s="14"/>
      <c r="FR352" s="12"/>
      <c r="FS352" s="12"/>
      <c r="FT352" s="12"/>
      <c r="FU352" s="12"/>
      <c r="FV352" s="12"/>
      <c r="FW352" s="12">
        <v>1.0</v>
      </c>
      <c r="FX352" s="12"/>
      <c r="FY352" s="12"/>
      <c r="FZ352" s="12"/>
      <c r="GA352" s="12"/>
      <c r="GB352" s="12"/>
      <c r="GC352" s="14"/>
      <c r="GD352" s="12"/>
      <c r="GE352" s="12"/>
      <c r="GF352" s="12"/>
      <c r="GG352" s="12"/>
      <c r="GH352" s="12">
        <v>1.0</v>
      </c>
      <c r="GI352" s="12"/>
      <c r="GJ352" s="12"/>
      <c r="GK352" s="14"/>
      <c r="GL352" s="14"/>
      <c r="GM352" s="14"/>
      <c r="GN352" s="12"/>
      <c r="GO352" s="14"/>
      <c r="GP352" s="14"/>
      <c r="GQ352" s="12"/>
      <c r="GR352" s="14"/>
      <c r="GS352" s="12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2">
        <f t="shared" si="79"/>
        <v>7</v>
      </c>
      <c r="HR352" s="12">
        <v>48000.0</v>
      </c>
      <c r="HS352" s="12">
        <v>0.0</v>
      </c>
      <c r="HT352" s="12">
        <v>0.0</v>
      </c>
      <c r="HU352" s="12">
        <v>0.0</v>
      </c>
      <c r="HV352" s="12">
        <v>0.0</v>
      </c>
      <c r="HW352" s="12">
        <v>0.0</v>
      </c>
      <c r="HX352" s="12">
        <v>48000.0</v>
      </c>
      <c r="HY352" s="12" t="s">
        <v>3118</v>
      </c>
      <c r="HZ352" s="12" t="s">
        <v>2318</v>
      </c>
    </row>
    <row r="353">
      <c r="A353" s="12" t="s">
        <v>3119</v>
      </c>
      <c r="B353" s="12" t="s">
        <v>3120</v>
      </c>
      <c r="C353" s="13">
        <v>45236.0</v>
      </c>
      <c r="D353" s="12">
        <v>11.0</v>
      </c>
      <c r="E353" s="12" t="s">
        <v>2565</v>
      </c>
      <c r="F353" s="12" t="s">
        <v>2566</v>
      </c>
      <c r="G353" s="12" t="s">
        <v>237</v>
      </c>
      <c r="H353" s="12" t="s">
        <v>238</v>
      </c>
      <c r="I353" s="12" t="s">
        <v>239</v>
      </c>
      <c r="J353" s="14"/>
      <c r="K353" s="12" t="s">
        <v>3121</v>
      </c>
      <c r="L353" s="12" t="s">
        <v>3122</v>
      </c>
      <c r="M353" s="15" t="s">
        <v>3123</v>
      </c>
      <c r="N353" s="12" t="s">
        <v>2570</v>
      </c>
      <c r="O353" s="12" t="s">
        <v>244</v>
      </c>
      <c r="P353" s="12" t="s">
        <v>245</v>
      </c>
      <c r="Q353" s="12" t="s">
        <v>299</v>
      </c>
      <c r="R353" s="12" t="s">
        <v>247</v>
      </c>
      <c r="S353" s="12" t="s">
        <v>248</v>
      </c>
      <c r="T353" s="16" t="s">
        <v>3124</v>
      </c>
      <c r="U353" s="17" t="s">
        <v>3125</v>
      </c>
      <c r="V353" s="14" t="str">
        <f t="shared" si="1"/>
        <v>3,479265</v>
      </c>
      <c r="W353" s="14" t="str">
        <f t="shared" si="2"/>
        <v>98,765159</v>
      </c>
      <c r="X353" s="14" t="str">
        <f t="shared" si="3"/>
        <v>3,479265</v>
      </c>
      <c r="Y353" s="14" t="str">
        <f t="shared" si="4"/>
        <v>98,765162</v>
      </c>
      <c r="Z353" s="18">
        <f t="shared" si="78"/>
        <v>0.3329696451</v>
      </c>
      <c r="AA353" s="14" t="str">
        <f t="shared" si="6"/>
        <v>Dalam Radius</v>
      </c>
      <c r="AB353" s="14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4"/>
      <c r="DR353" s="12" t="b">
        <v>0</v>
      </c>
      <c r="DS353" s="12" t="b">
        <v>0</v>
      </c>
      <c r="DT353" s="14"/>
      <c r="DU353" s="14"/>
      <c r="DV353" s="12" t="s">
        <v>3126</v>
      </c>
      <c r="DW353" s="12" t="b">
        <v>1</v>
      </c>
      <c r="DX353" s="14"/>
      <c r="DY353" s="14"/>
      <c r="DZ353" s="12"/>
      <c r="EA353" s="12"/>
      <c r="EB353" s="12"/>
      <c r="EC353" s="12"/>
      <c r="ED353" s="12"/>
      <c r="EE353" s="12"/>
      <c r="EF353" s="14"/>
      <c r="EG353" s="14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4"/>
      <c r="EU353" s="12"/>
      <c r="EV353" s="12"/>
      <c r="EW353" s="12"/>
      <c r="EX353" s="12"/>
      <c r="EY353" s="12"/>
      <c r="EZ353" s="12"/>
      <c r="FA353" s="12"/>
      <c r="FB353" s="12"/>
      <c r="FC353" s="12">
        <v>2.0</v>
      </c>
      <c r="FD353" s="12"/>
      <c r="FE353" s="12"/>
      <c r="FF353" s="12"/>
      <c r="FG353" s="12"/>
      <c r="FH353" s="12"/>
      <c r="FI353" s="12"/>
      <c r="FJ353" s="12"/>
      <c r="FK353" s="12"/>
      <c r="FL353" s="12"/>
      <c r="FM353" s="14"/>
      <c r="FN353" s="12"/>
      <c r="FO353" s="12"/>
      <c r="FP353" s="12"/>
      <c r="FQ353" s="14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/>
      <c r="GB353" s="12"/>
      <c r="GC353" s="14"/>
      <c r="GD353" s="12"/>
      <c r="GE353" s="12"/>
      <c r="GF353" s="12"/>
      <c r="GG353" s="12"/>
      <c r="GH353" s="12"/>
      <c r="GI353" s="12"/>
      <c r="GJ353" s="12"/>
      <c r="GK353" s="14"/>
      <c r="GL353" s="14"/>
      <c r="GM353" s="14"/>
      <c r="GN353" s="12"/>
      <c r="GO353" s="14"/>
      <c r="GP353" s="14"/>
      <c r="GQ353" s="12"/>
      <c r="GR353" s="14"/>
      <c r="GS353" s="12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2">
        <f t="shared" ref="HQ353:HQ354" si="80">countif(AC353:DP353,"TRUE")</f>
        <v>0</v>
      </c>
      <c r="HR353" s="12">
        <v>24000.0</v>
      </c>
      <c r="HS353" s="12">
        <v>0.0</v>
      </c>
      <c r="HT353" s="12">
        <v>0.0</v>
      </c>
      <c r="HU353" s="12">
        <v>0.0</v>
      </c>
      <c r="HV353" s="12">
        <v>0.0</v>
      </c>
      <c r="HW353" s="12">
        <v>0.0</v>
      </c>
      <c r="HX353" s="12">
        <v>24000.0</v>
      </c>
      <c r="HY353" s="12" t="s">
        <v>3127</v>
      </c>
      <c r="HZ353" s="19">
        <v>36630.0</v>
      </c>
    </row>
    <row r="354">
      <c r="A354" s="12" t="s">
        <v>3128</v>
      </c>
      <c r="B354" s="12" t="s">
        <v>3129</v>
      </c>
      <c r="C354" s="13">
        <v>45232.0</v>
      </c>
      <c r="D354" s="12">
        <v>11.0</v>
      </c>
      <c r="E354" s="12" t="s">
        <v>235</v>
      </c>
      <c r="F354" s="12" t="s">
        <v>619</v>
      </c>
      <c r="G354" s="12" t="s">
        <v>237</v>
      </c>
      <c r="H354" s="12" t="s">
        <v>238</v>
      </c>
      <c r="I354" s="12" t="s">
        <v>239</v>
      </c>
      <c r="J354" s="14"/>
      <c r="K354" s="12" t="s">
        <v>3130</v>
      </c>
      <c r="L354" s="12" t="s">
        <v>3131</v>
      </c>
      <c r="M354" s="15" t="s">
        <v>3132</v>
      </c>
      <c r="N354" s="12" t="s">
        <v>243</v>
      </c>
      <c r="O354" s="12" t="s">
        <v>244</v>
      </c>
      <c r="P354" s="12" t="s">
        <v>245</v>
      </c>
      <c r="Q354" s="12" t="s">
        <v>246</v>
      </c>
      <c r="R354" s="12" t="s">
        <v>247</v>
      </c>
      <c r="S354" s="12" t="s">
        <v>248</v>
      </c>
      <c r="T354" s="16" t="s">
        <v>3133</v>
      </c>
      <c r="U354" s="17" t="s">
        <v>3134</v>
      </c>
      <c r="V354" s="14" t="str">
        <f t="shared" si="1"/>
        <v>3,602627</v>
      </c>
      <c r="W354" s="14" t="str">
        <f t="shared" si="2"/>
        <v>98,711649</v>
      </c>
      <c r="X354" s="14" t="str">
        <f t="shared" si="3"/>
        <v>3,602601</v>
      </c>
      <c r="Y354" s="14" t="str">
        <f t="shared" si="4"/>
        <v>98,711641</v>
      </c>
      <c r="Z354" s="18">
        <f t="shared" si="78"/>
        <v>3.024309973</v>
      </c>
      <c r="AA354" s="14" t="str">
        <f t="shared" si="6"/>
        <v>Dalam Radius</v>
      </c>
      <c r="AB354" s="14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 t="b">
        <v>1</v>
      </c>
      <c r="BC354" s="12"/>
      <c r="BD354" s="12"/>
      <c r="BE354" s="12"/>
      <c r="BF354" s="12" t="b">
        <v>1</v>
      </c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 t="b">
        <v>1</v>
      </c>
      <c r="BW354" s="12"/>
      <c r="BX354" s="12"/>
      <c r="BY354" s="12"/>
      <c r="BZ354" s="12" t="b">
        <v>1</v>
      </c>
      <c r="CA354" s="12"/>
      <c r="CB354" s="12" t="b">
        <v>1</v>
      </c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2" t="b">
        <v>0</v>
      </c>
      <c r="DS354" s="12" t="b">
        <v>0</v>
      </c>
      <c r="DT354" s="14"/>
      <c r="DU354" s="14"/>
      <c r="DV354" s="12" t="s">
        <v>3135</v>
      </c>
      <c r="DW354" s="12" t="b">
        <v>1</v>
      </c>
      <c r="DX354" s="14"/>
      <c r="DY354" s="14"/>
      <c r="DZ354" s="12"/>
      <c r="EA354" s="12"/>
      <c r="EB354" s="12"/>
      <c r="EC354" s="12"/>
      <c r="ED354" s="12"/>
      <c r="EE354" s="12"/>
      <c r="EF354" s="14"/>
      <c r="EG354" s="14"/>
      <c r="EH354" s="12"/>
      <c r="EI354" s="12"/>
      <c r="EJ354" s="14"/>
      <c r="EK354" s="12"/>
      <c r="EL354" s="12"/>
      <c r="EM354" s="12"/>
      <c r="EN354" s="12"/>
      <c r="EO354" s="12"/>
      <c r="EP354" s="12"/>
      <c r="EQ354" s="12"/>
      <c r="ER354" s="12"/>
      <c r="ES354" s="12"/>
      <c r="ET354" s="14"/>
      <c r="EU354" s="12"/>
      <c r="EV354" s="12"/>
      <c r="EW354" s="12"/>
      <c r="EX354" s="12"/>
      <c r="EY354" s="12">
        <v>1.0</v>
      </c>
      <c r="EZ354" s="12"/>
      <c r="FA354" s="12"/>
      <c r="FB354" s="12"/>
      <c r="FC354" s="12">
        <v>1.0</v>
      </c>
      <c r="FD354" s="12"/>
      <c r="FE354" s="12"/>
      <c r="FF354" s="12"/>
      <c r="FG354" s="12"/>
      <c r="FH354" s="12"/>
      <c r="FI354" s="12"/>
      <c r="FJ354" s="12"/>
      <c r="FK354" s="12"/>
      <c r="FL354" s="12"/>
      <c r="FM354" s="14"/>
      <c r="FN354" s="12"/>
      <c r="FO354" s="12"/>
      <c r="FP354" s="12"/>
      <c r="FQ354" s="14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/>
      <c r="GB354" s="12"/>
      <c r="GC354" s="14"/>
      <c r="GD354" s="12"/>
      <c r="GE354" s="12"/>
      <c r="GF354" s="12"/>
      <c r="GG354" s="12"/>
      <c r="GH354" s="12"/>
      <c r="GI354" s="12"/>
      <c r="GJ354" s="12"/>
      <c r="GK354" s="14"/>
      <c r="GL354" s="14"/>
      <c r="GM354" s="14"/>
      <c r="GN354" s="12"/>
      <c r="GO354" s="14"/>
      <c r="GP354" s="14"/>
      <c r="GQ354" s="12"/>
      <c r="GR354" s="14"/>
      <c r="GS354" s="12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2">
        <f t="shared" si="80"/>
        <v>5</v>
      </c>
      <c r="HR354" s="12">
        <v>24000.0</v>
      </c>
      <c r="HS354" s="12">
        <v>0.0</v>
      </c>
      <c r="HT354" s="12">
        <v>0.0</v>
      </c>
      <c r="HU354" s="12">
        <v>0.0</v>
      </c>
      <c r="HV354" s="12">
        <v>0.0</v>
      </c>
      <c r="HW354" s="12"/>
      <c r="HX354" s="12">
        <v>24000.0</v>
      </c>
      <c r="HY354" s="12" t="s">
        <v>3136</v>
      </c>
      <c r="HZ354" s="12" t="s">
        <v>272</v>
      </c>
    </row>
    <row r="355">
      <c r="A355" s="12" t="s">
        <v>3137</v>
      </c>
      <c r="B355" s="12" t="s">
        <v>3138</v>
      </c>
      <c r="C355" s="13">
        <v>45237.0</v>
      </c>
      <c r="D355" s="12">
        <v>11.0</v>
      </c>
      <c r="E355" s="12" t="s">
        <v>1094</v>
      </c>
      <c r="F355" s="12" t="s">
        <v>1095</v>
      </c>
      <c r="G355" s="12" t="s">
        <v>237</v>
      </c>
      <c r="H355" s="12" t="s">
        <v>238</v>
      </c>
      <c r="I355" s="12" t="s">
        <v>239</v>
      </c>
      <c r="J355" s="14"/>
      <c r="K355" s="12" t="s">
        <v>3139</v>
      </c>
      <c r="L355" s="12" t="s">
        <v>3140</v>
      </c>
      <c r="M355" s="15" t="s">
        <v>3141</v>
      </c>
      <c r="N355" s="12" t="s">
        <v>1099</v>
      </c>
      <c r="O355" s="12" t="s">
        <v>1100</v>
      </c>
      <c r="P355" s="12" t="s">
        <v>245</v>
      </c>
      <c r="Q355" s="12" t="s">
        <v>428</v>
      </c>
      <c r="R355" s="12" t="s">
        <v>429</v>
      </c>
      <c r="S355" s="12" t="s">
        <v>3142</v>
      </c>
      <c r="T355" s="16" t="s">
        <v>3143</v>
      </c>
      <c r="U355" s="17" t="s">
        <v>3144</v>
      </c>
      <c r="V355" s="12" t="str">
        <f t="shared" si="1"/>
        <v>3,105096</v>
      </c>
      <c r="W355" s="14" t="str">
        <f t="shared" si="2"/>
        <v>98,502452</v>
      </c>
      <c r="X355" s="14" t="str">
        <f t="shared" si="3"/>
        <v>3,105123</v>
      </c>
      <c r="Y355" s="14" t="str">
        <f t="shared" si="4"/>
        <v>98,502451</v>
      </c>
      <c r="Z355" s="18">
        <f t="shared" si="78"/>
        <v>3.004312904</v>
      </c>
      <c r="AA355" s="14" t="str">
        <f t="shared" si="6"/>
        <v>Dalam Radius</v>
      </c>
      <c r="AB355" s="14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4"/>
      <c r="DR355" s="12" t="b">
        <v>0</v>
      </c>
      <c r="DS355" s="12" t="b">
        <v>0</v>
      </c>
      <c r="DT355" s="12"/>
      <c r="DU355" s="12"/>
      <c r="DV355" s="12" t="s">
        <v>3145</v>
      </c>
      <c r="DW355" s="12" t="b">
        <v>1</v>
      </c>
      <c r="DX355" s="12"/>
      <c r="DY355" s="12"/>
      <c r="DZ355" s="12"/>
      <c r="EA355" s="12"/>
      <c r="EB355" s="12"/>
      <c r="EC355" s="12"/>
      <c r="ED355" s="12">
        <v>2.0</v>
      </c>
      <c r="EE355" s="12">
        <v>2.0</v>
      </c>
      <c r="EF355" s="14"/>
      <c r="EG355" s="14"/>
      <c r="EH355" s="12"/>
      <c r="EI355" s="12"/>
      <c r="EJ355" s="12"/>
      <c r="EK355" s="12"/>
      <c r="EL355" s="12"/>
      <c r="EM355" s="12"/>
      <c r="EN355" s="12">
        <v>1.0</v>
      </c>
      <c r="EO355" s="12">
        <v>1.0</v>
      </c>
      <c r="EP355" s="12">
        <v>1.0</v>
      </c>
      <c r="EQ355" s="12"/>
      <c r="ER355" s="12"/>
      <c r="ES355" s="12">
        <v>1.0</v>
      </c>
      <c r="ET355" s="14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4"/>
      <c r="FN355" s="12"/>
      <c r="FO355" s="12"/>
      <c r="FP355" s="12"/>
      <c r="FQ355" s="14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/>
      <c r="GB355" s="12"/>
      <c r="GC355" s="14"/>
      <c r="GD355" s="12"/>
      <c r="GE355" s="12"/>
      <c r="GF355" s="12"/>
      <c r="GG355" s="12"/>
      <c r="GH355" s="12"/>
      <c r="GI355" s="12"/>
      <c r="GJ355" s="12"/>
      <c r="GK355" s="14"/>
      <c r="GL355" s="14"/>
      <c r="GM355" s="12"/>
      <c r="GN355" s="12"/>
      <c r="GO355" s="14"/>
      <c r="GP355" s="14"/>
      <c r="GQ355" s="12"/>
      <c r="GR355" s="14"/>
      <c r="GS355" s="12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2">
        <f t="shared" ref="HQ355:HQ356" si="81">countif(AC355:CV355,"TRUE")</f>
        <v>0</v>
      </c>
      <c r="HR355" s="12">
        <v>0.0</v>
      </c>
      <c r="HS355" s="12">
        <v>112000.0</v>
      </c>
      <c r="HT355" s="12">
        <v>0.0</v>
      </c>
      <c r="HU355" s="12">
        <v>0.0</v>
      </c>
      <c r="HV355" s="12">
        <v>0.0</v>
      </c>
      <c r="HW355" s="12">
        <v>0.0</v>
      </c>
      <c r="HX355" s="12">
        <v>112000.0</v>
      </c>
      <c r="HY355" s="12" t="s">
        <v>3146</v>
      </c>
      <c r="HZ355" s="12" t="s">
        <v>3147</v>
      </c>
    </row>
    <row r="356">
      <c r="A356" s="12" t="s">
        <v>3148</v>
      </c>
      <c r="B356" s="12" t="s">
        <v>3149</v>
      </c>
      <c r="C356" s="13">
        <v>45237.0</v>
      </c>
      <c r="D356" s="12">
        <v>11.0</v>
      </c>
      <c r="E356" s="12" t="s">
        <v>2565</v>
      </c>
      <c r="F356" s="12" t="s">
        <v>2566</v>
      </c>
      <c r="G356" s="12" t="s">
        <v>237</v>
      </c>
      <c r="H356" s="12" t="s">
        <v>238</v>
      </c>
      <c r="I356" s="12" t="s">
        <v>239</v>
      </c>
      <c r="J356" s="14"/>
      <c r="K356" s="12" t="s">
        <v>3150</v>
      </c>
      <c r="L356" s="12" t="s">
        <v>3151</v>
      </c>
      <c r="M356" s="15" t="s">
        <v>3152</v>
      </c>
      <c r="N356" s="12" t="s">
        <v>2681</v>
      </c>
      <c r="O356" s="12" t="s">
        <v>244</v>
      </c>
      <c r="P356" s="12" t="s">
        <v>245</v>
      </c>
      <c r="Q356" s="12" t="s">
        <v>278</v>
      </c>
      <c r="R356" s="12" t="s">
        <v>279</v>
      </c>
      <c r="S356" s="12" t="s">
        <v>248</v>
      </c>
      <c r="T356" s="16" t="s">
        <v>3153</v>
      </c>
      <c r="U356" s="17" t="s">
        <v>3154</v>
      </c>
      <c r="V356" s="12" t="str">
        <f t="shared" si="1"/>
        <v>3,566282</v>
      </c>
      <c r="W356" s="14" t="str">
        <f t="shared" si="2"/>
        <v>98,797776</v>
      </c>
      <c r="X356" s="14" t="str">
        <f t="shared" si="3"/>
        <v>3,566281</v>
      </c>
      <c r="Y356" s="14" t="str">
        <f t="shared" si="4"/>
        <v>98,797774</v>
      </c>
      <c r="Z356" s="18">
        <f t="shared" si="78"/>
        <v>0.248254089</v>
      </c>
      <c r="AA356" s="14" t="str">
        <f t="shared" si="6"/>
        <v>Dalam Radius</v>
      </c>
      <c r="AB356" s="14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4"/>
      <c r="DR356" s="12" t="b">
        <v>0</v>
      </c>
      <c r="DS356" s="12" t="b">
        <v>0</v>
      </c>
      <c r="DT356" s="12"/>
      <c r="DU356" s="12"/>
      <c r="DV356" s="12" t="s">
        <v>3155</v>
      </c>
      <c r="DW356" s="12" t="b">
        <v>1</v>
      </c>
      <c r="DX356" s="12"/>
      <c r="DY356" s="12"/>
      <c r="DZ356" s="12"/>
      <c r="EA356" s="12"/>
      <c r="EB356" s="12"/>
      <c r="EC356" s="12"/>
      <c r="ED356" s="12"/>
      <c r="EE356" s="12"/>
      <c r="EF356" s="14"/>
      <c r="EG356" s="14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4"/>
      <c r="EU356" s="12"/>
      <c r="EV356" s="12"/>
      <c r="EW356" s="12"/>
      <c r="EX356" s="12"/>
      <c r="EY356" s="12">
        <v>1.0</v>
      </c>
      <c r="EZ356" s="12"/>
      <c r="FA356" s="12">
        <v>1.0</v>
      </c>
      <c r="FB356" s="12"/>
      <c r="FC356" s="12"/>
      <c r="FD356" s="12"/>
      <c r="FE356" s="12"/>
      <c r="FF356" s="12">
        <v>2.0</v>
      </c>
      <c r="FG356" s="12"/>
      <c r="FH356" s="12"/>
      <c r="FI356" s="12"/>
      <c r="FJ356" s="12"/>
      <c r="FK356" s="12"/>
      <c r="FL356" s="12"/>
      <c r="FM356" s="14"/>
      <c r="FN356" s="12"/>
      <c r="FO356" s="12"/>
      <c r="FP356" s="12"/>
      <c r="FQ356" s="14"/>
      <c r="FR356" s="12"/>
      <c r="FS356" s="12">
        <v>1.0</v>
      </c>
      <c r="FT356" s="12">
        <v>1.0</v>
      </c>
      <c r="FU356" s="12"/>
      <c r="FV356" s="12"/>
      <c r="FW356" s="12"/>
      <c r="FX356" s="12"/>
      <c r="FY356" s="12"/>
      <c r="FZ356" s="12"/>
      <c r="GA356" s="12"/>
      <c r="GB356" s="12"/>
      <c r="GC356" s="14"/>
      <c r="GD356" s="12">
        <v>1.0</v>
      </c>
      <c r="GE356" s="12"/>
      <c r="GF356" s="12"/>
      <c r="GG356" s="12"/>
      <c r="GH356" s="12"/>
      <c r="GI356" s="12"/>
      <c r="GJ356" s="12"/>
      <c r="GK356" s="14"/>
      <c r="GL356" s="14"/>
      <c r="GM356" s="14"/>
      <c r="GN356" s="12"/>
      <c r="GO356" s="14"/>
      <c r="GP356" s="14"/>
      <c r="GQ356" s="12"/>
      <c r="GR356" s="14"/>
      <c r="GS356" s="12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2">
        <f t="shared" si="81"/>
        <v>0</v>
      </c>
      <c r="HR356" s="12">
        <v>84000.0</v>
      </c>
      <c r="HS356" s="12">
        <v>0.0</v>
      </c>
      <c r="HT356" s="12">
        <v>0.0</v>
      </c>
      <c r="HU356" s="12">
        <v>0.0</v>
      </c>
      <c r="HV356" s="12">
        <v>0.0</v>
      </c>
      <c r="HW356" s="12">
        <v>0.0</v>
      </c>
      <c r="HX356" s="12">
        <v>84000.0</v>
      </c>
      <c r="HY356" s="12" t="s">
        <v>3156</v>
      </c>
      <c r="HZ356" s="12" t="s">
        <v>2649</v>
      </c>
    </row>
    <row r="357">
      <c r="A357" s="12" t="s">
        <v>3157</v>
      </c>
      <c r="B357" s="20">
        <v>36662.0</v>
      </c>
      <c r="C357" s="13">
        <v>45233.0</v>
      </c>
      <c r="D357" s="12">
        <v>11.0</v>
      </c>
      <c r="E357" s="12" t="s">
        <v>293</v>
      </c>
      <c r="F357" s="12" t="s">
        <v>629</v>
      </c>
      <c r="G357" s="12" t="s">
        <v>237</v>
      </c>
      <c r="H357" s="12" t="s">
        <v>238</v>
      </c>
      <c r="I357" s="12" t="s">
        <v>239</v>
      </c>
      <c r="J357" s="14"/>
      <c r="K357" s="12" t="s">
        <v>3158</v>
      </c>
      <c r="L357" s="12" t="s">
        <v>3159</v>
      </c>
      <c r="M357" s="15" t="s">
        <v>297</v>
      </c>
      <c r="N357" s="12" t="s">
        <v>642</v>
      </c>
      <c r="O357" s="12" t="s">
        <v>259</v>
      </c>
      <c r="P357" s="12" t="s">
        <v>245</v>
      </c>
      <c r="Q357" s="12" t="s">
        <v>299</v>
      </c>
      <c r="R357" s="12" t="s">
        <v>247</v>
      </c>
      <c r="S357" s="12" t="s">
        <v>248</v>
      </c>
      <c r="T357" s="16" t="s">
        <v>3160</v>
      </c>
      <c r="U357" s="17" t="s">
        <v>3161</v>
      </c>
      <c r="V357" s="14" t="str">
        <f t="shared" si="1"/>
        <v>3,593922</v>
      </c>
      <c r="W357" s="14" t="str">
        <f t="shared" si="2"/>
        <v>98,664779</v>
      </c>
      <c r="X357" s="14" t="str">
        <f t="shared" si="3"/>
        <v>3,593933</v>
      </c>
      <c r="Y357" s="14" t="str">
        <f t="shared" si="4"/>
        <v>98,664803</v>
      </c>
      <c r="Z357" s="18">
        <f t="shared" si="78"/>
        <v>2.93085762</v>
      </c>
      <c r="AA357" s="14" t="str">
        <f t="shared" si="6"/>
        <v>Dalam Radius</v>
      </c>
      <c r="AB357" s="14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4"/>
      <c r="DR357" s="12" t="b">
        <v>0</v>
      </c>
      <c r="DS357" s="12" t="b">
        <v>0</v>
      </c>
      <c r="DT357" s="14"/>
      <c r="DU357" s="14"/>
      <c r="DV357" s="12" t="s">
        <v>3162</v>
      </c>
      <c r="DW357" s="12" t="b">
        <v>1</v>
      </c>
      <c r="DX357" s="14"/>
      <c r="DY357" s="14"/>
      <c r="DZ357" s="12"/>
      <c r="EA357" s="12"/>
      <c r="EB357" s="12"/>
      <c r="EC357" s="12"/>
      <c r="ED357" s="12"/>
      <c r="EE357" s="12"/>
      <c r="EF357" s="14"/>
      <c r="EG357" s="14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4"/>
      <c r="EU357" s="12"/>
      <c r="EV357" s="12">
        <v>0.0</v>
      </c>
      <c r="EW357" s="12"/>
      <c r="EX357" s="12"/>
      <c r="EY357" s="12">
        <v>1.0</v>
      </c>
      <c r="EZ357" s="12"/>
      <c r="FA357" s="12"/>
      <c r="FB357" s="12"/>
      <c r="FC357" s="12">
        <v>1.0</v>
      </c>
      <c r="FD357" s="12"/>
      <c r="FE357" s="12"/>
      <c r="FF357" s="12"/>
      <c r="FG357" s="12"/>
      <c r="FH357" s="12"/>
      <c r="FI357" s="12"/>
      <c r="FJ357" s="12"/>
      <c r="FK357" s="12"/>
      <c r="FL357" s="12"/>
      <c r="FM357" s="14"/>
      <c r="FN357" s="12"/>
      <c r="FO357" s="12"/>
      <c r="FP357" s="12"/>
      <c r="FQ357" s="14"/>
      <c r="FR357" s="12"/>
      <c r="FS357" s="12">
        <v>0.0</v>
      </c>
      <c r="FT357" s="12"/>
      <c r="FU357" s="12"/>
      <c r="FV357" s="12"/>
      <c r="FW357" s="12">
        <v>1.0</v>
      </c>
      <c r="FX357" s="12"/>
      <c r="FY357" s="12">
        <v>1.0</v>
      </c>
      <c r="FZ357" s="12"/>
      <c r="GA357" s="12"/>
      <c r="GB357" s="12"/>
      <c r="GC357" s="14"/>
      <c r="GD357" s="12">
        <v>1.0</v>
      </c>
      <c r="GE357" s="12"/>
      <c r="GF357" s="12"/>
      <c r="GG357" s="12"/>
      <c r="GH357" s="12"/>
      <c r="GI357" s="12"/>
      <c r="GJ357" s="12"/>
      <c r="GK357" s="14"/>
      <c r="GL357" s="14"/>
      <c r="GM357" s="14"/>
      <c r="GN357" s="12"/>
      <c r="GO357" s="14"/>
      <c r="GP357" s="14"/>
      <c r="GQ357" s="12"/>
      <c r="GR357" s="14"/>
      <c r="GS357" s="12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2">
        <f>countif(AC357:DP357,"TRUE")</f>
        <v>0</v>
      </c>
      <c r="HR357" s="12">
        <v>60000.0</v>
      </c>
      <c r="HS357" s="12">
        <v>0.0</v>
      </c>
      <c r="HT357" s="12">
        <v>0.0</v>
      </c>
      <c r="HU357" s="12">
        <v>0.0</v>
      </c>
      <c r="HV357" s="12">
        <v>0.0</v>
      </c>
      <c r="HW357" s="12">
        <v>0.0</v>
      </c>
      <c r="HX357" s="12">
        <v>60000.0</v>
      </c>
      <c r="HY357" s="12" t="s">
        <v>3163</v>
      </c>
      <c r="HZ357" s="19">
        <v>36793.0</v>
      </c>
    </row>
    <row r="358">
      <c r="A358" s="12" t="s">
        <v>3164</v>
      </c>
      <c r="B358" s="20">
        <v>40372.0</v>
      </c>
      <c r="C358" s="13">
        <v>45237.0</v>
      </c>
      <c r="D358" s="12">
        <v>11.0</v>
      </c>
      <c r="E358" s="12" t="s">
        <v>475</v>
      </c>
      <c r="F358" s="12" t="s">
        <v>476</v>
      </c>
      <c r="G358" s="12" t="s">
        <v>237</v>
      </c>
      <c r="H358" s="12" t="s">
        <v>238</v>
      </c>
      <c r="I358" s="12" t="s">
        <v>239</v>
      </c>
      <c r="J358" s="14"/>
      <c r="K358" s="12" t="s">
        <v>3165</v>
      </c>
      <c r="L358" s="12" t="s">
        <v>3166</v>
      </c>
      <c r="M358" s="15" t="s">
        <v>1727</v>
      </c>
      <c r="N358" s="12" t="s">
        <v>1144</v>
      </c>
      <c r="O358" s="12" t="s">
        <v>259</v>
      </c>
      <c r="P358" s="12" t="s">
        <v>245</v>
      </c>
      <c r="Q358" s="12" t="s">
        <v>278</v>
      </c>
      <c r="R358" s="12" t="s">
        <v>279</v>
      </c>
      <c r="S358" s="12" t="s">
        <v>248</v>
      </c>
      <c r="T358" s="16" t="s">
        <v>3167</v>
      </c>
      <c r="U358" s="17" t="s">
        <v>3168</v>
      </c>
      <c r="V358" s="12" t="str">
        <f t="shared" si="1"/>
        <v>3,532563</v>
      </c>
      <c r="W358" s="14" t="str">
        <f t="shared" si="2"/>
        <v>98,691456</v>
      </c>
      <c r="X358" s="14" t="str">
        <f t="shared" si="3"/>
        <v>3,532575</v>
      </c>
      <c r="Y358" s="14" t="str">
        <f t="shared" si="4"/>
        <v>98,691478</v>
      </c>
      <c r="Z358" s="18">
        <f t="shared" si="78"/>
        <v>2.78245487</v>
      </c>
      <c r="AA358" s="14" t="str">
        <f t="shared" si="6"/>
        <v>Dalam Radius</v>
      </c>
      <c r="AB358" s="14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 t="b">
        <v>1</v>
      </c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 t="b">
        <v>1</v>
      </c>
      <c r="CA358" s="12"/>
      <c r="CB358" s="12" t="b">
        <v>1</v>
      </c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4"/>
      <c r="DR358" s="12" t="b">
        <v>0</v>
      </c>
      <c r="DS358" s="12" t="b">
        <v>0</v>
      </c>
      <c r="DT358" s="12"/>
      <c r="DU358" s="12"/>
      <c r="DV358" s="12" t="s">
        <v>3169</v>
      </c>
      <c r="DW358" s="12" t="b">
        <v>1</v>
      </c>
      <c r="DX358" s="12"/>
      <c r="DY358" s="12"/>
      <c r="DZ358" s="12"/>
      <c r="EA358" s="12"/>
      <c r="EB358" s="12"/>
      <c r="EC358" s="12"/>
      <c r="ED358" s="12"/>
      <c r="EE358" s="12"/>
      <c r="EF358" s="14"/>
      <c r="EG358" s="14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4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4"/>
      <c r="FN358" s="12"/>
      <c r="FO358" s="12"/>
      <c r="FP358" s="12"/>
      <c r="FQ358" s="14"/>
      <c r="FR358" s="12"/>
      <c r="FS358" s="12"/>
      <c r="FT358" s="12"/>
      <c r="FU358" s="12"/>
      <c r="FV358" s="12"/>
      <c r="FW358" s="12"/>
      <c r="FX358" s="12"/>
      <c r="FY358" s="12">
        <v>1.0</v>
      </c>
      <c r="FZ358" s="12"/>
      <c r="GA358" s="12"/>
      <c r="GB358" s="12"/>
      <c r="GC358" s="14"/>
      <c r="GD358" s="12"/>
      <c r="GE358" s="12"/>
      <c r="GF358" s="12"/>
      <c r="GG358" s="12"/>
      <c r="GH358" s="12"/>
      <c r="GI358" s="12"/>
      <c r="GJ358" s="12"/>
      <c r="GK358" s="14"/>
      <c r="GL358" s="14"/>
      <c r="GM358" s="12"/>
      <c r="GN358" s="12"/>
      <c r="GO358" s="14"/>
      <c r="GP358" s="14"/>
      <c r="GQ358" s="12"/>
      <c r="GR358" s="14"/>
      <c r="GS358" s="12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2">
        <f t="shared" ref="HQ358:HQ359" si="82">countif(AC358:CV358,"TRUE")</f>
        <v>3</v>
      </c>
      <c r="HR358" s="12">
        <v>12000.0</v>
      </c>
      <c r="HS358" s="12">
        <v>0.0</v>
      </c>
      <c r="HT358" s="12">
        <v>0.0</v>
      </c>
      <c r="HU358" s="12">
        <v>0.0</v>
      </c>
      <c r="HV358" s="12">
        <v>0.0</v>
      </c>
      <c r="HW358" s="12">
        <v>0.0</v>
      </c>
      <c r="HX358" s="12">
        <v>12000.0</v>
      </c>
      <c r="HY358" s="20">
        <v>20375.0</v>
      </c>
      <c r="HZ358" s="12" t="s">
        <v>828</v>
      </c>
    </row>
    <row r="359">
      <c r="A359" s="12" t="s">
        <v>3170</v>
      </c>
      <c r="B359" s="12" t="s">
        <v>3171</v>
      </c>
      <c r="C359" s="13">
        <v>45237.0</v>
      </c>
      <c r="D359" s="12">
        <v>11.0</v>
      </c>
      <c r="E359" s="12" t="s">
        <v>475</v>
      </c>
      <c r="F359" s="12" t="s">
        <v>476</v>
      </c>
      <c r="G359" s="12" t="s">
        <v>237</v>
      </c>
      <c r="H359" s="12" t="s">
        <v>238</v>
      </c>
      <c r="I359" s="12" t="s">
        <v>239</v>
      </c>
      <c r="J359" s="14"/>
      <c r="K359" s="12" t="s">
        <v>3172</v>
      </c>
      <c r="L359" s="12" t="s">
        <v>3173</v>
      </c>
      <c r="M359" s="12" t="str">
        <v>#ERROR!</v>
      </c>
      <c r="N359" s="12" t="s">
        <v>652</v>
      </c>
      <c r="O359" s="12" t="s">
        <v>259</v>
      </c>
      <c r="P359" s="12" t="s">
        <v>245</v>
      </c>
      <c r="Q359" s="12" t="s">
        <v>278</v>
      </c>
      <c r="R359" s="12" t="s">
        <v>279</v>
      </c>
      <c r="S359" s="12" t="s">
        <v>248</v>
      </c>
      <c r="T359" s="16" t="s">
        <v>3174</v>
      </c>
      <c r="U359" s="17" t="s">
        <v>3175</v>
      </c>
      <c r="V359" s="12" t="str">
        <f t="shared" si="1"/>
        <v>3,572324</v>
      </c>
      <c r="W359" s="14" t="str">
        <f t="shared" si="2"/>
        <v>98,687759</v>
      </c>
      <c r="X359" s="14" t="str">
        <f t="shared" si="3"/>
        <v>3,572304</v>
      </c>
      <c r="Y359" s="14" t="str">
        <f t="shared" si="4"/>
        <v>98,687745</v>
      </c>
      <c r="Z359" s="18">
        <f t="shared" si="78"/>
        <v>2.712878348</v>
      </c>
      <c r="AA359" s="14" t="str">
        <f t="shared" si="6"/>
        <v>Dalam Radius</v>
      </c>
      <c r="AB359" s="14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 t="b">
        <v>1</v>
      </c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 t="b">
        <v>1</v>
      </c>
      <c r="CA359" s="12"/>
      <c r="CB359" s="12" t="b">
        <v>1</v>
      </c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4"/>
      <c r="DR359" s="12" t="b">
        <v>0</v>
      </c>
      <c r="DS359" s="12" t="b">
        <v>0</v>
      </c>
      <c r="DT359" s="12"/>
      <c r="DU359" s="12"/>
      <c r="DV359" s="12" t="s">
        <v>3176</v>
      </c>
      <c r="DW359" s="12" t="b">
        <v>0</v>
      </c>
      <c r="DX359" s="12"/>
      <c r="DY359" s="12"/>
      <c r="DZ359" s="12"/>
      <c r="EA359" s="12"/>
      <c r="EB359" s="12"/>
      <c r="EC359" s="12"/>
      <c r="ED359" s="12"/>
      <c r="EE359" s="12"/>
      <c r="EF359" s="14"/>
      <c r="EG359" s="14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4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4"/>
      <c r="FN359" s="12"/>
      <c r="FO359" s="12"/>
      <c r="FP359" s="12"/>
      <c r="FQ359" s="14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/>
      <c r="GB359" s="12"/>
      <c r="GC359" s="14"/>
      <c r="GD359" s="12"/>
      <c r="GE359" s="12"/>
      <c r="GF359" s="12"/>
      <c r="GG359" s="12"/>
      <c r="GH359" s="12"/>
      <c r="GI359" s="12"/>
      <c r="GJ359" s="12"/>
      <c r="GK359" s="14"/>
      <c r="GL359" s="14"/>
      <c r="GM359" s="14"/>
      <c r="GN359" s="12"/>
      <c r="GO359" s="14"/>
      <c r="GP359" s="14"/>
      <c r="GQ359" s="12"/>
      <c r="GR359" s="14"/>
      <c r="GS359" s="12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2">
        <f t="shared" si="82"/>
        <v>3</v>
      </c>
      <c r="HR359" s="12">
        <v>0.0</v>
      </c>
      <c r="HS359" s="12">
        <v>0.0</v>
      </c>
      <c r="HT359" s="12">
        <v>0.0</v>
      </c>
      <c r="HU359" s="12">
        <v>0.0</v>
      </c>
      <c r="HV359" s="12">
        <v>0.0</v>
      </c>
      <c r="HW359" s="12">
        <v>0.0</v>
      </c>
      <c r="HX359" s="12">
        <v>0.0</v>
      </c>
      <c r="HY359" s="12" t="s">
        <v>3177</v>
      </c>
      <c r="HZ359" s="12" t="s">
        <v>3178</v>
      </c>
    </row>
    <row r="360">
      <c r="A360" s="12" t="s">
        <v>3179</v>
      </c>
      <c r="B360" s="12" t="s">
        <v>3180</v>
      </c>
      <c r="C360" s="13">
        <v>45234.0</v>
      </c>
      <c r="D360" s="12">
        <v>11.0</v>
      </c>
      <c r="E360" s="12" t="s">
        <v>475</v>
      </c>
      <c r="F360" s="12" t="s">
        <v>476</v>
      </c>
      <c r="G360" s="12" t="s">
        <v>237</v>
      </c>
      <c r="H360" s="12" t="s">
        <v>238</v>
      </c>
      <c r="I360" s="12" t="s">
        <v>239</v>
      </c>
      <c r="J360" s="14"/>
      <c r="K360" s="12" t="s">
        <v>3181</v>
      </c>
      <c r="L360" s="12" t="s">
        <v>3182</v>
      </c>
      <c r="M360" s="15" t="s">
        <v>3183</v>
      </c>
      <c r="N360" s="12" t="s">
        <v>1144</v>
      </c>
      <c r="O360" s="12" t="s">
        <v>259</v>
      </c>
      <c r="P360" s="12" t="s">
        <v>245</v>
      </c>
      <c r="Q360" s="12" t="s">
        <v>246</v>
      </c>
      <c r="R360" s="12" t="s">
        <v>247</v>
      </c>
      <c r="S360" s="12" t="s">
        <v>248</v>
      </c>
      <c r="T360" s="16" t="s">
        <v>3184</v>
      </c>
      <c r="U360" s="17" t="s">
        <v>3185</v>
      </c>
      <c r="V360" s="14" t="str">
        <f t="shared" si="1"/>
        <v>3,524375</v>
      </c>
      <c r="W360" s="14" t="str">
        <f t="shared" si="2"/>
        <v>98,675323</v>
      </c>
      <c r="X360" s="14" t="str">
        <f t="shared" si="3"/>
        <v>3,524363</v>
      </c>
      <c r="Y360" s="14" t="str">
        <f t="shared" si="4"/>
        <v>98,675302</v>
      </c>
      <c r="Z360" s="18">
        <f t="shared" si="78"/>
        <v>2.685610719</v>
      </c>
      <c r="AA360" s="14" t="str">
        <f t="shared" si="6"/>
        <v>Dalam Radius</v>
      </c>
      <c r="AB360" s="14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4"/>
      <c r="DR360" s="12" t="b">
        <v>0</v>
      </c>
      <c r="DS360" s="12" t="b">
        <v>0</v>
      </c>
      <c r="DT360" s="14"/>
      <c r="DU360" s="14"/>
      <c r="DV360" s="12" t="s">
        <v>3186</v>
      </c>
      <c r="DW360" s="12" t="b">
        <v>0</v>
      </c>
      <c r="DX360" s="14"/>
      <c r="DY360" s="14"/>
      <c r="DZ360" s="12"/>
      <c r="EA360" s="12"/>
      <c r="EB360" s="12"/>
      <c r="EC360" s="12"/>
      <c r="ED360" s="12"/>
      <c r="EE360" s="12"/>
      <c r="EF360" s="14"/>
      <c r="EG360" s="14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4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4"/>
      <c r="FN360" s="12"/>
      <c r="FO360" s="12"/>
      <c r="FP360" s="12"/>
      <c r="FQ360" s="14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/>
      <c r="GB360" s="12"/>
      <c r="GC360" s="14"/>
      <c r="GD360" s="12"/>
      <c r="GE360" s="12"/>
      <c r="GF360" s="12"/>
      <c r="GG360" s="12"/>
      <c r="GH360" s="12"/>
      <c r="GI360" s="12"/>
      <c r="GJ360" s="12"/>
      <c r="GK360" s="14"/>
      <c r="GL360" s="14"/>
      <c r="GM360" s="14"/>
      <c r="GN360" s="12"/>
      <c r="GO360" s="14"/>
      <c r="GP360" s="14"/>
      <c r="GQ360" s="12"/>
      <c r="GR360" s="14"/>
      <c r="GS360" s="12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2">
        <f t="shared" ref="HQ360:HQ361" si="83">countif(AC360:DP360,"TRUE")</f>
        <v>0</v>
      </c>
      <c r="HR360" s="12">
        <v>0.0</v>
      </c>
      <c r="HS360" s="12">
        <v>0.0</v>
      </c>
      <c r="HT360" s="12">
        <v>0.0</v>
      </c>
      <c r="HU360" s="12">
        <v>0.0</v>
      </c>
      <c r="HV360" s="12">
        <v>0.0</v>
      </c>
      <c r="HW360" s="12">
        <v>0.0</v>
      </c>
      <c r="HX360" s="12">
        <v>0.0</v>
      </c>
      <c r="HY360" s="12" t="s">
        <v>3187</v>
      </c>
      <c r="HZ360" s="12" t="s">
        <v>3188</v>
      </c>
    </row>
    <row r="361">
      <c r="A361" s="12" t="s">
        <v>3189</v>
      </c>
      <c r="B361" s="12" t="s">
        <v>3190</v>
      </c>
      <c r="C361" s="13">
        <v>45233.0</v>
      </c>
      <c r="D361" s="12">
        <v>11.0</v>
      </c>
      <c r="E361" s="12" t="s">
        <v>235</v>
      </c>
      <c r="F361" s="12" t="s">
        <v>236</v>
      </c>
      <c r="G361" s="12" t="s">
        <v>237</v>
      </c>
      <c r="H361" s="12" t="s">
        <v>238</v>
      </c>
      <c r="I361" s="12" t="s">
        <v>239</v>
      </c>
      <c r="J361" s="14"/>
      <c r="K361" s="12" t="s">
        <v>3191</v>
      </c>
      <c r="L361" s="12" t="s">
        <v>3192</v>
      </c>
      <c r="M361" s="15" t="s">
        <v>268</v>
      </c>
      <c r="N361" s="12" t="s">
        <v>2570</v>
      </c>
      <c r="O361" s="12" t="s">
        <v>244</v>
      </c>
      <c r="P361" s="12" t="s">
        <v>245</v>
      </c>
      <c r="Q361" s="12" t="s">
        <v>278</v>
      </c>
      <c r="R361" s="12" t="s">
        <v>279</v>
      </c>
      <c r="S361" s="12" t="s">
        <v>1997</v>
      </c>
      <c r="T361" s="16" t="s">
        <v>3193</v>
      </c>
      <c r="U361" s="17" t="s">
        <v>3194</v>
      </c>
      <c r="V361" s="14" t="str">
        <f t="shared" si="1"/>
        <v>3,530082</v>
      </c>
      <c r="W361" s="14" t="str">
        <f t="shared" si="2"/>
        <v>98,751669</v>
      </c>
      <c r="X361" s="14" t="str">
        <f t="shared" si="3"/>
        <v>3,530106</v>
      </c>
      <c r="Y361" s="14" t="str">
        <f t="shared" si="4"/>
        <v>98,751668</v>
      </c>
      <c r="Z361" s="18">
        <f t="shared" si="78"/>
        <v>2.670982765</v>
      </c>
      <c r="AA361" s="14" t="str">
        <f t="shared" si="6"/>
        <v>Dalam Radius</v>
      </c>
      <c r="AB361" s="14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 t="b">
        <v>1</v>
      </c>
      <c r="BC361" s="12"/>
      <c r="BD361" s="12"/>
      <c r="BE361" s="12"/>
      <c r="BF361" s="12" t="b">
        <v>1</v>
      </c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 t="b">
        <v>1</v>
      </c>
      <c r="CA361" s="12"/>
      <c r="CB361" s="12" t="b">
        <v>1</v>
      </c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4"/>
      <c r="DR361" s="12" t="b">
        <v>0</v>
      </c>
      <c r="DS361" s="12" t="b">
        <v>0</v>
      </c>
      <c r="DT361" s="14"/>
      <c r="DU361" s="14"/>
      <c r="DV361" s="12" t="s">
        <v>3195</v>
      </c>
      <c r="DW361" s="12" t="b">
        <v>1</v>
      </c>
      <c r="DX361" s="14"/>
      <c r="DY361" s="14"/>
      <c r="DZ361" s="12"/>
      <c r="EA361" s="12"/>
      <c r="EB361" s="12"/>
      <c r="EC361" s="12"/>
      <c r="ED361" s="12"/>
      <c r="EE361" s="12"/>
      <c r="EF361" s="14"/>
      <c r="EG361" s="14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4"/>
      <c r="EU361" s="12"/>
      <c r="EV361" s="12"/>
      <c r="EW361" s="12"/>
      <c r="EX361" s="12"/>
      <c r="EY361" s="12">
        <v>4.0</v>
      </c>
      <c r="EZ361" s="12"/>
      <c r="FA361" s="12"/>
      <c r="FB361" s="12"/>
      <c r="FC361" s="12">
        <v>4.0</v>
      </c>
      <c r="FD361" s="12"/>
      <c r="FE361" s="12"/>
      <c r="FF361" s="12"/>
      <c r="FG361" s="12"/>
      <c r="FH361" s="12"/>
      <c r="FI361" s="12"/>
      <c r="FJ361" s="12"/>
      <c r="FK361" s="12"/>
      <c r="FL361" s="12"/>
      <c r="FM361" s="14"/>
      <c r="FN361" s="12"/>
      <c r="FO361" s="12"/>
      <c r="FP361" s="12"/>
      <c r="FQ361" s="14"/>
      <c r="FR361" s="12"/>
      <c r="FS361" s="12"/>
      <c r="FT361" s="12"/>
      <c r="FU361" s="12"/>
      <c r="FV361" s="12"/>
      <c r="FW361" s="12"/>
      <c r="FX361" s="12"/>
      <c r="FY361" s="12">
        <v>8.0</v>
      </c>
      <c r="FZ361" s="12"/>
      <c r="GA361" s="12"/>
      <c r="GB361" s="12"/>
      <c r="GC361" s="14"/>
      <c r="GD361" s="12"/>
      <c r="GE361" s="12"/>
      <c r="GF361" s="12"/>
      <c r="GG361" s="12"/>
      <c r="GH361" s="12"/>
      <c r="GI361" s="12"/>
      <c r="GJ361" s="12"/>
      <c r="GK361" s="14"/>
      <c r="GL361" s="14"/>
      <c r="GM361" s="14"/>
      <c r="GN361" s="12"/>
      <c r="GO361" s="14"/>
      <c r="GP361" s="14"/>
      <c r="GQ361" s="12"/>
      <c r="GR361" s="14"/>
      <c r="GS361" s="12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2">
        <f t="shared" si="83"/>
        <v>4</v>
      </c>
      <c r="HR361" s="12">
        <v>192000.0</v>
      </c>
      <c r="HS361" s="12">
        <v>0.0</v>
      </c>
      <c r="HT361" s="12">
        <v>0.0</v>
      </c>
      <c r="HU361" s="12">
        <v>0.0</v>
      </c>
      <c r="HV361" s="12">
        <v>0.0</v>
      </c>
      <c r="HW361" s="12">
        <v>0.0</v>
      </c>
      <c r="HX361" s="12">
        <v>192000.0</v>
      </c>
      <c r="HY361" s="12" t="s">
        <v>3196</v>
      </c>
      <c r="HZ361" s="12" t="s">
        <v>2025</v>
      </c>
    </row>
    <row r="362">
      <c r="A362" s="12" t="s">
        <v>3197</v>
      </c>
      <c r="B362" s="12" t="s">
        <v>3198</v>
      </c>
      <c r="C362" s="13">
        <v>45237.0</v>
      </c>
      <c r="D362" s="12">
        <v>11.0</v>
      </c>
      <c r="E362" s="12" t="s">
        <v>2565</v>
      </c>
      <c r="F362" s="12" t="s">
        <v>2566</v>
      </c>
      <c r="G362" s="12" t="s">
        <v>237</v>
      </c>
      <c r="H362" s="12" t="s">
        <v>238</v>
      </c>
      <c r="I362" s="12" t="s">
        <v>239</v>
      </c>
      <c r="J362" s="14"/>
      <c r="K362" s="12" t="s">
        <v>3199</v>
      </c>
      <c r="L362" s="12" t="s">
        <v>3200</v>
      </c>
      <c r="M362" s="15" t="s">
        <v>3201</v>
      </c>
      <c r="N362" s="12" t="s">
        <v>2570</v>
      </c>
      <c r="O362" s="12" t="s">
        <v>244</v>
      </c>
      <c r="P362" s="12" t="s">
        <v>245</v>
      </c>
      <c r="Q362" s="12" t="s">
        <v>278</v>
      </c>
      <c r="R362" s="12" t="s">
        <v>279</v>
      </c>
      <c r="S362" s="12" t="s">
        <v>248</v>
      </c>
      <c r="T362" s="16" t="s">
        <v>3202</v>
      </c>
      <c r="U362" s="17" t="s">
        <v>3203</v>
      </c>
      <c r="V362" s="12" t="str">
        <f t="shared" si="1"/>
        <v>3,513481</v>
      </c>
      <c r="W362" s="14" t="str">
        <f t="shared" si="2"/>
        <v>98,784830</v>
      </c>
      <c r="X362" s="14" t="str">
        <f t="shared" si="3"/>
        <v>3,513480</v>
      </c>
      <c r="Y362" s="14" t="str">
        <f t="shared" si="4"/>
        <v>98,784831</v>
      </c>
      <c r="Z362" s="18">
        <f t="shared" si="78"/>
        <v>0.157105524</v>
      </c>
      <c r="AA362" s="14" t="str">
        <f t="shared" si="6"/>
        <v>Dalam Radius</v>
      </c>
      <c r="AB362" s="14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4"/>
      <c r="DR362" s="12" t="b">
        <v>0</v>
      </c>
      <c r="DS362" s="12" t="b">
        <v>0</v>
      </c>
      <c r="DT362" s="12"/>
      <c r="DU362" s="12"/>
      <c r="DV362" s="12" t="s">
        <v>3204</v>
      </c>
      <c r="DW362" s="12" t="b">
        <v>1</v>
      </c>
      <c r="DX362" s="12"/>
      <c r="DY362" s="12"/>
      <c r="DZ362" s="12"/>
      <c r="EA362" s="12"/>
      <c r="EB362" s="12"/>
      <c r="EC362" s="12"/>
      <c r="ED362" s="12"/>
      <c r="EE362" s="12"/>
      <c r="EF362" s="14"/>
      <c r="EG362" s="14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4"/>
      <c r="EU362" s="12"/>
      <c r="EV362" s="12"/>
      <c r="EW362" s="12">
        <v>2.0</v>
      </c>
      <c r="EX362" s="12"/>
      <c r="EY362" s="12"/>
      <c r="EZ362" s="12"/>
      <c r="FA362" s="12"/>
      <c r="FB362" s="12"/>
      <c r="FC362" s="12">
        <v>2.0</v>
      </c>
      <c r="FD362" s="12"/>
      <c r="FE362" s="12"/>
      <c r="FF362" s="12"/>
      <c r="FG362" s="12"/>
      <c r="FH362" s="12"/>
      <c r="FI362" s="12"/>
      <c r="FJ362" s="12"/>
      <c r="FK362" s="12"/>
      <c r="FL362" s="12"/>
      <c r="FM362" s="14"/>
      <c r="FN362" s="12"/>
      <c r="FO362" s="12"/>
      <c r="FP362" s="12"/>
      <c r="FQ362" s="14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/>
      <c r="GB362" s="12"/>
      <c r="GC362" s="14"/>
      <c r="GD362" s="12"/>
      <c r="GE362" s="12"/>
      <c r="GF362" s="12"/>
      <c r="GG362" s="12"/>
      <c r="GH362" s="12"/>
      <c r="GI362" s="12"/>
      <c r="GJ362" s="12"/>
      <c r="GK362" s="14"/>
      <c r="GL362" s="14"/>
      <c r="GM362" s="12"/>
      <c r="GN362" s="12"/>
      <c r="GO362" s="14"/>
      <c r="GP362" s="14"/>
      <c r="GQ362" s="12"/>
      <c r="GR362" s="14"/>
      <c r="GS362" s="12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2">
        <f>countif(AC362:CV362,"TRUE")</f>
        <v>0</v>
      </c>
      <c r="HR362" s="12">
        <v>48000.0</v>
      </c>
      <c r="HS362" s="12">
        <v>0.0</v>
      </c>
      <c r="HT362" s="12">
        <v>0.0</v>
      </c>
      <c r="HU362" s="12">
        <v>0.0</v>
      </c>
      <c r="HV362" s="12">
        <v>0.0</v>
      </c>
      <c r="HW362" s="12">
        <v>0.0</v>
      </c>
      <c r="HX362" s="12">
        <v>48000.0</v>
      </c>
      <c r="HY362" s="12" t="s">
        <v>3205</v>
      </c>
      <c r="HZ362" s="19">
        <v>36627.0</v>
      </c>
    </row>
    <row r="363">
      <c r="A363" s="12" t="s">
        <v>3206</v>
      </c>
      <c r="B363" s="12" t="s">
        <v>3207</v>
      </c>
      <c r="C363" s="13">
        <v>45236.0</v>
      </c>
      <c r="D363" s="12">
        <v>11.0</v>
      </c>
      <c r="E363" s="12" t="s">
        <v>293</v>
      </c>
      <c r="F363" s="12" t="s">
        <v>629</v>
      </c>
      <c r="G363" s="12" t="s">
        <v>237</v>
      </c>
      <c r="H363" s="12" t="s">
        <v>238</v>
      </c>
      <c r="I363" s="12" t="s">
        <v>239</v>
      </c>
      <c r="J363" s="14"/>
      <c r="K363" s="12" t="s">
        <v>3208</v>
      </c>
      <c r="L363" s="12" t="s">
        <v>3209</v>
      </c>
      <c r="M363" s="15" t="s">
        <v>3210</v>
      </c>
      <c r="N363" s="12" t="s">
        <v>642</v>
      </c>
      <c r="O363" s="12" t="s">
        <v>259</v>
      </c>
      <c r="P363" s="12" t="s">
        <v>245</v>
      </c>
      <c r="Q363" s="12" t="s">
        <v>278</v>
      </c>
      <c r="R363" s="12" t="s">
        <v>279</v>
      </c>
      <c r="S363" s="12" t="s">
        <v>248</v>
      </c>
      <c r="T363" s="16" t="s">
        <v>3211</v>
      </c>
      <c r="U363" s="17" t="s">
        <v>3212</v>
      </c>
      <c r="V363" s="14" t="str">
        <f t="shared" si="1"/>
        <v>3,593425</v>
      </c>
      <c r="W363" s="14" t="str">
        <f t="shared" si="2"/>
        <v>98,653406</v>
      </c>
      <c r="X363" s="14" t="str">
        <f t="shared" si="3"/>
        <v>3,593422</v>
      </c>
      <c r="Y363" s="14" t="str">
        <f t="shared" si="4"/>
        <v>98,653429</v>
      </c>
      <c r="Z363" s="18">
        <f t="shared" si="78"/>
        <v>2.574159045</v>
      </c>
      <c r="AA363" s="14" t="str">
        <f t="shared" si="6"/>
        <v>Dalam Radius</v>
      </c>
      <c r="AB363" s="14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4"/>
      <c r="DR363" s="12" t="b">
        <v>0</v>
      </c>
      <c r="DS363" s="12" t="b">
        <v>0</v>
      </c>
      <c r="DT363" s="14"/>
      <c r="DU363" s="14"/>
      <c r="DV363" s="12" t="s">
        <v>3213</v>
      </c>
      <c r="DW363" s="12" t="b">
        <v>1</v>
      </c>
      <c r="DX363" s="14"/>
      <c r="DY363" s="14"/>
      <c r="DZ363" s="12"/>
      <c r="EA363" s="12"/>
      <c r="EB363" s="12"/>
      <c r="EC363" s="12"/>
      <c r="ED363" s="12"/>
      <c r="EE363" s="12"/>
      <c r="EF363" s="14"/>
      <c r="EG363" s="14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4"/>
      <c r="EU363" s="12">
        <v>2.0</v>
      </c>
      <c r="EV363" s="12"/>
      <c r="EW363" s="12">
        <v>2.0</v>
      </c>
      <c r="EX363" s="12"/>
      <c r="EY363" s="12">
        <v>2.0</v>
      </c>
      <c r="EZ363" s="12"/>
      <c r="FA363" s="12">
        <v>0.0</v>
      </c>
      <c r="FB363" s="12">
        <v>1.0</v>
      </c>
      <c r="FC363" s="12">
        <v>2.0</v>
      </c>
      <c r="FD363" s="12"/>
      <c r="FE363" s="12"/>
      <c r="FF363" s="12">
        <v>2.0</v>
      </c>
      <c r="FG363" s="12"/>
      <c r="FH363" s="12">
        <v>1.0</v>
      </c>
      <c r="FI363" s="12"/>
      <c r="FJ363" s="12"/>
      <c r="FK363" s="12"/>
      <c r="FL363" s="12"/>
      <c r="FM363" s="14"/>
      <c r="FN363" s="12"/>
      <c r="FO363" s="12"/>
      <c r="FP363" s="12"/>
      <c r="FQ363" s="14"/>
      <c r="FR363" s="12"/>
      <c r="FS363" s="12">
        <v>2.0</v>
      </c>
      <c r="FT363" s="12">
        <v>2.0</v>
      </c>
      <c r="FU363" s="12"/>
      <c r="FV363" s="12"/>
      <c r="FW363" s="12">
        <v>2.0</v>
      </c>
      <c r="FX363" s="12"/>
      <c r="FY363" s="12">
        <v>2.0</v>
      </c>
      <c r="FZ363" s="12"/>
      <c r="GA363" s="12"/>
      <c r="GB363" s="12"/>
      <c r="GC363" s="14"/>
      <c r="GD363" s="12">
        <v>2.0</v>
      </c>
      <c r="GE363" s="12">
        <v>1.0</v>
      </c>
      <c r="GF363" s="12"/>
      <c r="GG363" s="12">
        <v>1.0</v>
      </c>
      <c r="GH363" s="12"/>
      <c r="GI363" s="12"/>
      <c r="GJ363" s="12"/>
      <c r="GK363" s="14"/>
      <c r="GL363" s="14"/>
      <c r="GM363" s="14"/>
      <c r="GN363" s="12"/>
      <c r="GO363" s="14"/>
      <c r="GP363" s="14"/>
      <c r="GQ363" s="12"/>
      <c r="GR363" s="14"/>
      <c r="GS363" s="12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2">
        <f t="shared" ref="HQ363:HQ366" si="84">countif(AC363:DP363,"TRUE")</f>
        <v>0</v>
      </c>
      <c r="HR363" s="12">
        <v>288000.0</v>
      </c>
      <c r="HS363" s="12">
        <v>0.0</v>
      </c>
      <c r="HT363" s="12">
        <v>0.0</v>
      </c>
      <c r="HU363" s="12">
        <v>0.0</v>
      </c>
      <c r="HV363" s="12">
        <v>0.0</v>
      </c>
      <c r="HW363" s="12">
        <v>0.0</v>
      </c>
      <c r="HX363" s="12">
        <v>288000.0</v>
      </c>
      <c r="HY363" s="12" t="s">
        <v>3214</v>
      </c>
      <c r="HZ363" s="19">
        <v>36545.0</v>
      </c>
    </row>
    <row r="364">
      <c r="A364" s="12" t="s">
        <v>3215</v>
      </c>
      <c r="B364" s="22">
        <v>20802.0</v>
      </c>
      <c r="C364" s="13">
        <v>45232.0</v>
      </c>
      <c r="D364" s="12">
        <v>11.0</v>
      </c>
      <c r="E364" s="12" t="s">
        <v>475</v>
      </c>
      <c r="F364" s="12" t="s">
        <v>476</v>
      </c>
      <c r="G364" s="12" t="s">
        <v>237</v>
      </c>
      <c r="H364" s="12" t="s">
        <v>238</v>
      </c>
      <c r="I364" s="12" t="s">
        <v>239</v>
      </c>
      <c r="J364" s="14"/>
      <c r="K364" s="12" t="s">
        <v>3216</v>
      </c>
      <c r="L364" s="12" t="s">
        <v>3217</v>
      </c>
      <c r="M364" s="15" t="s">
        <v>1727</v>
      </c>
      <c r="N364" s="12" t="s">
        <v>1144</v>
      </c>
      <c r="O364" s="12" t="s">
        <v>259</v>
      </c>
      <c r="P364" s="12" t="s">
        <v>245</v>
      </c>
      <c r="Q364" s="12" t="s">
        <v>246</v>
      </c>
      <c r="R364" s="12" t="s">
        <v>247</v>
      </c>
      <c r="S364" s="12" t="s">
        <v>3218</v>
      </c>
      <c r="T364" s="16" t="s">
        <v>3219</v>
      </c>
      <c r="U364" s="17" t="s">
        <v>3220</v>
      </c>
      <c r="V364" s="14" t="str">
        <f t="shared" si="1"/>
        <v>3,535265</v>
      </c>
      <c r="W364" s="14" t="str">
        <f t="shared" si="2"/>
        <v>98,674119</v>
      </c>
      <c r="X364" s="14" t="str">
        <f t="shared" si="3"/>
        <v>3,535272</v>
      </c>
      <c r="Y364" s="14" t="str">
        <f t="shared" si="4"/>
        <v>98,674141</v>
      </c>
      <c r="Z364" s="18">
        <f t="shared" si="78"/>
        <v>2.562696387</v>
      </c>
      <c r="AA364" s="14" t="str">
        <f t="shared" si="6"/>
        <v>Dalam Radius</v>
      </c>
      <c r="AB364" s="14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 t="b">
        <v>1</v>
      </c>
      <c r="BE364" s="12"/>
      <c r="BF364" s="12" t="b">
        <v>1</v>
      </c>
      <c r="BG364" s="12" t="b">
        <v>1</v>
      </c>
      <c r="BH364" s="12"/>
      <c r="BI364" s="12" t="b">
        <v>1</v>
      </c>
      <c r="BJ364" s="12"/>
      <c r="BK364" s="12"/>
      <c r="BL364" s="12" t="b">
        <v>1</v>
      </c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 t="b">
        <v>1</v>
      </c>
      <c r="CH364" s="12"/>
      <c r="CI364" s="12"/>
      <c r="CJ364" s="12"/>
      <c r="CK364" s="12" t="b">
        <v>1</v>
      </c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2" t="b">
        <v>0</v>
      </c>
      <c r="DS364" s="12" t="b">
        <v>0</v>
      </c>
      <c r="DT364" s="14"/>
      <c r="DU364" s="14"/>
      <c r="DV364" s="12" t="s">
        <v>3221</v>
      </c>
      <c r="DW364" s="12" t="b">
        <v>1</v>
      </c>
      <c r="DX364" s="14"/>
      <c r="DY364" s="14"/>
      <c r="DZ364" s="12"/>
      <c r="EA364" s="12"/>
      <c r="EB364" s="12"/>
      <c r="EC364" s="12"/>
      <c r="ED364" s="12"/>
      <c r="EE364" s="12"/>
      <c r="EF364" s="14"/>
      <c r="EG364" s="14"/>
      <c r="EH364" s="12"/>
      <c r="EI364" s="12"/>
      <c r="EJ364" s="14"/>
      <c r="EK364" s="12"/>
      <c r="EL364" s="12"/>
      <c r="EM364" s="12"/>
      <c r="EN364" s="12"/>
      <c r="EO364" s="12"/>
      <c r="EP364" s="12"/>
      <c r="EQ364" s="12"/>
      <c r="ER364" s="12"/>
      <c r="ES364" s="12"/>
      <c r="ET364" s="14"/>
      <c r="EU364" s="12"/>
      <c r="EV364" s="12"/>
      <c r="EW364" s="12"/>
      <c r="EX364" s="12"/>
      <c r="EY364" s="12">
        <v>1.0</v>
      </c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4"/>
      <c r="FN364" s="12"/>
      <c r="FO364" s="12"/>
      <c r="FP364" s="12"/>
      <c r="FQ364" s="14"/>
      <c r="FR364" s="12"/>
      <c r="FS364" s="12"/>
      <c r="FT364" s="12"/>
      <c r="FU364" s="12"/>
      <c r="FV364" s="12"/>
      <c r="FW364" s="12"/>
      <c r="FX364" s="12"/>
      <c r="FY364" s="12">
        <v>1.0</v>
      </c>
      <c r="FZ364" s="12"/>
      <c r="GA364" s="12"/>
      <c r="GB364" s="12"/>
      <c r="GC364" s="14"/>
      <c r="GD364" s="12"/>
      <c r="GE364" s="12"/>
      <c r="GF364" s="12"/>
      <c r="GG364" s="12"/>
      <c r="GH364" s="12"/>
      <c r="GI364" s="12"/>
      <c r="GJ364" s="12"/>
      <c r="GK364" s="14"/>
      <c r="GL364" s="14"/>
      <c r="GM364" s="14"/>
      <c r="GN364" s="12"/>
      <c r="GO364" s="14"/>
      <c r="GP364" s="14"/>
      <c r="GQ364" s="12"/>
      <c r="GR364" s="14"/>
      <c r="GS364" s="12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2">
        <f t="shared" si="84"/>
        <v>7</v>
      </c>
      <c r="HR364" s="12">
        <v>24000.0</v>
      </c>
      <c r="HS364" s="12">
        <v>0.0</v>
      </c>
      <c r="HT364" s="12">
        <v>0.0</v>
      </c>
      <c r="HU364" s="12">
        <v>0.0</v>
      </c>
      <c r="HV364" s="12">
        <v>0.0</v>
      </c>
      <c r="HW364" s="12"/>
      <c r="HX364" s="12">
        <v>24000.0</v>
      </c>
      <c r="HY364" s="12" t="s">
        <v>3222</v>
      </c>
      <c r="HZ364" s="12" t="s">
        <v>346</v>
      </c>
    </row>
    <row r="365">
      <c r="A365" s="12" t="s">
        <v>3223</v>
      </c>
      <c r="B365" s="12" t="s">
        <v>3224</v>
      </c>
      <c r="C365" s="13">
        <v>45236.0</v>
      </c>
      <c r="D365" s="12">
        <v>11.0</v>
      </c>
      <c r="E365" s="12" t="s">
        <v>1094</v>
      </c>
      <c r="F365" s="12" t="s">
        <v>1095</v>
      </c>
      <c r="G365" s="12" t="s">
        <v>237</v>
      </c>
      <c r="H365" s="12" t="s">
        <v>238</v>
      </c>
      <c r="I365" s="12" t="s">
        <v>239</v>
      </c>
      <c r="J365" s="14"/>
      <c r="K365" s="15" t="s">
        <v>3225</v>
      </c>
      <c r="L365" s="12" t="s">
        <v>3226</v>
      </c>
      <c r="M365" s="15" t="s">
        <v>3227</v>
      </c>
      <c r="N365" s="12" t="s">
        <v>1099</v>
      </c>
      <c r="O365" s="12" t="s">
        <v>1100</v>
      </c>
      <c r="P365" s="12" t="s">
        <v>245</v>
      </c>
      <c r="Q365" s="12" t="s">
        <v>299</v>
      </c>
      <c r="R365" s="12" t="s">
        <v>247</v>
      </c>
      <c r="S365" s="12" t="s">
        <v>248</v>
      </c>
      <c r="T365" s="16" t="s">
        <v>3228</v>
      </c>
      <c r="U365" s="17" t="s">
        <v>3229</v>
      </c>
      <c r="V365" s="14" t="str">
        <f t="shared" si="1"/>
        <v>3,099383</v>
      </c>
      <c r="W365" s="14" t="str">
        <f t="shared" si="2"/>
        <v>98,493423</v>
      </c>
      <c r="X365" s="14" t="str">
        <f t="shared" si="3"/>
        <v>3,099365</v>
      </c>
      <c r="Y365" s="14" t="str">
        <f t="shared" si="4"/>
        <v>98,493437</v>
      </c>
      <c r="Z365" s="18">
        <f t="shared" si="78"/>
        <v>2.534234956</v>
      </c>
      <c r="AA365" s="14" t="str">
        <f t="shared" si="6"/>
        <v>Dalam Radius</v>
      </c>
      <c r="AB365" s="14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4"/>
      <c r="DR365" s="12" t="b">
        <v>0</v>
      </c>
      <c r="DS365" s="12" t="b">
        <v>0</v>
      </c>
      <c r="DT365" s="14"/>
      <c r="DU365" s="14"/>
      <c r="DV365" s="12" t="s">
        <v>3230</v>
      </c>
      <c r="DW365" s="12" t="b">
        <v>1</v>
      </c>
      <c r="DX365" s="14"/>
      <c r="DY365" s="14"/>
      <c r="DZ365" s="12"/>
      <c r="EA365" s="12"/>
      <c r="EB365" s="12"/>
      <c r="EC365" s="12"/>
      <c r="ED365" s="12"/>
      <c r="EE365" s="12"/>
      <c r="EF365" s="14"/>
      <c r="EG365" s="14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4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4"/>
      <c r="FN365" s="12"/>
      <c r="FO365" s="12"/>
      <c r="FP365" s="12"/>
      <c r="FQ365" s="14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/>
      <c r="GB365" s="12"/>
      <c r="GC365" s="14"/>
      <c r="GD365" s="12"/>
      <c r="GE365" s="12"/>
      <c r="GF365" s="12"/>
      <c r="GG365" s="12"/>
      <c r="GH365" s="12"/>
      <c r="GI365" s="12"/>
      <c r="GJ365" s="12"/>
      <c r="GK365" s="14"/>
      <c r="GL365" s="14"/>
      <c r="GM365" s="14"/>
      <c r="GN365" s="12">
        <v>2.0</v>
      </c>
      <c r="GO365" s="14"/>
      <c r="GP365" s="14"/>
      <c r="GQ365" s="12"/>
      <c r="GR365" s="14"/>
      <c r="GS365" s="12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2">
        <f t="shared" si="84"/>
        <v>0</v>
      </c>
      <c r="HR365" s="12">
        <v>0.0</v>
      </c>
      <c r="HS365" s="12">
        <v>0.0</v>
      </c>
      <c r="HT365" s="12">
        <v>0.0</v>
      </c>
      <c r="HU365" s="12">
        <v>35000.0</v>
      </c>
      <c r="HV365" s="12">
        <v>0.0</v>
      </c>
      <c r="HW365" s="12">
        <v>0.0</v>
      </c>
      <c r="HX365" s="12">
        <v>35000.0</v>
      </c>
      <c r="HY365" s="12" t="s">
        <v>3231</v>
      </c>
      <c r="HZ365" s="19">
        <v>36578.0</v>
      </c>
    </row>
    <row r="366">
      <c r="A366" s="12" t="s">
        <v>3232</v>
      </c>
      <c r="B366" s="12" t="s">
        <v>3233</v>
      </c>
      <c r="C366" s="13">
        <v>45232.0</v>
      </c>
      <c r="D366" s="12">
        <v>11.0</v>
      </c>
      <c r="E366" s="12" t="s">
        <v>235</v>
      </c>
      <c r="F366" s="12" t="s">
        <v>619</v>
      </c>
      <c r="G366" s="12" t="s">
        <v>237</v>
      </c>
      <c r="H366" s="12" t="s">
        <v>238</v>
      </c>
      <c r="I366" s="12" t="s">
        <v>239</v>
      </c>
      <c r="J366" s="14"/>
      <c r="K366" s="12" t="s">
        <v>3234</v>
      </c>
      <c r="L366" s="12" t="s">
        <v>3235</v>
      </c>
      <c r="M366" s="15" t="s">
        <v>268</v>
      </c>
      <c r="N366" s="12" t="s">
        <v>713</v>
      </c>
      <c r="O366" s="12" t="s">
        <v>259</v>
      </c>
      <c r="P366" s="12" t="s">
        <v>245</v>
      </c>
      <c r="Q366" s="12" t="s">
        <v>278</v>
      </c>
      <c r="R366" s="12" t="s">
        <v>279</v>
      </c>
      <c r="S366" s="12" t="s">
        <v>3236</v>
      </c>
      <c r="T366" s="16" t="s">
        <v>3237</v>
      </c>
      <c r="U366" s="17" t="s">
        <v>3238</v>
      </c>
      <c r="V366" s="14" t="str">
        <f t="shared" si="1"/>
        <v>3,597314</v>
      </c>
      <c r="W366" s="14" t="str">
        <f t="shared" si="2"/>
        <v>98,727724</v>
      </c>
      <c r="X366" s="14" t="str">
        <f t="shared" si="3"/>
        <v>3,597297</v>
      </c>
      <c r="Y366" s="14" t="str">
        <f t="shared" si="4"/>
        <v>98,727709</v>
      </c>
      <c r="Z366" s="18">
        <f t="shared" si="78"/>
        <v>2.518788117</v>
      </c>
      <c r="AA366" s="14" t="str">
        <f t="shared" si="6"/>
        <v>Dalam Radius</v>
      </c>
      <c r="AB366" s="14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 t="b">
        <v>1</v>
      </c>
      <c r="BC366" s="12"/>
      <c r="BD366" s="12"/>
      <c r="BE366" s="12"/>
      <c r="BF366" s="12" t="b">
        <v>1</v>
      </c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 t="b">
        <v>1</v>
      </c>
      <c r="CC366" s="12"/>
      <c r="CD366" s="12"/>
      <c r="CE366" s="12"/>
      <c r="CF366" s="12"/>
      <c r="CG366" s="12" t="b">
        <v>1</v>
      </c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2" t="b">
        <v>0</v>
      </c>
      <c r="DS366" s="12" t="b">
        <v>0</v>
      </c>
      <c r="DT366" s="14"/>
      <c r="DU366" s="14"/>
      <c r="DV366" s="12" t="s">
        <v>3239</v>
      </c>
      <c r="DW366" s="12" t="b">
        <v>1</v>
      </c>
      <c r="DX366" s="14"/>
      <c r="DY366" s="14"/>
      <c r="DZ366" s="12"/>
      <c r="EA366" s="12"/>
      <c r="EB366" s="12"/>
      <c r="EC366" s="12"/>
      <c r="ED366" s="12"/>
      <c r="EE366" s="12"/>
      <c r="EF366" s="14"/>
      <c r="EG366" s="14"/>
      <c r="EH366" s="12"/>
      <c r="EI366" s="12"/>
      <c r="EJ366" s="14"/>
      <c r="EK366" s="12"/>
      <c r="EL366" s="12"/>
      <c r="EM366" s="12"/>
      <c r="EN366" s="12"/>
      <c r="EO366" s="12"/>
      <c r="EP366" s="12"/>
      <c r="EQ366" s="12"/>
      <c r="ER366" s="12"/>
      <c r="ES366" s="12"/>
      <c r="ET366" s="14"/>
      <c r="EU366" s="12"/>
      <c r="EV366" s="12"/>
      <c r="EW366" s="12"/>
      <c r="EX366" s="12"/>
      <c r="EY366" s="12"/>
      <c r="EZ366" s="12"/>
      <c r="FA366" s="12"/>
      <c r="FB366" s="12"/>
      <c r="FC366" s="12">
        <v>1.0</v>
      </c>
      <c r="FD366" s="12"/>
      <c r="FE366" s="12"/>
      <c r="FF366" s="12"/>
      <c r="FG366" s="12"/>
      <c r="FH366" s="12"/>
      <c r="FI366" s="12"/>
      <c r="FJ366" s="12"/>
      <c r="FK366" s="12"/>
      <c r="FL366" s="12"/>
      <c r="FM366" s="14"/>
      <c r="FN366" s="12"/>
      <c r="FO366" s="12"/>
      <c r="FP366" s="12"/>
      <c r="FQ366" s="14"/>
      <c r="FR366" s="12"/>
      <c r="FS366" s="12"/>
      <c r="FT366" s="12"/>
      <c r="FU366" s="12"/>
      <c r="FV366" s="12"/>
      <c r="FW366" s="12"/>
      <c r="FX366" s="12"/>
      <c r="FY366" s="12">
        <v>1.0</v>
      </c>
      <c r="FZ366" s="12"/>
      <c r="GA366" s="12"/>
      <c r="GB366" s="12"/>
      <c r="GC366" s="14"/>
      <c r="GD366" s="12">
        <v>1.0</v>
      </c>
      <c r="GE366" s="12"/>
      <c r="GF366" s="12"/>
      <c r="GG366" s="12"/>
      <c r="GH366" s="12"/>
      <c r="GI366" s="12"/>
      <c r="GJ366" s="12"/>
      <c r="GK366" s="14"/>
      <c r="GL366" s="14"/>
      <c r="GM366" s="14"/>
      <c r="GN366" s="12"/>
      <c r="GO366" s="14"/>
      <c r="GP366" s="14"/>
      <c r="GQ366" s="12"/>
      <c r="GR366" s="14"/>
      <c r="GS366" s="12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2">
        <f t="shared" si="84"/>
        <v>4</v>
      </c>
      <c r="HR366" s="12">
        <v>36000.0</v>
      </c>
      <c r="HS366" s="12">
        <v>0.0</v>
      </c>
      <c r="HT366" s="12">
        <v>0.0</v>
      </c>
      <c r="HU366" s="12">
        <v>0.0</v>
      </c>
      <c r="HV366" s="12">
        <v>0.0</v>
      </c>
      <c r="HW366" s="12"/>
      <c r="HX366" s="12">
        <v>36000.0</v>
      </c>
      <c r="HY366" s="12" t="s">
        <v>3240</v>
      </c>
      <c r="HZ366" s="19">
        <v>36530.0</v>
      </c>
    </row>
    <row r="367">
      <c r="A367" s="12" t="s">
        <v>3241</v>
      </c>
      <c r="B367" s="12" t="s">
        <v>3242</v>
      </c>
      <c r="C367" s="13">
        <v>45237.0</v>
      </c>
      <c r="D367" s="12">
        <v>11.0</v>
      </c>
      <c r="E367" s="12" t="s">
        <v>2565</v>
      </c>
      <c r="F367" s="12" t="s">
        <v>2566</v>
      </c>
      <c r="G367" s="12" t="s">
        <v>237</v>
      </c>
      <c r="H367" s="12" t="s">
        <v>238</v>
      </c>
      <c r="I367" s="12" t="s">
        <v>239</v>
      </c>
      <c r="J367" s="14"/>
      <c r="K367" s="12" t="s">
        <v>3243</v>
      </c>
      <c r="L367" s="12" t="s">
        <v>3244</v>
      </c>
      <c r="M367" s="15" t="s">
        <v>3245</v>
      </c>
      <c r="N367" s="12" t="s">
        <v>2681</v>
      </c>
      <c r="O367" s="12" t="s">
        <v>244</v>
      </c>
      <c r="P367" s="12" t="s">
        <v>245</v>
      </c>
      <c r="Q367" s="12" t="s">
        <v>278</v>
      </c>
      <c r="R367" s="12" t="s">
        <v>279</v>
      </c>
      <c r="S367" s="12" t="s">
        <v>248</v>
      </c>
      <c r="T367" s="16" t="s">
        <v>3246</v>
      </c>
      <c r="U367" s="17" t="s">
        <v>3246</v>
      </c>
      <c r="V367" s="12" t="str">
        <f t="shared" si="1"/>
        <v>3,525202</v>
      </c>
      <c r="W367" s="14" t="str">
        <f t="shared" si="2"/>
        <v>98,778238</v>
      </c>
      <c r="X367" s="14" t="str">
        <f t="shared" si="3"/>
        <v>3,525202</v>
      </c>
      <c r="Y367" s="14" t="str">
        <f t="shared" si="4"/>
        <v>98,778238</v>
      </c>
      <c r="Z367" s="18">
        <f t="shared" si="78"/>
        <v>0</v>
      </c>
      <c r="AA367" s="14" t="str">
        <f t="shared" si="6"/>
        <v>Dalam Radius</v>
      </c>
      <c r="AB367" s="14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4"/>
      <c r="DR367" s="12" t="b">
        <v>0</v>
      </c>
      <c r="DS367" s="12" t="b">
        <v>0</v>
      </c>
      <c r="DT367" s="12"/>
      <c r="DU367" s="12"/>
      <c r="DV367" s="12" t="s">
        <v>3247</v>
      </c>
      <c r="DW367" s="12" t="b">
        <v>1</v>
      </c>
      <c r="DX367" s="12"/>
      <c r="DY367" s="12"/>
      <c r="DZ367" s="12"/>
      <c r="EA367" s="12"/>
      <c r="EB367" s="12"/>
      <c r="EC367" s="12"/>
      <c r="ED367" s="12"/>
      <c r="EE367" s="12"/>
      <c r="EF367" s="14"/>
      <c r="EG367" s="14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4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4"/>
      <c r="FN367" s="12"/>
      <c r="FO367" s="12"/>
      <c r="FP367" s="12"/>
      <c r="FQ367" s="14"/>
      <c r="FR367" s="12"/>
      <c r="FS367" s="12">
        <v>1.0</v>
      </c>
      <c r="FT367" s="12"/>
      <c r="FU367" s="12"/>
      <c r="FV367" s="12"/>
      <c r="FW367" s="12"/>
      <c r="FX367" s="12"/>
      <c r="FY367" s="12">
        <v>1.0</v>
      </c>
      <c r="FZ367" s="12"/>
      <c r="GA367" s="12"/>
      <c r="GB367" s="12"/>
      <c r="GC367" s="14"/>
      <c r="GD367" s="12"/>
      <c r="GE367" s="12"/>
      <c r="GF367" s="12"/>
      <c r="GG367" s="12"/>
      <c r="GH367" s="12">
        <v>1.0</v>
      </c>
      <c r="GI367" s="12"/>
      <c r="GJ367" s="12"/>
      <c r="GK367" s="14"/>
      <c r="GL367" s="14"/>
      <c r="GM367" s="14"/>
      <c r="GN367" s="12"/>
      <c r="GO367" s="14"/>
      <c r="GP367" s="14"/>
      <c r="GQ367" s="12"/>
      <c r="GR367" s="14"/>
      <c r="GS367" s="12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2">
        <f t="shared" ref="HQ367:HQ368" si="85">countif(AC367:CV367,"TRUE")</f>
        <v>0</v>
      </c>
      <c r="HR367" s="12">
        <v>36000.0</v>
      </c>
      <c r="HS367" s="12">
        <v>0.0</v>
      </c>
      <c r="HT367" s="12">
        <v>0.0</v>
      </c>
      <c r="HU367" s="12">
        <v>0.0</v>
      </c>
      <c r="HV367" s="12">
        <v>0.0</v>
      </c>
      <c r="HW367" s="12">
        <v>0.0</v>
      </c>
      <c r="HX367" s="12">
        <v>36000.0</v>
      </c>
      <c r="HY367" s="20">
        <v>46033.0</v>
      </c>
      <c r="HZ367" s="12" t="s">
        <v>3248</v>
      </c>
    </row>
    <row r="368">
      <c r="A368" s="12" t="s">
        <v>3249</v>
      </c>
      <c r="B368" s="12" t="s">
        <v>3250</v>
      </c>
      <c r="C368" s="13">
        <v>45237.0</v>
      </c>
      <c r="D368" s="12">
        <v>11.0</v>
      </c>
      <c r="E368" s="12" t="s">
        <v>3251</v>
      </c>
      <c r="F368" s="12" t="s">
        <v>3252</v>
      </c>
      <c r="G368" s="12" t="s">
        <v>237</v>
      </c>
      <c r="H368" s="12" t="s">
        <v>238</v>
      </c>
      <c r="I368" s="12" t="s">
        <v>239</v>
      </c>
      <c r="J368" s="14"/>
      <c r="K368" s="12" t="s">
        <v>3253</v>
      </c>
      <c r="L368" s="12" t="s">
        <v>3254</v>
      </c>
      <c r="M368" s="15" t="s">
        <v>600</v>
      </c>
      <c r="N368" s="12" t="s">
        <v>3255</v>
      </c>
      <c r="O368" s="12" t="s">
        <v>3256</v>
      </c>
      <c r="P368" s="12" t="s">
        <v>245</v>
      </c>
      <c r="Q368" s="12" t="s">
        <v>278</v>
      </c>
      <c r="R368" s="12" t="s">
        <v>279</v>
      </c>
      <c r="S368" s="12" t="s">
        <v>248</v>
      </c>
      <c r="T368" s="16" t="s">
        <v>3257</v>
      </c>
      <c r="U368" s="17" t="s">
        <v>3258</v>
      </c>
      <c r="V368" s="12" t="str">
        <f t="shared" si="1"/>
        <v>3,623370</v>
      </c>
      <c r="W368" s="14" t="str">
        <f t="shared" si="2"/>
        <v>98,504144</v>
      </c>
      <c r="X368" s="14" t="str">
        <f t="shared" si="3"/>
        <v>3,623422</v>
      </c>
      <c r="Y368" s="14" t="str">
        <f t="shared" si="4"/>
        <v>98,504488</v>
      </c>
      <c r="Z368" s="18">
        <f t="shared" si="78"/>
        <v>38.60997277</v>
      </c>
      <c r="AA368" s="14" t="str">
        <f t="shared" si="6"/>
        <v>Dalam Radius</v>
      </c>
      <c r="AB368" s="14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4"/>
      <c r="DR368" s="12" t="b">
        <v>0</v>
      </c>
      <c r="DS368" s="12" t="b">
        <v>0</v>
      </c>
      <c r="DT368" s="12"/>
      <c r="DU368" s="12"/>
      <c r="DV368" s="12" t="s">
        <v>3259</v>
      </c>
      <c r="DW368" s="12" t="b">
        <v>0</v>
      </c>
      <c r="DX368" s="12"/>
      <c r="DY368" s="12"/>
      <c r="DZ368" s="12"/>
      <c r="EA368" s="12"/>
      <c r="EB368" s="12"/>
      <c r="EC368" s="12"/>
      <c r="ED368" s="12"/>
      <c r="EE368" s="12"/>
      <c r="EF368" s="14"/>
      <c r="EG368" s="14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4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4"/>
      <c r="FN368" s="12"/>
      <c r="FO368" s="12"/>
      <c r="FP368" s="12"/>
      <c r="FQ368" s="14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/>
      <c r="GB368" s="12"/>
      <c r="GC368" s="14"/>
      <c r="GD368" s="12"/>
      <c r="GE368" s="12"/>
      <c r="GF368" s="12"/>
      <c r="GG368" s="12"/>
      <c r="GH368" s="12"/>
      <c r="GI368" s="12"/>
      <c r="GJ368" s="12"/>
      <c r="GK368" s="14"/>
      <c r="GL368" s="14"/>
      <c r="GM368" s="12"/>
      <c r="GN368" s="12"/>
      <c r="GO368" s="14"/>
      <c r="GP368" s="14"/>
      <c r="GQ368" s="12"/>
      <c r="GR368" s="14"/>
      <c r="GS368" s="12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2">
        <f t="shared" si="85"/>
        <v>0</v>
      </c>
      <c r="HR368" s="12">
        <v>0.0</v>
      </c>
      <c r="HS368" s="12">
        <v>0.0</v>
      </c>
      <c r="HT368" s="12">
        <v>0.0</v>
      </c>
      <c r="HU368" s="12">
        <v>0.0</v>
      </c>
      <c r="HV368" s="12">
        <v>0.0</v>
      </c>
      <c r="HW368" s="12">
        <v>0.0</v>
      </c>
      <c r="HX368" s="12">
        <v>0.0</v>
      </c>
      <c r="HY368" s="20">
        <v>17211.0</v>
      </c>
      <c r="HZ368" s="12" t="s">
        <v>3260</v>
      </c>
    </row>
    <row r="369">
      <c r="A369" s="12" t="s">
        <v>3261</v>
      </c>
      <c r="B369" s="20">
        <v>21042.0</v>
      </c>
      <c r="C369" s="13">
        <v>45232.0</v>
      </c>
      <c r="D369" s="12">
        <v>11.0</v>
      </c>
      <c r="E369" s="12" t="s">
        <v>306</v>
      </c>
      <c r="F369" s="12" t="s">
        <v>307</v>
      </c>
      <c r="G369" s="12" t="s">
        <v>237</v>
      </c>
      <c r="H369" s="12" t="s">
        <v>238</v>
      </c>
      <c r="I369" s="12" t="s">
        <v>239</v>
      </c>
      <c r="J369" s="14"/>
      <c r="K369" s="12" t="s">
        <v>3262</v>
      </c>
      <c r="L369" s="12" t="s">
        <v>3263</v>
      </c>
      <c r="M369" s="15" t="s">
        <v>3264</v>
      </c>
      <c r="N369" s="12" t="s">
        <v>419</v>
      </c>
      <c r="O369" s="12" t="s">
        <v>259</v>
      </c>
      <c r="P369" s="12" t="s">
        <v>245</v>
      </c>
      <c r="Q369" s="12" t="s">
        <v>299</v>
      </c>
      <c r="R369" s="12" t="s">
        <v>247</v>
      </c>
      <c r="S369" s="15" t="s">
        <v>1727</v>
      </c>
      <c r="T369" s="16" t="s">
        <v>3265</v>
      </c>
      <c r="U369" s="17" t="s">
        <v>3266</v>
      </c>
      <c r="V369" s="14" t="str">
        <f t="shared" si="1"/>
        <v>3,578683</v>
      </c>
      <c r="W369" s="14" t="str">
        <f t="shared" si="2"/>
        <v>98,657525</v>
      </c>
      <c r="X369" s="14" t="str">
        <f t="shared" si="3"/>
        <v>3,578680</v>
      </c>
      <c r="Y369" s="14" t="str">
        <f t="shared" si="4"/>
        <v>98,657547</v>
      </c>
      <c r="Z369" s="18">
        <f t="shared" si="78"/>
        <v>2.464199586</v>
      </c>
      <c r="AA369" s="14" t="str">
        <f t="shared" si="6"/>
        <v>Dalam Radius</v>
      </c>
      <c r="AB369" s="14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 t="b">
        <v>1</v>
      </c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2" t="b">
        <v>0</v>
      </c>
      <c r="DS369" s="12" t="b">
        <v>0</v>
      </c>
      <c r="DT369" s="14"/>
      <c r="DU369" s="14"/>
      <c r="DV369" s="12" t="s">
        <v>3267</v>
      </c>
      <c r="DW369" s="12" t="b">
        <v>1</v>
      </c>
      <c r="DX369" s="14"/>
      <c r="DY369" s="14"/>
      <c r="DZ369" s="12"/>
      <c r="EA369" s="12"/>
      <c r="EB369" s="12"/>
      <c r="EC369" s="12"/>
      <c r="ED369" s="12"/>
      <c r="EE369" s="12"/>
      <c r="EF369" s="14"/>
      <c r="EG369" s="14"/>
      <c r="EH369" s="12"/>
      <c r="EI369" s="12"/>
      <c r="EJ369" s="14"/>
      <c r="EK369" s="12"/>
      <c r="EL369" s="12"/>
      <c r="EM369" s="12"/>
      <c r="EN369" s="12"/>
      <c r="EO369" s="12"/>
      <c r="EP369" s="12"/>
      <c r="EQ369" s="12"/>
      <c r="ER369" s="12"/>
      <c r="ES369" s="12"/>
      <c r="ET369" s="14"/>
      <c r="EU369" s="12">
        <v>1.0</v>
      </c>
      <c r="EV369" s="12"/>
      <c r="EW369" s="12"/>
      <c r="EX369" s="12"/>
      <c r="EY369" s="12">
        <v>1.0</v>
      </c>
      <c r="EZ369" s="12"/>
      <c r="FA369" s="12"/>
      <c r="FB369" s="12"/>
      <c r="FC369" s="12">
        <v>1.0</v>
      </c>
      <c r="FD369" s="12"/>
      <c r="FE369" s="12"/>
      <c r="FF369" s="12"/>
      <c r="FG369" s="12"/>
      <c r="FH369" s="12">
        <v>1.0</v>
      </c>
      <c r="FI369" s="12"/>
      <c r="FJ369" s="12"/>
      <c r="FK369" s="12"/>
      <c r="FL369" s="12"/>
      <c r="FM369" s="14"/>
      <c r="FN369" s="12"/>
      <c r="FO369" s="12"/>
      <c r="FP369" s="12"/>
      <c r="FQ369" s="14"/>
      <c r="FR369" s="12"/>
      <c r="FS369" s="12"/>
      <c r="FT369" s="12"/>
      <c r="FU369" s="12"/>
      <c r="FV369" s="12"/>
      <c r="FW369" s="12">
        <v>1.0</v>
      </c>
      <c r="FX369" s="12"/>
      <c r="FY369" s="12"/>
      <c r="FZ369" s="12"/>
      <c r="GA369" s="12"/>
      <c r="GB369" s="12"/>
      <c r="GC369" s="14"/>
      <c r="GD369" s="12"/>
      <c r="GE369" s="12"/>
      <c r="GF369" s="12"/>
      <c r="GG369" s="12"/>
      <c r="GH369" s="12"/>
      <c r="GI369" s="12"/>
      <c r="GJ369" s="12"/>
      <c r="GK369" s="14"/>
      <c r="GL369" s="14"/>
      <c r="GM369" s="14"/>
      <c r="GN369" s="12"/>
      <c r="GO369" s="14"/>
      <c r="GP369" s="14"/>
      <c r="GQ369" s="12"/>
      <c r="GR369" s="14"/>
      <c r="GS369" s="12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2">
        <f t="shared" ref="HQ369:HQ370" si="86">countif(AC369:DP369,"TRUE")</f>
        <v>1</v>
      </c>
      <c r="HR369" s="12">
        <v>60000.0</v>
      </c>
      <c r="HS369" s="12">
        <v>0.0</v>
      </c>
      <c r="HT369" s="12">
        <v>0.0</v>
      </c>
      <c r="HU369" s="12">
        <v>0.0</v>
      </c>
      <c r="HV369" s="12">
        <v>0.0</v>
      </c>
      <c r="HW369" s="12"/>
      <c r="HX369" s="12">
        <v>60000.0</v>
      </c>
      <c r="HY369" s="20">
        <v>21833.0</v>
      </c>
      <c r="HZ369" s="19">
        <v>36558.0</v>
      </c>
    </row>
    <row r="370">
      <c r="A370" s="12" t="s">
        <v>3268</v>
      </c>
      <c r="B370" s="12" t="s">
        <v>3269</v>
      </c>
      <c r="C370" s="13">
        <v>45236.0</v>
      </c>
      <c r="D370" s="12">
        <v>11.0</v>
      </c>
      <c r="E370" s="12" t="s">
        <v>1094</v>
      </c>
      <c r="F370" s="12" t="s">
        <v>1095</v>
      </c>
      <c r="G370" s="12" t="s">
        <v>237</v>
      </c>
      <c r="H370" s="12" t="s">
        <v>238</v>
      </c>
      <c r="I370" s="12" t="s">
        <v>239</v>
      </c>
      <c r="J370" s="14"/>
      <c r="K370" s="12" t="s">
        <v>2019</v>
      </c>
      <c r="L370" s="12" t="s">
        <v>2020</v>
      </c>
      <c r="M370" s="15" t="s">
        <v>2021</v>
      </c>
      <c r="N370" s="12" t="s">
        <v>1099</v>
      </c>
      <c r="O370" s="12" t="s">
        <v>1100</v>
      </c>
      <c r="P370" s="12" t="s">
        <v>245</v>
      </c>
      <c r="Q370" s="12" t="s">
        <v>428</v>
      </c>
      <c r="R370" s="12" t="s">
        <v>429</v>
      </c>
      <c r="S370" s="12" t="s">
        <v>248</v>
      </c>
      <c r="T370" s="16" t="s">
        <v>2022</v>
      </c>
      <c r="U370" s="17" t="s">
        <v>3270</v>
      </c>
      <c r="V370" s="14" t="str">
        <f t="shared" si="1"/>
        <v>3,101268</v>
      </c>
      <c r="W370" s="14" t="str">
        <f t="shared" si="2"/>
        <v>98,488067</v>
      </c>
      <c r="X370" s="14" t="str">
        <f t="shared" si="3"/>
        <v>3,101287</v>
      </c>
      <c r="Y370" s="14" t="str">
        <f t="shared" si="4"/>
        <v>98,488077</v>
      </c>
      <c r="Z370" s="18">
        <f t="shared" si="78"/>
        <v>2.386696281</v>
      </c>
      <c r="AA370" s="14" t="str">
        <f t="shared" si="6"/>
        <v>Dalam Radius</v>
      </c>
      <c r="AB370" s="14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4"/>
      <c r="DR370" s="12" t="b">
        <v>0</v>
      </c>
      <c r="DS370" s="12" t="b">
        <v>0</v>
      </c>
      <c r="DT370" s="14"/>
      <c r="DU370" s="14"/>
      <c r="DV370" s="12" t="s">
        <v>3271</v>
      </c>
      <c r="DW370" s="12" t="b">
        <v>1</v>
      </c>
      <c r="DX370" s="14"/>
      <c r="DY370" s="14"/>
      <c r="DZ370" s="12"/>
      <c r="EA370" s="12"/>
      <c r="EB370" s="12"/>
      <c r="EC370" s="12"/>
      <c r="ED370" s="12"/>
      <c r="EE370" s="12"/>
      <c r="EF370" s="14"/>
      <c r="EG370" s="14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4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4"/>
      <c r="FN370" s="12"/>
      <c r="FO370" s="12"/>
      <c r="FP370" s="12"/>
      <c r="FQ370" s="14"/>
      <c r="FR370" s="12"/>
      <c r="FS370" s="12"/>
      <c r="FT370" s="12"/>
      <c r="FU370" s="12"/>
      <c r="FV370" s="12"/>
      <c r="FW370" s="12"/>
      <c r="FX370" s="12"/>
      <c r="FY370" s="12">
        <v>8.0</v>
      </c>
      <c r="FZ370" s="12"/>
      <c r="GA370" s="12"/>
      <c r="GB370" s="12"/>
      <c r="GC370" s="14"/>
      <c r="GD370" s="12"/>
      <c r="GE370" s="12"/>
      <c r="GF370" s="12"/>
      <c r="GG370" s="12"/>
      <c r="GH370" s="12"/>
      <c r="GI370" s="12"/>
      <c r="GJ370" s="12">
        <v>4.0</v>
      </c>
      <c r="GK370" s="14"/>
      <c r="GL370" s="14"/>
      <c r="GM370" s="14"/>
      <c r="GN370" s="12"/>
      <c r="GO370" s="14"/>
      <c r="GP370" s="14"/>
      <c r="GQ370" s="12"/>
      <c r="GR370" s="14"/>
      <c r="GS370" s="12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2">
        <f t="shared" si="86"/>
        <v>0</v>
      </c>
      <c r="HR370" s="12">
        <v>144000.0</v>
      </c>
      <c r="HS370" s="12">
        <v>0.0</v>
      </c>
      <c r="HT370" s="12">
        <v>0.0</v>
      </c>
      <c r="HU370" s="12">
        <v>0.0</v>
      </c>
      <c r="HV370" s="12">
        <v>0.0</v>
      </c>
      <c r="HW370" s="12">
        <v>0.0</v>
      </c>
      <c r="HX370" s="12">
        <v>144000.0</v>
      </c>
      <c r="HY370" s="12" t="s">
        <v>3272</v>
      </c>
      <c r="HZ370" s="12" t="s">
        <v>3273</v>
      </c>
    </row>
    <row r="371">
      <c r="A371" s="12" t="s">
        <v>3274</v>
      </c>
      <c r="B371" s="12" t="s">
        <v>3275</v>
      </c>
      <c r="C371" s="13">
        <v>45237.0</v>
      </c>
      <c r="D371" s="12">
        <v>11.0</v>
      </c>
      <c r="E371" s="12" t="s">
        <v>475</v>
      </c>
      <c r="F371" s="12" t="s">
        <v>476</v>
      </c>
      <c r="G371" s="12" t="s">
        <v>237</v>
      </c>
      <c r="H371" s="12" t="s">
        <v>238</v>
      </c>
      <c r="I371" s="12" t="s">
        <v>239</v>
      </c>
      <c r="J371" s="14"/>
      <c r="K371" s="12" t="s">
        <v>3276</v>
      </c>
      <c r="L371" s="12" t="s">
        <v>3277</v>
      </c>
      <c r="M371" s="15" t="s">
        <v>3278</v>
      </c>
      <c r="N371" s="12" t="s">
        <v>652</v>
      </c>
      <c r="O371" s="12" t="s">
        <v>259</v>
      </c>
      <c r="P371" s="12" t="s">
        <v>245</v>
      </c>
      <c r="Q371" s="12" t="s">
        <v>246</v>
      </c>
      <c r="R371" s="12" t="s">
        <v>247</v>
      </c>
      <c r="S371" s="12" t="s">
        <v>3279</v>
      </c>
      <c r="T371" s="16" t="s">
        <v>3280</v>
      </c>
      <c r="U371" s="17" t="s">
        <v>3281</v>
      </c>
      <c r="V371" s="12" t="str">
        <f t="shared" si="1"/>
        <v>3,564774</v>
      </c>
      <c r="W371" s="14" t="str">
        <f t="shared" si="2"/>
        <v>98,700482</v>
      </c>
      <c r="X371" s="14" t="str">
        <f t="shared" si="3"/>
        <v>3,564777</v>
      </c>
      <c r="Y371" s="14" t="str">
        <f t="shared" si="4"/>
        <v>98,700461</v>
      </c>
      <c r="Z371" s="18">
        <f t="shared" si="78"/>
        <v>2.354326041</v>
      </c>
      <c r="AA371" s="14" t="str">
        <f t="shared" si="6"/>
        <v>Dalam Radius</v>
      </c>
      <c r="AB371" s="14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 t="b">
        <v>1</v>
      </c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 t="b">
        <v>1</v>
      </c>
      <c r="CC371" s="12"/>
      <c r="CD371" s="12"/>
      <c r="CE371" s="12"/>
      <c r="CF371" s="12"/>
      <c r="CG371" s="12"/>
      <c r="CH371" s="12"/>
      <c r="CI371" s="12"/>
      <c r="CJ371" s="12"/>
      <c r="CK371" s="12"/>
      <c r="CL371" s="12" t="b">
        <v>1</v>
      </c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4"/>
      <c r="DR371" s="12" t="b">
        <v>0</v>
      </c>
      <c r="DS371" s="12" t="b">
        <v>0</v>
      </c>
      <c r="DT371" s="12"/>
      <c r="DU371" s="12"/>
      <c r="DV371" s="12" t="s">
        <v>3282</v>
      </c>
      <c r="DW371" s="12" t="b">
        <v>1</v>
      </c>
      <c r="DX371" s="12"/>
      <c r="DY371" s="12"/>
      <c r="DZ371" s="12"/>
      <c r="EA371" s="12"/>
      <c r="EB371" s="12"/>
      <c r="EC371" s="12"/>
      <c r="ED371" s="12"/>
      <c r="EE371" s="12"/>
      <c r="EF371" s="14"/>
      <c r="EG371" s="14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4"/>
      <c r="EU371" s="12"/>
      <c r="EV371" s="12"/>
      <c r="EW371" s="12"/>
      <c r="EX371" s="12"/>
      <c r="EY371" s="12">
        <v>1.0</v>
      </c>
      <c r="EZ371" s="12"/>
      <c r="FA371" s="12"/>
      <c r="FB371" s="12"/>
      <c r="FC371" s="12">
        <v>1.0</v>
      </c>
      <c r="FD371" s="12"/>
      <c r="FE371" s="12"/>
      <c r="FF371" s="12"/>
      <c r="FG371" s="12"/>
      <c r="FH371" s="12"/>
      <c r="FI371" s="12"/>
      <c r="FJ371" s="12"/>
      <c r="FK371" s="12"/>
      <c r="FL371" s="12"/>
      <c r="FM371" s="14"/>
      <c r="FN371" s="12"/>
      <c r="FO371" s="12"/>
      <c r="FP371" s="12"/>
      <c r="FQ371" s="14"/>
      <c r="FR371" s="12"/>
      <c r="FS371" s="12"/>
      <c r="FT371" s="12"/>
      <c r="FU371" s="12"/>
      <c r="FV371" s="12"/>
      <c r="FW371" s="12">
        <v>1.0</v>
      </c>
      <c r="FX371" s="12"/>
      <c r="FY371" s="12">
        <v>1.0</v>
      </c>
      <c r="FZ371" s="12"/>
      <c r="GA371" s="12"/>
      <c r="GB371" s="12"/>
      <c r="GC371" s="14"/>
      <c r="GD371" s="12"/>
      <c r="GE371" s="12"/>
      <c r="GF371" s="12"/>
      <c r="GG371" s="12"/>
      <c r="GH371" s="12"/>
      <c r="GI371" s="12"/>
      <c r="GJ371" s="12"/>
      <c r="GK371" s="14"/>
      <c r="GL371" s="14"/>
      <c r="GM371" s="14"/>
      <c r="GN371" s="12"/>
      <c r="GO371" s="14"/>
      <c r="GP371" s="14"/>
      <c r="GQ371" s="12"/>
      <c r="GR371" s="14"/>
      <c r="GS371" s="12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2">
        <f>countif(AC371:CV371,"TRUE")</f>
        <v>3</v>
      </c>
      <c r="HR371" s="12">
        <v>48000.0</v>
      </c>
      <c r="HS371" s="12">
        <v>0.0</v>
      </c>
      <c r="HT371" s="12">
        <v>0.0</v>
      </c>
      <c r="HU371" s="12">
        <v>0.0</v>
      </c>
      <c r="HV371" s="12">
        <v>0.0</v>
      </c>
      <c r="HW371" s="12">
        <v>0.0</v>
      </c>
      <c r="HX371" s="12">
        <v>48000.0</v>
      </c>
      <c r="HY371" s="12" t="s">
        <v>3283</v>
      </c>
      <c r="HZ371" s="19">
        <v>36629.0</v>
      </c>
    </row>
    <row r="372">
      <c r="A372" s="12" t="s">
        <v>3284</v>
      </c>
      <c r="B372" s="20">
        <v>13585.0</v>
      </c>
      <c r="C372" s="13">
        <v>45232.0</v>
      </c>
      <c r="D372" s="12">
        <v>11.0</v>
      </c>
      <c r="E372" s="12" t="s">
        <v>293</v>
      </c>
      <c r="F372" s="12" t="s">
        <v>294</v>
      </c>
      <c r="G372" s="12" t="s">
        <v>237</v>
      </c>
      <c r="H372" s="12" t="s">
        <v>238</v>
      </c>
      <c r="I372" s="12" t="s">
        <v>239</v>
      </c>
      <c r="J372" s="14"/>
      <c r="K372" s="12" t="s">
        <v>3285</v>
      </c>
      <c r="L372" s="12" t="s">
        <v>3286</v>
      </c>
      <c r="M372" s="12" t="str">
        <v>#ERROR!</v>
      </c>
      <c r="N372" s="12" t="s">
        <v>642</v>
      </c>
      <c r="O372" s="12" t="s">
        <v>259</v>
      </c>
      <c r="P372" s="12" t="s">
        <v>245</v>
      </c>
      <c r="Q372" s="12" t="s">
        <v>299</v>
      </c>
      <c r="R372" s="12" t="s">
        <v>247</v>
      </c>
      <c r="S372" s="12" t="s">
        <v>248</v>
      </c>
      <c r="T372" s="16" t="s">
        <v>3287</v>
      </c>
      <c r="U372" s="17" t="s">
        <v>3288</v>
      </c>
      <c r="V372" s="14" t="str">
        <f t="shared" si="1"/>
        <v>3,584664</v>
      </c>
      <c r="W372" s="14" t="str">
        <f t="shared" si="2"/>
        <v>98,676734</v>
      </c>
      <c r="X372" s="14" t="str">
        <f t="shared" si="3"/>
        <v>3,584653</v>
      </c>
      <c r="Y372" s="14" t="str">
        <f t="shared" si="4"/>
        <v>98,676716</v>
      </c>
      <c r="Z372" s="18">
        <f t="shared" si="78"/>
        <v>2.342317063</v>
      </c>
      <c r="AA372" s="14" t="str">
        <f t="shared" si="6"/>
        <v>Dalam Radius</v>
      </c>
      <c r="AB372" s="14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 t="b">
        <v>1</v>
      </c>
      <c r="AY372" s="12" t="b">
        <v>0</v>
      </c>
      <c r="AZ372" s="12" t="b">
        <v>1</v>
      </c>
      <c r="BA372" s="12" t="b">
        <v>1</v>
      </c>
      <c r="BB372" s="12" t="b">
        <v>1</v>
      </c>
      <c r="BC372" s="12" t="b">
        <v>0</v>
      </c>
      <c r="BD372" s="12" t="b">
        <v>1</v>
      </c>
      <c r="BE372" s="12" t="b">
        <v>1</v>
      </c>
      <c r="BF372" s="12" t="b">
        <v>1</v>
      </c>
      <c r="BG372" s="12" t="b">
        <v>1</v>
      </c>
      <c r="BH372" s="12" t="b">
        <v>1</v>
      </c>
      <c r="BI372" s="12" t="b">
        <v>1</v>
      </c>
      <c r="BJ372" s="12" t="b">
        <v>1</v>
      </c>
      <c r="BK372" s="12" t="b">
        <v>1</v>
      </c>
      <c r="BL372" s="12" t="b">
        <v>1</v>
      </c>
      <c r="BM372" s="12" t="b">
        <v>0</v>
      </c>
      <c r="BN372" s="12" t="b">
        <v>0</v>
      </c>
      <c r="BO372" s="12" t="b">
        <v>1</v>
      </c>
      <c r="BP372" s="12" t="b">
        <v>0</v>
      </c>
      <c r="BQ372" s="12" t="b">
        <v>0</v>
      </c>
      <c r="BR372" s="12" t="b">
        <v>1</v>
      </c>
      <c r="BS372" s="12" t="b">
        <v>0</v>
      </c>
      <c r="BT372" s="12" t="b">
        <v>0</v>
      </c>
      <c r="BU372" s="12" t="b">
        <v>1</v>
      </c>
      <c r="BV372" s="12" t="b">
        <v>1</v>
      </c>
      <c r="BW372" s="12" t="b">
        <v>1</v>
      </c>
      <c r="BX372" s="12" t="b">
        <v>1</v>
      </c>
      <c r="BY372" s="12" t="b">
        <v>1</v>
      </c>
      <c r="BZ372" s="12" t="b">
        <v>1</v>
      </c>
      <c r="CA372" s="12" t="b">
        <v>1</v>
      </c>
      <c r="CB372" s="12" t="b">
        <v>1</v>
      </c>
      <c r="CC372" s="12" t="b">
        <v>1</v>
      </c>
      <c r="CD372" s="12" t="b">
        <v>1</v>
      </c>
      <c r="CE372" s="12" t="b">
        <v>1</v>
      </c>
      <c r="CF372" s="12" t="b">
        <v>1</v>
      </c>
      <c r="CG372" s="12" t="b">
        <v>1</v>
      </c>
      <c r="CH372" s="12" t="b">
        <v>1</v>
      </c>
      <c r="CI372" s="12" t="b">
        <v>1</v>
      </c>
      <c r="CJ372" s="12" t="b">
        <v>1</v>
      </c>
      <c r="CK372" s="12" t="b">
        <v>1</v>
      </c>
      <c r="CL372" s="12" t="b">
        <v>1</v>
      </c>
      <c r="CM372" s="12" t="b">
        <v>1</v>
      </c>
      <c r="CN372" s="12" t="b">
        <v>0</v>
      </c>
      <c r="CO372" s="12" t="b">
        <v>0</v>
      </c>
      <c r="CP372" s="12" t="b">
        <v>0</v>
      </c>
      <c r="CQ372" s="12" t="b">
        <v>0</v>
      </c>
      <c r="CR372" s="12" t="b">
        <v>0</v>
      </c>
      <c r="CS372" s="12" t="b">
        <v>0</v>
      </c>
      <c r="CT372" s="12" t="b">
        <v>0</v>
      </c>
      <c r="CU372" s="12" t="b">
        <v>0</v>
      </c>
      <c r="CV372" s="12" t="b">
        <v>0</v>
      </c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2" t="b">
        <v>0</v>
      </c>
      <c r="DS372" s="12" t="b">
        <v>0</v>
      </c>
      <c r="DT372" s="14"/>
      <c r="DU372" s="14"/>
      <c r="DV372" s="12" t="s">
        <v>3289</v>
      </c>
      <c r="DW372" s="12" t="b">
        <v>1</v>
      </c>
      <c r="DX372" s="14"/>
      <c r="DY372" s="14"/>
      <c r="DZ372" s="12"/>
      <c r="EA372" s="12"/>
      <c r="EB372" s="12"/>
      <c r="EC372" s="12"/>
      <c r="ED372" s="12"/>
      <c r="EE372" s="12"/>
      <c r="EF372" s="14"/>
      <c r="EG372" s="14"/>
      <c r="EH372" s="12"/>
      <c r="EI372" s="12"/>
      <c r="EJ372" s="14"/>
      <c r="EK372" s="12"/>
      <c r="EL372" s="12"/>
      <c r="EM372" s="12"/>
      <c r="EN372" s="12"/>
      <c r="EO372" s="12"/>
      <c r="EP372" s="12"/>
      <c r="EQ372" s="12"/>
      <c r="ER372" s="12"/>
      <c r="ES372" s="12"/>
      <c r="ET372" s="14"/>
      <c r="EU372" s="12">
        <v>1.0</v>
      </c>
      <c r="EV372" s="12"/>
      <c r="EW372" s="12">
        <v>1.0</v>
      </c>
      <c r="EX372" s="12">
        <v>1.0</v>
      </c>
      <c r="EY372" s="12">
        <v>1.0</v>
      </c>
      <c r="EZ372" s="12"/>
      <c r="FA372" s="12"/>
      <c r="FB372" s="12"/>
      <c r="FC372" s="12">
        <v>2.0</v>
      </c>
      <c r="FD372" s="12"/>
      <c r="FE372" s="12"/>
      <c r="FF372" s="12">
        <v>1.0</v>
      </c>
      <c r="FG372" s="12"/>
      <c r="FH372" s="12">
        <v>1.0</v>
      </c>
      <c r="FI372" s="12">
        <v>1.0</v>
      </c>
      <c r="FJ372" s="12"/>
      <c r="FK372" s="12"/>
      <c r="FL372" s="12">
        <v>1.0</v>
      </c>
      <c r="FM372" s="14"/>
      <c r="FN372" s="12"/>
      <c r="FO372" s="12">
        <v>1.0</v>
      </c>
      <c r="FP372" s="12"/>
      <c r="FQ372" s="14"/>
      <c r="FR372" s="12"/>
      <c r="FS372" s="12">
        <v>1.0</v>
      </c>
      <c r="FT372" s="12"/>
      <c r="FU372" s="12"/>
      <c r="FV372" s="12"/>
      <c r="FW372" s="12">
        <v>2.0</v>
      </c>
      <c r="FX372" s="12"/>
      <c r="FY372" s="12">
        <v>2.0</v>
      </c>
      <c r="FZ372" s="12"/>
      <c r="GA372" s="12"/>
      <c r="GB372" s="12"/>
      <c r="GC372" s="14"/>
      <c r="GD372" s="12">
        <v>1.0</v>
      </c>
      <c r="GE372" s="12"/>
      <c r="GF372" s="12"/>
      <c r="GG372" s="12"/>
      <c r="GH372" s="12">
        <v>1.0</v>
      </c>
      <c r="GI372" s="12">
        <v>2.0</v>
      </c>
      <c r="GJ372" s="12"/>
      <c r="GK372" s="14"/>
      <c r="GL372" s="14"/>
      <c r="GM372" s="14"/>
      <c r="GN372" s="12"/>
      <c r="GO372" s="14"/>
      <c r="GP372" s="14"/>
      <c r="GQ372" s="12"/>
      <c r="GR372" s="14"/>
      <c r="GS372" s="12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2">
        <f>countif(AC372:DP372,"TRUE")</f>
        <v>34</v>
      </c>
      <c r="HR372" s="12">
        <v>240000.0</v>
      </c>
      <c r="HS372" s="12">
        <v>0.0</v>
      </c>
      <c r="HT372" s="12">
        <v>0.0</v>
      </c>
      <c r="HU372" s="12">
        <v>0.0</v>
      </c>
      <c r="HV372" s="12">
        <v>0.0</v>
      </c>
      <c r="HW372" s="12"/>
      <c r="HX372" s="12">
        <v>240000.0</v>
      </c>
      <c r="HY372" s="20">
        <v>47341.0</v>
      </c>
      <c r="HZ372" s="12" t="s">
        <v>3290</v>
      </c>
    </row>
    <row r="373">
      <c r="A373" s="12" t="s">
        <v>3291</v>
      </c>
      <c r="B373" s="20">
        <v>19130.0</v>
      </c>
      <c r="C373" s="13">
        <v>45237.0</v>
      </c>
      <c r="D373" s="12">
        <v>11.0</v>
      </c>
      <c r="E373" s="12" t="s">
        <v>1094</v>
      </c>
      <c r="F373" s="12" t="s">
        <v>1095</v>
      </c>
      <c r="G373" s="12" t="s">
        <v>237</v>
      </c>
      <c r="H373" s="12" t="s">
        <v>238</v>
      </c>
      <c r="I373" s="12" t="s">
        <v>239</v>
      </c>
      <c r="J373" s="14"/>
      <c r="K373" s="12" t="s">
        <v>3292</v>
      </c>
      <c r="L373" s="12" t="s">
        <v>3293</v>
      </c>
      <c r="M373" s="15" t="s">
        <v>1727</v>
      </c>
      <c r="N373" s="12" t="s">
        <v>1099</v>
      </c>
      <c r="O373" s="12" t="s">
        <v>1100</v>
      </c>
      <c r="P373" s="12" t="s">
        <v>245</v>
      </c>
      <c r="Q373" s="12" t="s">
        <v>299</v>
      </c>
      <c r="R373" s="12" t="s">
        <v>247</v>
      </c>
      <c r="S373" s="12" t="s">
        <v>3294</v>
      </c>
      <c r="T373" s="16" t="s">
        <v>3295</v>
      </c>
      <c r="U373" s="17" t="s">
        <v>3296</v>
      </c>
      <c r="V373" s="12" t="str">
        <f t="shared" si="1"/>
        <v>3,132599</v>
      </c>
      <c r="W373" s="14" t="str">
        <f t="shared" si="2"/>
        <v>98,508616</v>
      </c>
      <c r="X373" s="14" t="str">
        <f t="shared" si="3"/>
        <v>3,132601</v>
      </c>
      <c r="Y373" s="14" t="str">
        <f t="shared" si="4"/>
        <v>98,508595</v>
      </c>
      <c r="Z373" s="18">
        <f t="shared" si="78"/>
        <v>2.342184076</v>
      </c>
      <c r="AA373" s="14" t="str">
        <f t="shared" si="6"/>
        <v>Dalam Radius</v>
      </c>
      <c r="AB373" s="14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4"/>
      <c r="DR373" s="12" t="b">
        <v>0</v>
      </c>
      <c r="DS373" s="12" t="b">
        <v>0</v>
      </c>
      <c r="DT373" s="12"/>
      <c r="DU373" s="12"/>
      <c r="DV373" s="12" t="s">
        <v>3297</v>
      </c>
      <c r="DW373" s="12" t="b">
        <v>1</v>
      </c>
      <c r="DX373" s="12"/>
      <c r="DY373" s="12"/>
      <c r="DZ373" s="12"/>
      <c r="EA373" s="12"/>
      <c r="EB373" s="12"/>
      <c r="EC373" s="12"/>
      <c r="ED373" s="12"/>
      <c r="EE373" s="12"/>
      <c r="EF373" s="14"/>
      <c r="EG373" s="14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4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4"/>
      <c r="FN373" s="12"/>
      <c r="FO373" s="12"/>
      <c r="FP373" s="12"/>
      <c r="FQ373" s="14"/>
      <c r="FR373" s="12"/>
      <c r="FS373" s="12"/>
      <c r="FT373" s="12"/>
      <c r="FU373" s="12"/>
      <c r="FV373" s="12"/>
      <c r="FW373" s="12">
        <v>4.0</v>
      </c>
      <c r="FX373" s="12"/>
      <c r="FY373" s="12"/>
      <c r="FZ373" s="12"/>
      <c r="GA373" s="12"/>
      <c r="GB373" s="12"/>
      <c r="GC373" s="14"/>
      <c r="GD373" s="12"/>
      <c r="GE373" s="12"/>
      <c r="GF373" s="12"/>
      <c r="GG373" s="12"/>
      <c r="GH373" s="12"/>
      <c r="GI373" s="12"/>
      <c r="GJ373" s="12"/>
      <c r="GK373" s="14"/>
      <c r="GL373" s="14"/>
      <c r="GM373" s="12"/>
      <c r="GN373" s="12"/>
      <c r="GO373" s="14"/>
      <c r="GP373" s="14"/>
      <c r="GQ373" s="12"/>
      <c r="GR373" s="14"/>
      <c r="GS373" s="12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2">
        <f>countif(AC373:CV373,"TRUE")</f>
        <v>0</v>
      </c>
      <c r="HR373" s="12">
        <v>48000.0</v>
      </c>
      <c r="HS373" s="12">
        <v>0.0</v>
      </c>
      <c r="HT373" s="12">
        <v>0.0</v>
      </c>
      <c r="HU373" s="12">
        <v>0.0</v>
      </c>
      <c r="HV373" s="12">
        <v>0.0</v>
      </c>
      <c r="HW373" s="12">
        <v>0.0</v>
      </c>
      <c r="HX373" s="12">
        <v>48000.0</v>
      </c>
      <c r="HY373" s="20">
        <v>16634.0</v>
      </c>
      <c r="HZ373" s="12" t="s">
        <v>616</v>
      </c>
    </row>
    <row r="374">
      <c r="A374" s="12" t="s">
        <v>3298</v>
      </c>
      <c r="B374" s="12" t="s">
        <v>3299</v>
      </c>
      <c r="C374" s="13">
        <v>45236.0</v>
      </c>
      <c r="D374" s="12">
        <v>11.0</v>
      </c>
      <c r="E374" s="12" t="s">
        <v>3251</v>
      </c>
      <c r="F374" s="12" t="s">
        <v>3252</v>
      </c>
      <c r="G374" s="12" t="s">
        <v>237</v>
      </c>
      <c r="H374" s="12" t="s">
        <v>238</v>
      </c>
      <c r="I374" s="12" t="s">
        <v>239</v>
      </c>
      <c r="J374" s="14"/>
      <c r="K374" s="12" t="s">
        <v>3300</v>
      </c>
      <c r="L374" s="12" t="s">
        <v>3301</v>
      </c>
      <c r="M374" s="15" t="s">
        <v>600</v>
      </c>
      <c r="N374" s="12" t="s">
        <v>3255</v>
      </c>
      <c r="O374" s="12" t="s">
        <v>3256</v>
      </c>
      <c r="P374" s="12" t="s">
        <v>245</v>
      </c>
      <c r="Q374" s="12" t="s">
        <v>278</v>
      </c>
      <c r="R374" s="12" t="s">
        <v>279</v>
      </c>
      <c r="S374" s="12" t="s">
        <v>248</v>
      </c>
      <c r="T374" s="16" t="s">
        <v>3302</v>
      </c>
      <c r="U374" s="17" t="s">
        <v>3303</v>
      </c>
      <c r="V374" s="14" t="str">
        <f t="shared" si="1"/>
        <v>3,666601</v>
      </c>
      <c r="W374" s="14" t="str">
        <f t="shared" si="2"/>
        <v>98,509723</v>
      </c>
      <c r="X374" s="14" t="str">
        <f t="shared" si="3"/>
        <v>3,666548</v>
      </c>
      <c r="Y374" s="14" t="str">
        <f t="shared" si="4"/>
        <v>98,509565</v>
      </c>
      <c r="Z374" s="18">
        <f t="shared" si="78"/>
        <v>18.49678731</v>
      </c>
      <c r="AA374" s="14" t="str">
        <f t="shared" si="6"/>
        <v>Dalam Radius</v>
      </c>
      <c r="AB374" s="14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 t="b">
        <v>1</v>
      </c>
      <c r="BW374" s="12" t="b">
        <v>1</v>
      </c>
      <c r="BX374" s="12"/>
      <c r="BY374" s="12"/>
      <c r="BZ374" s="12" t="b">
        <v>1</v>
      </c>
      <c r="CA374" s="12"/>
      <c r="CB374" s="12" t="b">
        <v>1</v>
      </c>
      <c r="CC374" s="12"/>
      <c r="CD374" s="12"/>
      <c r="CE374" s="12"/>
      <c r="CF374" s="12"/>
      <c r="CG374" s="12"/>
      <c r="CH374" s="12"/>
      <c r="CI374" s="12"/>
      <c r="CJ374" s="12"/>
      <c r="CK374" s="12" t="b">
        <v>1</v>
      </c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4"/>
      <c r="DR374" s="12" t="b">
        <v>0</v>
      </c>
      <c r="DS374" s="12" t="b">
        <v>0</v>
      </c>
      <c r="DT374" s="14"/>
      <c r="DU374" s="14"/>
      <c r="DV374" s="12" t="s">
        <v>3304</v>
      </c>
      <c r="DW374" s="12" t="b">
        <v>1</v>
      </c>
      <c r="DX374" s="14"/>
      <c r="DY374" s="14"/>
      <c r="DZ374" s="12"/>
      <c r="EA374" s="12"/>
      <c r="EB374" s="12"/>
      <c r="EC374" s="12"/>
      <c r="ED374" s="12"/>
      <c r="EE374" s="12"/>
      <c r="EF374" s="14"/>
      <c r="EG374" s="14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4"/>
      <c r="EU374" s="12"/>
      <c r="EV374" s="12"/>
      <c r="EW374" s="12"/>
      <c r="EX374" s="12"/>
      <c r="EY374" s="12"/>
      <c r="EZ374" s="12"/>
      <c r="FA374" s="12"/>
      <c r="FB374" s="12"/>
      <c r="FC374" s="12">
        <v>2.0</v>
      </c>
      <c r="FD374" s="12"/>
      <c r="FE374" s="12"/>
      <c r="FF374" s="12"/>
      <c r="FG374" s="12"/>
      <c r="FH374" s="12"/>
      <c r="FI374" s="12"/>
      <c r="FJ374" s="12"/>
      <c r="FK374" s="12"/>
      <c r="FL374" s="12"/>
      <c r="FM374" s="14"/>
      <c r="FN374" s="12"/>
      <c r="FO374" s="12"/>
      <c r="FP374" s="12"/>
      <c r="FQ374" s="14"/>
      <c r="FR374" s="12"/>
      <c r="FS374" s="12">
        <v>2.0</v>
      </c>
      <c r="FT374" s="12"/>
      <c r="FU374" s="12"/>
      <c r="FV374" s="12"/>
      <c r="FW374" s="12">
        <v>2.0</v>
      </c>
      <c r="FX374" s="12"/>
      <c r="FY374" s="12"/>
      <c r="FZ374" s="12"/>
      <c r="GA374" s="12"/>
      <c r="GB374" s="12"/>
      <c r="GC374" s="14"/>
      <c r="GD374" s="12"/>
      <c r="GE374" s="12"/>
      <c r="GF374" s="12"/>
      <c r="GG374" s="12"/>
      <c r="GH374" s="12">
        <v>2.0</v>
      </c>
      <c r="GI374" s="12"/>
      <c r="GJ374" s="12"/>
      <c r="GK374" s="14"/>
      <c r="GL374" s="14"/>
      <c r="GM374" s="14"/>
      <c r="GN374" s="12"/>
      <c r="GO374" s="14"/>
      <c r="GP374" s="14"/>
      <c r="GQ374" s="12"/>
      <c r="GR374" s="14"/>
      <c r="GS374" s="12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2">
        <f>countif(AC374:DP374,"TRUE")</f>
        <v>5</v>
      </c>
      <c r="HR374" s="12">
        <v>96000.0</v>
      </c>
      <c r="HS374" s="12">
        <v>0.0</v>
      </c>
      <c r="HT374" s="12">
        <v>0.0</v>
      </c>
      <c r="HU374" s="12">
        <v>0.0</v>
      </c>
      <c r="HV374" s="12">
        <v>0.0</v>
      </c>
      <c r="HW374" s="12">
        <v>0.0</v>
      </c>
      <c r="HX374" s="12">
        <v>96000.0</v>
      </c>
      <c r="HY374" s="12" t="s">
        <v>3305</v>
      </c>
      <c r="HZ374" s="12" t="s">
        <v>1949</v>
      </c>
    </row>
    <row r="375">
      <c r="A375" s="12" t="s">
        <v>3306</v>
      </c>
      <c r="B375" s="12" t="s">
        <v>3307</v>
      </c>
      <c r="C375" s="13">
        <v>45237.0</v>
      </c>
      <c r="D375" s="12">
        <v>11.0</v>
      </c>
      <c r="E375" s="12" t="s">
        <v>475</v>
      </c>
      <c r="F375" s="12" t="s">
        <v>476</v>
      </c>
      <c r="G375" s="12" t="s">
        <v>237</v>
      </c>
      <c r="H375" s="12" t="s">
        <v>238</v>
      </c>
      <c r="I375" s="12" t="s">
        <v>239</v>
      </c>
      <c r="J375" s="14"/>
      <c r="K375" s="12" t="s">
        <v>3308</v>
      </c>
      <c r="L375" s="12" t="s">
        <v>3309</v>
      </c>
      <c r="M375" s="15" t="s">
        <v>3310</v>
      </c>
      <c r="N375" s="12" t="s">
        <v>734</v>
      </c>
      <c r="O375" s="12" t="s">
        <v>244</v>
      </c>
      <c r="P375" s="12" t="s">
        <v>245</v>
      </c>
      <c r="Q375" s="12" t="s">
        <v>246</v>
      </c>
      <c r="R375" s="12" t="s">
        <v>247</v>
      </c>
      <c r="S375" s="12" t="s">
        <v>248</v>
      </c>
      <c r="T375" s="16" t="s">
        <v>3311</v>
      </c>
      <c r="U375" s="17" t="s">
        <v>3312</v>
      </c>
      <c r="V375" s="12" t="str">
        <f t="shared" si="1"/>
        <v>3,519835</v>
      </c>
      <c r="W375" s="14" t="str">
        <f t="shared" si="2"/>
        <v>98,698375</v>
      </c>
      <c r="X375" s="14" t="str">
        <f t="shared" si="3"/>
        <v>3,519820</v>
      </c>
      <c r="Y375" s="14" t="str">
        <f t="shared" si="4"/>
        <v>98,698361</v>
      </c>
      <c r="Z375" s="18">
        <f t="shared" si="78"/>
        <v>2.279524539</v>
      </c>
      <c r="AA375" s="14" t="str">
        <f t="shared" si="6"/>
        <v>Dalam Radius</v>
      </c>
      <c r="AB375" s="14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 t="b">
        <v>1</v>
      </c>
      <c r="BC375" s="12"/>
      <c r="BD375" s="12"/>
      <c r="BE375" s="12"/>
      <c r="BF375" s="12" t="b">
        <v>1</v>
      </c>
      <c r="BG375" s="12"/>
      <c r="BH375" s="12"/>
      <c r="BI375" s="12" t="b">
        <v>1</v>
      </c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 t="b">
        <v>1</v>
      </c>
      <c r="CA375" s="12"/>
      <c r="CB375" s="12" t="b">
        <v>1</v>
      </c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4"/>
      <c r="DR375" s="12" t="b">
        <v>0</v>
      </c>
      <c r="DS375" s="12" t="b">
        <v>0</v>
      </c>
      <c r="DT375" s="12"/>
      <c r="DU375" s="12"/>
      <c r="DV375" s="12" t="s">
        <v>3313</v>
      </c>
      <c r="DW375" s="12" t="b">
        <v>0</v>
      </c>
      <c r="DX375" s="12"/>
      <c r="DY375" s="12"/>
      <c r="DZ375" s="12"/>
      <c r="EA375" s="12"/>
      <c r="EB375" s="12"/>
      <c r="EC375" s="12"/>
      <c r="ED375" s="12"/>
      <c r="EE375" s="12"/>
      <c r="EF375" s="14"/>
      <c r="EG375" s="14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4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4"/>
      <c r="FN375" s="12"/>
      <c r="FO375" s="12"/>
      <c r="FP375" s="12"/>
      <c r="FQ375" s="14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/>
      <c r="GB375" s="12"/>
      <c r="GC375" s="14"/>
      <c r="GD375" s="12"/>
      <c r="GE375" s="12"/>
      <c r="GF375" s="12"/>
      <c r="GG375" s="12"/>
      <c r="GH375" s="12"/>
      <c r="GI375" s="12"/>
      <c r="GJ375" s="12"/>
      <c r="GK375" s="14"/>
      <c r="GL375" s="14"/>
      <c r="GM375" s="12"/>
      <c r="GN375" s="12"/>
      <c r="GO375" s="14"/>
      <c r="GP375" s="14"/>
      <c r="GQ375" s="12"/>
      <c r="GR375" s="14"/>
      <c r="GS375" s="12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2">
        <f>countif(AC375:CV375,"TRUE")</f>
        <v>5</v>
      </c>
      <c r="HR375" s="12">
        <v>0.0</v>
      </c>
      <c r="HS375" s="12">
        <v>0.0</v>
      </c>
      <c r="HT375" s="12">
        <v>0.0</v>
      </c>
      <c r="HU375" s="12">
        <v>0.0</v>
      </c>
      <c r="HV375" s="12">
        <v>0.0</v>
      </c>
      <c r="HW375" s="12">
        <v>0.0</v>
      </c>
      <c r="HX375" s="12">
        <v>0.0</v>
      </c>
      <c r="HY375" s="12" t="s">
        <v>3314</v>
      </c>
      <c r="HZ375" s="12" t="s">
        <v>3315</v>
      </c>
    </row>
    <row r="376">
      <c r="A376" s="12" t="s">
        <v>3316</v>
      </c>
      <c r="B376" s="12" t="s">
        <v>3317</v>
      </c>
      <c r="C376" s="13">
        <v>45236.0</v>
      </c>
      <c r="D376" s="12">
        <v>11.0</v>
      </c>
      <c r="E376" s="12" t="s">
        <v>3251</v>
      </c>
      <c r="F376" s="12" t="s">
        <v>3252</v>
      </c>
      <c r="G376" s="12" t="s">
        <v>237</v>
      </c>
      <c r="H376" s="12" t="s">
        <v>238</v>
      </c>
      <c r="I376" s="12" t="s">
        <v>239</v>
      </c>
      <c r="J376" s="14"/>
      <c r="K376" s="12" t="s">
        <v>3318</v>
      </c>
      <c r="L376" s="12" t="s">
        <v>3319</v>
      </c>
      <c r="M376" s="15" t="s">
        <v>600</v>
      </c>
      <c r="N376" s="12" t="s">
        <v>331</v>
      </c>
      <c r="O376" s="12" t="s">
        <v>244</v>
      </c>
      <c r="P376" s="12" t="s">
        <v>245</v>
      </c>
      <c r="Q376" s="12" t="s">
        <v>278</v>
      </c>
      <c r="R376" s="12" t="s">
        <v>279</v>
      </c>
      <c r="S376" s="12" t="s">
        <v>248</v>
      </c>
      <c r="T376" s="16" t="s">
        <v>3320</v>
      </c>
      <c r="U376" s="17" t="s">
        <v>3321</v>
      </c>
      <c r="V376" s="14" t="str">
        <f t="shared" si="1"/>
        <v>3,599380</v>
      </c>
      <c r="W376" s="14" t="str">
        <f t="shared" si="2"/>
        <v>98,578004</v>
      </c>
      <c r="X376" s="14" t="str">
        <f t="shared" si="3"/>
        <v>3,599471</v>
      </c>
      <c r="Y376" s="14" t="str">
        <f t="shared" si="4"/>
        <v>98,578085</v>
      </c>
      <c r="Z376" s="18">
        <f t="shared" si="78"/>
        <v>13.5348096</v>
      </c>
      <c r="AA376" s="14" t="str">
        <f t="shared" si="6"/>
        <v>Dalam Radius</v>
      </c>
      <c r="AB376" s="14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 t="b">
        <v>1</v>
      </c>
      <c r="BB376" s="12" t="b">
        <v>1</v>
      </c>
      <c r="BC376" s="12"/>
      <c r="BD376" s="12" t="b">
        <v>1</v>
      </c>
      <c r="BE376" s="12"/>
      <c r="BF376" s="12" t="b">
        <v>1</v>
      </c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 t="b">
        <v>1</v>
      </c>
      <c r="BW376" s="12"/>
      <c r="BX376" s="12"/>
      <c r="BY376" s="12"/>
      <c r="BZ376" s="12" t="b">
        <v>1</v>
      </c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4"/>
      <c r="DR376" s="12" t="b">
        <v>0</v>
      </c>
      <c r="DS376" s="12" t="b">
        <v>0</v>
      </c>
      <c r="DT376" s="14"/>
      <c r="DU376" s="14"/>
      <c r="DV376" s="12" t="s">
        <v>3322</v>
      </c>
      <c r="DW376" s="12" t="b">
        <v>1</v>
      </c>
      <c r="DX376" s="14"/>
      <c r="DY376" s="14"/>
      <c r="DZ376" s="12"/>
      <c r="EA376" s="12"/>
      <c r="EB376" s="12"/>
      <c r="EC376" s="12"/>
      <c r="ED376" s="12"/>
      <c r="EE376" s="12"/>
      <c r="EF376" s="14"/>
      <c r="EG376" s="14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4"/>
      <c r="EU376" s="12"/>
      <c r="EV376" s="12"/>
      <c r="EW376" s="12"/>
      <c r="EX376" s="12">
        <v>2.0</v>
      </c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4"/>
      <c r="FN376" s="12"/>
      <c r="FO376" s="12"/>
      <c r="FP376" s="12"/>
      <c r="FQ376" s="14"/>
      <c r="FR376" s="12"/>
      <c r="FS376" s="12"/>
      <c r="FT376" s="12"/>
      <c r="FU376" s="12"/>
      <c r="FV376" s="12"/>
      <c r="FW376" s="12">
        <v>2.0</v>
      </c>
      <c r="FX376" s="12"/>
      <c r="FY376" s="12"/>
      <c r="FZ376" s="12"/>
      <c r="GA376" s="12"/>
      <c r="GB376" s="12"/>
      <c r="GC376" s="14"/>
      <c r="GD376" s="12"/>
      <c r="GE376" s="12"/>
      <c r="GF376" s="12"/>
      <c r="GG376" s="12"/>
      <c r="GH376" s="12"/>
      <c r="GI376" s="12"/>
      <c r="GJ376" s="12"/>
      <c r="GK376" s="14"/>
      <c r="GL376" s="14"/>
      <c r="GM376" s="14"/>
      <c r="GN376" s="12"/>
      <c r="GO376" s="14"/>
      <c r="GP376" s="14"/>
      <c r="GQ376" s="12"/>
      <c r="GR376" s="14"/>
      <c r="GS376" s="12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2">
        <f t="shared" ref="HQ376:HQ377" si="87">countif(AC376:DP376,"TRUE")</f>
        <v>6</v>
      </c>
      <c r="HR376" s="12">
        <v>48000.0</v>
      </c>
      <c r="HS376" s="12">
        <v>0.0</v>
      </c>
      <c r="HT376" s="12">
        <v>0.0</v>
      </c>
      <c r="HU376" s="12">
        <v>0.0</v>
      </c>
      <c r="HV376" s="12">
        <v>0.0</v>
      </c>
      <c r="HW376" s="12">
        <v>0.0</v>
      </c>
      <c r="HX376" s="12">
        <v>48000.0</v>
      </c>
      <c r="HY376" s="20">
        <v>36567.0</v>
      </c>
      <c r="HZ376" s="12" t="s">
        <v>1768</v>
      </c>
    </row>
    <row r="377">
      <c r="A377" s="12" t="s">
        <v>3323</v>
      </c>
      <c r="B377" s="20">
        <v>13250.0</v>
      </c>
      <c r="C377" s="13">
        <v>45231.0</v>
      </c>
      <c r="D377" s="12">
        <v>11.0</v>
      </c>
      <c r="E377" s="12" t="s">
        <v>235</v>
      </c>
      <c r="F377" s="12" t="s">
        <v>619</v>
      </c>
      <c r="G377" s="12" t="s">
        <v>237</v>
      </c>
      <c r="H377" s="12" t="s">
        <v>238</v>
      </c>
      <c r="I377" s="12" t="s">
        <v>239</v>
      </c>
      <c r="J377" s="14"/>
      <c r="K377" s="12" t="s">
        <v>1985</v>
      </c>
      <c r="L377" s="12" t="s">
        <v>1986</v>
      </c>
      <c r="M377" s="15" t="s">
        <v>853</v>
      </c>
      <c r="N377" s="12" t="s">
        <v>713</v>
      </c>
      <c r="O377" s="12" t="s">
        <v>259</v>
      </c>
      <c r="P377" s="12" t="s">
        <v>245</v>
      </c>
      <c r="Q377" s="12" t="s">
        <v>278</v>
      </c>
      <c r="R377" s="12" t="s">
        <v>279</v>
      </c>
      <c r="S377" s="12" t="s">
        <v>714</v>
      </c>
      <c r="T377" s="16" t="s">
        <v>1987</v>
      </c>
      <c r="U377" s="17" t="s">
        <v>3324</v>
      </c>
      <c r="V377" s="14" t="str">
        <f t="shared" si="1"/>
        <v>3,601585</v>
      </c>
      <c r="W377" s="14" t="str">
        <f t="shared" si="2"/>
        <v>98,707477</v>
      </c>
      <c r="X377" s="14" t="str">
        <f t="shared" si="3"/>
        <v>3,601589</v>
      </c>
      <c r="Y377" s="14" t="str">
        <f t="shared" si="4"/>
        <v>98,707497</v>
      </c>
      <c r="Z377" s="18">
        <f>2 * 6371000 * ASIN(SQRT((SIN((X377*(3.14159/180)-V377*(3.14159/180))/2))^2+COS(X377*(3.14159/180))*COS(V377*(3.14159/180))*SIN(((Y377*(3.14159/180)-W377*(3.14159/180))/2))^2))</f>
        <v>2.263631732</v>
      </c>
      <c r="AA377" s="14" t="str">
        <f t="shared" si="6"/>
        <v>Dalam Radius</v>
      </c>
      <c r="AB377" s="14"/>
      <c r="AC377" s="12"/>
      <c r="AD377" s="12"/>
      <c r="AE377" s="12"/>
      <c r="AF377" s="12"/>
      <c r="AG377" s="12"/>
      <c r="AH377" s="12" t="b">
        <v>1</v>
      </c>
      <c r="AI377" s="12" t="b">
        <v>1</v>
      </c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 t="b">
        <v>1</v>
      </c>
      <c r="AY377" s="12"/>
      <c r="AZ377" s="12" t="b">
        <v>1</v>
      </c>
      <c r="BA377" s="12"/>
      <c r="BB377" s="12" t="b">
        <v>1</v>
      </c>
      <c r="BC377" s="12"/>
      <c r="BD377" s="12" t="b">
        <v>1</v>
      </c>
      <c r="BE377" s="12" t="b">
        <v>1</v>
      </c>
      <c r="BF377" s="12" t="b">
        <v>1</v>
      </c>
      <c r="BG377" s="12"/>
      <c r="BH377" s="12"/>
      <c r="BI377" s="12" t="b">
        <v>1</v>
      </c>
      <c r="BJ377" s="12"/>
      <c r="BK377" s="12"/>
      <c r="BL377" s="12" t="b">
        <v>1</v>
      </c>
      <c r="BM377" s="12"/>
      <c r="BN377" s="12"/>
      <c r="BO377" s="12" t="b">
        <v>1</v>
      </c>
      <c r="BP377" s="12"/>
      <c r="BQ377" s="12"/>
      <c r="BR377" s="12"/>
      <c r="BS377" s="12"/>
      <c r="BT377" s="12"/>
      <c r="BU377" s="12"/>
      <c r="BV377" s="12" t="b">
        <v>1</v>
      </c>
      <c r="BW377" s="12" t="b">
        <v>1</v>
      </c>
      <c r="BX377" s="12" t="b">
        <v>1</v>
      </c>
      <c r="BY377" s="12"/>
      <c r="BZ377" s="12" t="b">
        <v>1</v>
      </c>
      <c r="CA377" s="12"/>
      <c r="CB377" s="12" t="b">
        <v>1</v>
      </c>
      <c r="CC377" s="12"/>
      <c r="CD377" s="12"/>
      <c r="CE377" s="12" t="b">
        <v>1</v>
      </c>
      <c r="CF377" s="12"/>
      <c r="CG377" s="12" t="b">
        <v>1</v>
      </c>
      <c r="CH377" s="12"/>
      <c r="CI377" s="12"/>
      <c r="CJ377" s="12" t="b">
        <v>1</v>
      </c>
      <c r="CK377" s="12" t="b">
        <v>1</v>
      </c>
      <c r="CL377" s="12" t="b">
        <v>1</v>
      </c>
      <c r="CM377" s="12" t="b">
        <v>1</v>
      </c>
      <c r="CN377" s="12"/>
      <c r="CO377" s="12"/>
      <c r="CP377" s="12"/>
      <c r="CQ377" s="12"/>
      <c r="CR377" s="12"/>
      <c r="CS377" s="12"/>
      <c r="CT377" s="12"/>
      <c r="CU377" s="12"/>
      <c r="CV377" s="12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2" t="b">
        <v>0</v>
      </c>
      <c r="DS377" s="12" t="b">
        <v>0</v>
      </c>
      <c r="DT377" s="14"/>
      <c r="DU377" s="14"/>
      <c r="DV377" s="12" t="s">
        <v>3325</v>
      </c>
      <c r="DW377" s="12" t="b">
        <v>1</v>
      </c>
      <c r="DX377" s="14"/>
      <c r="DY377" s="14"/>
      <c r="DZ377" s="12"/>
      <c r="EA377" s="12"/>
      <c r="EB377" s="12"/>
      <c r="EC377" s="12"/>
      <c r="ED377" s="12"/>
      <c r="EE377" s="12"/>
      <c r="EF377" s="14"/>
      <c r="EG377" s="14"/>
      <c r="EH377" s="12"/>
      <c r="EI377" s="12"/>
      <c r="EJ377" s="14"/>
      <c r="EK377" s="12"/>
      <c r="EL377" s="12"/>
      <c r="EM377" s="12"/>
      <c r="EN377" s="12"/>
      <c r="EO377" s="12"/>
      <c r="EP377" s="12"/>
      <c r="EQ377" s="12"/>
      <c r="ER377" s="12"/>
      <c r="ES377" s="12"/>
      <c r="ET377" s="14"/>
      <c r="EU377" s="12"/>
      <c r="EV377" s="12"/>
      <c r="EW377" s="12"/>
      <c r="EX377" s="12"/>
      <c r="EY377" s="12">
        <v>1.0</v>
      </c>
      <c r="EZ377" s="12"/>
      <c r="FA377" s="12">
        <v>2.0</v>
      </c>
      <c r="FB377" s="12">
        <v>1.0</v>
      </c>
      <c r="FC377" s="12"/>
      <c r="FD377" s="12"/>
      <c r="FE377" s="12"/>
      <c r="FF377" s="12"/>
      <c r="FG377" s="12"/>
      <c r="FH377" s="12"/>
      <c r="FI377" s="12">
        <v>1.0</v>
      </c>
      <c r="FJ377" s="12"/>
      <c r="FK377" s="12"/>
      <c r="FL377" s="12">
        <v>1.0</v>
      </c>
      <c r="FM377" s="14"/>
      <c r="FN377" s="12"/>
      <c r="FO377" s="12">
        <v>2.0</v>
      </c>
      <c r="FP377" s="14"/>
      <c r="FQ377" s="14"/>
      <c r="FR377" s="12"/>
      <c r="FS377" s="12">
        <v>2.0</v>
      </c>
      <c r="FT377" s="12"/>
      <c r="FU377" s="12">
        <v>2.0</v>
      </c>
      <c r="FV377" s="12"/>
      <c r="FW377" s="12">
        <v>1.0</v>
      </c>
      <c r="FX377" s="12"/>
      <c r="FY377" s="12"/>
      <c r="FZ377" s="12"/>
      <c r="GA377" s="12"/>
      <c r="GB377" s="12"/>
      <c r="GC377" s="14"/>
      <c r="GD377" s="12"/>
      <c r="GE377" s="12"/>
      <c r="GF377" s="12"/>
      <c r="GG377" s="12"/>
      <c r="GH377" s="12">
        <v>1.0</v>
      </c>
      <c r="GI377" s="12"/>
      <c r="GJ377" s="12"/>
      <c r="GK377" s="14"/>
      <c r="GL377" s="14"/>
      <c r="GM377" s="14"/>
      <c r="GN377" s="12"/>
      <c r="GO377" s="14"/>
      <c r="GP377" s="14"/>
      <c r="GQ377" s="12"/>
      <c r="GR377" s="14"/>
      <c r="GS377" s="12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2">
        <f t="shared" si="87"/>
        <v>22</v>
      </c>
      <c r="HR377" s="12">
        <v>168000.0</v>
      </c>
      <c r="HS377" s="12">
        <v>0.0</v>
      </c>
      <c r="HT377" s="12">
        <v>0.0</v>
      </c>
      <c r="HU377" s="12">
        <v>0.0</v>
      </c>
      <c r="HV377" s="12">
        <v>0.0</v>
      </c>
      <c r="HW377" s="12"/>
      <c r="HX377" s="12">
        <v>168000.0</v>
      </c>
      <c r="HY377" s="20">
        <v>14071.0</v>
      </c>
      <c r="HZ377" s="19">
        <v>36587.0</v>
      </c>
    </row>
    <row r="378">
      <c r="A378" s="12" t="s">
        <v>3326</v>
      </c>
      <c r="B378" s="12" t="s">
        <v>3327</v>
      </c>
      <c r="C378" s="13">
        <v>45237.0</v>
      </c>
      <c r="D378" s="12">
        <v>11.0</v>
      </c>
      <c r="E378" s="12" t="s">
        <v>293</v>
      </c>
      <c r="F378" s="12" t="s">
        <v>629</v>
      </c>
      <c r="G378" s="12" t="s">
        <v>237</v>
      </c>
      <c r="H378" s="12" t="s">
        <v>238</v>
      </c>
      <c r="I378" s="12" t="s">
        <v>239</v>
      </c>
      <c r="J378" s="14"/>
      <c r="K378" s="12" t="s">
        <v>3328</v>
      </c>
      <c r="L378" s="12" t="s">
        <v>3329</v>
      </c>
      <c r="M378" s="15" t="s">
        <v>297</v>
      </c>
      <c r="N378" s="12" t="s">
        <v>642</v>
      </c>
      <c r="O378" s="12" t="s">
        <v>259</v>
      </c>
      <c r="P378" s="12" t="s">
        <v>245</v>
      </c>
      <c r="Q378" s="12" t="s">
        <v>299</v>
      </c>
      <c r="R378" s="12" t="s">
        <v>247</v>
      </c>
      <c r="S378" s="12" t="s">
        <v>248</v>
      </c>
      <c r="T378" s="16" t="s">
        <v>3330</v>
      </c>
      <c r="U378" s="17" t="s">
        <v>3331</v>
      </c>
      <c r="V378" s="12" t="str">
        <f t="shared" si="1"/>
        <v>3,591859</v>
      </c>
      <c r="W378" s="14" t="str">
        <f t="shared" si="2"/>
        <v>98,653181</v>
      </c>
      <c r="X378" s="14" t="str">
        <f t="shared" si="3"/>
        <v>3,591847</v>
      </c>
      <c r="Y378" s="14" t="str">
        <f t="shared" si="4"/>
        <v>98,653167</v>
      </c>
      <c r="Z378" s="18">
        <f t="shared" ref="Z378:Z401" si="88">2 * 6371000 * ASIN(SQRT((SIN((X378*(3.14159/180)-V378*(3.14159/180))/2))^2+COS(X378*(3.14159/180))*COS(V378*(3.14159/180))*SIN(((Y378*(3.14159/180)-W378*(3.14159/180))/2))^2))</f>
        <v>2.0480106</v>
      </c>
      <c r="AA378" s="14" t="str">
        <f t="shared" si="6"/>
        <v>Dalam Radius</v>
      </c>
      <c r="AB378" s="14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4"/>
      <c r="DR378" s="12" t="b">
        <v>0</v>
      </c>
      <c r="DS378" s="12" t="b">
        <v>0</v>
      </c>
      <c r="DT378" s="12"/>
      <c r="DU378" s="12"/>
      <c r="DV378" s="12" t="s">
        <v>3332</v>
      </c>
      <c r="DW378" s="12" t="b">
        <v>0</v>
      </c>
      <c r="DX378" s="12"/>
      <c r="DY378" s="12"/>
      <c r="DZ378" s="12"/>
      <c r="EA378" s="12"/>
      <c r="EB378" s="12"/>
      <c r="EC378" s="12"/>
      <c r="ED378" s="12"/>
      <c r="EE378" s="12"/>
      <c r="EF378" s="14"/>
      <c r="EG378" s="14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4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4"/>
      <c r="FN378" s="12"/>
      <c r="FO378" s="12"/>
      <c r="FP378" s="12"/>
      <c r="FQ378" s="14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/>
      <c r="GB378" s="12"/>
      <c r="GC378" s="14"/>
      <c r="GD378" s="12"/>
      <c r="GE378" s="12"/>
      <c r="GF378" s="12"/>
      <c r="GG378" s="12"/>
      <c r="GH378" s="12"/>
      <c r="GI378" s="12"/>
      <c r="GJ378" s="12"/>
      <c r="GK378" s="14"/>
      <c r="GL378" s="14"/>
      <c r="GM378" s="12"/>
      <c r="GN378" s="12"/>
      <c r="GO378" s="14"/>
      <c r="GP378" s="14"/>
      <c r="GQ378" s="12"/>
      <c r="GR378" s="14"/>
      <c r="GS378" s="12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2">
        <f>countif(AC378:CV378,"TRUE")</f>
        <v>0</v>
      </c>
      <c r="HR378" s="12">
        <v>0.0</v>
      </c>
      <c r="HS378" s="12">
        <v>0.0</v>
      </c>
      <c r="HT378" s="12">
        <v>0.0</v>
      </c>
      <c r="HU378" s="12">
        <v>0.0</v>
      </c>
      <c r="HV378" s="12">
        <v>0.0</v>
      </c>
      <c r="HW378" s="12">
        <v>0.0</v>
      </c>
      <c r="HX378" s="12">
        <v>0.0</v>
      </c>
      <c r="HY378" s="12" t="s">
        <v>3333</v>
      </c>
      <c r="HZ378" s="12" t="s">
        <v>1235</v>
      </c>
    </row>
    <row r="379">
      <c r="A379" s="12" t="s">
        <v>3334</v>
      </c>
      <c r="B379" s="20">
        <v>18609.0</v>
      </c>
      <c r="C379" s="13">
        <v>45231.0</v>
      </c>
      <c r="D379" s="12">
        <v>11.0</v>
      </c>
      <c r="E379" s="12" t="s">
        <v>475</v>
      </c>
      <c r="F379" s="12" t="s">
        <v>730</v>
      </c>
      <c r="G379" s="12" t="s">
        <v>237</v>
      </c>
      <c r="H379" s="12" t="s">
        <v>238</v>
      </c>
      <c r="I379" s="12" t="s">
        <v>239</v>
      </c>
      <c r="J379" s="14"/>
      <c r="K379" s="12" t="s">
        <v>2600</v>
      </c>
      <c r="L379" s="12" t="s">
        <v>2601</v>
      </c>
      <c r="M379" s="15" t="s">
        <v>1727</v>
      </c>
      <c r="N379" s="12" t="s">
        <v>652</v>
      </c>
      <c r="O379" s="12" t="s">
        <v>259</v>
      </c>
      <c r="P379" s="12" t="s">
        <v>245</v>
      </c>
      <c r="Q379" s="12" t="s">
        <v>278</v>
      </c>
      <c r="R379" s="12" t="s">
        <v>279</v>
      </c>
      <c r="S379" s="12" t="s">
        <v>248</v>
      </c>
      <c r="T379" s="16" t="s">
        <v>2602</v>
      </c>
      <c r="U379" s="17" t="s">
        <v>3335</v>
      </c>
      <c r="V379" s="14" t="str">
        <f t="shared" si="1"/>
        <v>3,586883</v>
      </c>
      <c r="W379" s="14" t="str">
        <f t="shared" si="2"/>
        <v>98,691261</v>
      </c>
      <c r="X379" s="14" t="str">
        <f t="shared" si="3"/>
        <v>3,586874</v>
      </c>
      <c r="Y379" s="14" t="str">
        <f t="shared" si="4"/>
        <v>98,691277</v>
      </c>
      <c r="Z379" s="18">
        <f t="shared" si="88"/>
        <v>2.03822894</v>
      </c>
      <c r="AA379" s="14" t="str">
        <f t="shared" si="6"/>
        <v>Dalam Radius</v>
      </c>
      <c r="AB379" s="14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 t="b">
        <v>1</v>
      </c>
      <c r="AY379" s="12"/>
      <c r="AZ379" s="12" t="b">
        <v>1</v>
      </c>
      <c r="BA379" s="12"/>
      <c r="BB379" s="12" t="b">
        <v>1</v>
      </c>
      <c r="BC379" s="12"/>
      <c r="BD379" s="12" t="b">
        <v>1</v>
      </c>
      <c r="BE379" s="12" t="b">
        <v>1</v>
      </c>
      <c r="BF379" s="12" t="b">
        <v>1</v>
      </c>
      <c r="BG379" s="12"/>
      <c r="BH379" s="12"/>
      <c r="BI379" s="12" t="b">
        <v>1</v>
      </c>
      <c r="BJ379" s="12"/>
      <c r="BK379" s="12"/>
      <c r="BL379" s="12" t="b">
        <v>1</v>
      </c>
      <c r="BM379" s="12"/>
      <c r="BN379" s="12"/>
      <c r="BO379" s="12"/>
      <c r="BP379" s="12"/>
      <c r="BQ379" s="12"/>
      <c r="BR379" s="12" t="b">
        <v>1</v>
      </c>
      <c r="BS379" s="12"/>
      <c r="BT379" s="12"/>
      <c r="BU379" s="12"/>
      <c r="BV379" s="12" t="b">
        <v>1</v>
      </c>
      <c r="BW379" s="12" t="b">
        <v>1</v>
      </c>
      <c r="BX379" s="12"/>
      <c r="BY379" s="12" t="b">
        <v>1</v>
      </c>
      <c r="BZ379" s="12" t="b">
        <v>1</v>
      </c>
      <c r="CA379" s="12"/>
      <c r="CB379" s="12" t="b">
        <v>1</v>
      </c>
      <c r="CC379" s="12"/>
      <c r="CD379" s="12"/>
      <c r="CE379" s="12" t="b">
        <v>1</v>
      </c>
      <c r="CF379" s="12"/>
      <c r="CG379" s="12" t="b">
        <v>1</v>
      </c>
      <c r="CH379" s="12"/>
      <c r="CI379" s="12" t="b">
        <v>1</v>
      </c>
      <c r="CJ379" s="12" t="b">
        <v>1</v>
      </c>
      <c r="CK379" s="12"/>
      <c r="CL379" s="12" t="b">
        <v>1</v>
      </c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2" t="b">
        <v>0</v>
      </c>
      <c r="DS379" s="12" t="b">
        <v>0</v>
      </c>
      <c r="DT379" s="14"/>
      <c r="DU379" s="14"/>
      <c r="DV379" s="12" t="s">
        <v>3336</v>
      </c>
      <c r="DW379" s="12" t="b">
        <v>1</v>
      </c>
      <c r="DX379" s="14"/>
      <c r="DY379" s="14"/>
      <c r="DZ379" s="12"/>
      <c r="EA379" s="12"/>
      <c r="EB379" s="12"/>
      <c r="EC379" s="12"/>
      <c r="ED379" s="12"/>
      <c r="EE379" s="12"/>
      <c r="EF379" s="14"/>
      <c r="EG379" s="14"/>
      <c r="EH379" s="12"/>
      <c r="EI379" s="12"/>
      <c r="EJ379" s="14"/>
      <c r="EK379" s="12"/>
      <c r="EL379" s="12"/>
      <c r="EM379" s="12"/>
      <c r="EN379" s="12"/>
      <c r="EO379" s="12"/>
      <c r="EP379" s="12"/>
      <c r="EQ379" s="12"/>
      <c r="ER379" s="12"/>
      <c r="ES379" s="12"/>
      <c r="ET379" s="14"/>
      <c r="EU379" s="12"/>
      <c r="EV379" s="12"/>
      <c r="EW379" s="12"/>
      <c r="EX379" s="12"/>
      <c r="EY379" s="12"/>
      <c r="EZ379" s="12"/>
      <c r="FA379" s="12"/>
      <c r="FB379" s="12"/>
      <c r="FC379" s="12">
        <v>1.0</v>
      </c>
      <c r="FD379" s="12"/>
      <c r="FE379" s="12"/>
      <c r="FF379" s="12"/>
      <c r="FG379" s="12"/>
      <c r="FH379" s="12"/>
      <c r="FI379" s="12"/>
      <c r="FJ379" s="12"/>
      <c r="FK379" s="12"/>
      <c r="FL379" s="12"/>
      <c r="FM379" s="14"/>
      <c r="FN379" s="12"/>
      <c r="FO379" s="12"/>
      <c r="FP379" s="12"/>
      <c r="FQ379" s="14"/>
      <c r="FR379" s="12"/>
      <c r="FS379" s="12"/>
      <c r="FT379" s="12"/>
      <c r="FU379" s="12"/>
      <c r="FV379" s="12"/>
      <c r="FW379" s="12"/>
      <c r="FX379" s="12"/>
      <c r="FY379" s="12">
        <v>1.0</v>
      </c>
      <c r="FZ379" s="12"/>
      <c r="GA379" s="12"/>
      <c r="GB379" s="12"/>
      <c r="GC379" s="14"/>
      <c r="GD379" s="12"/>
      <c r="GE379" s="12"/>
      <c r="GF379" s="12"/>
      <c r="GG379" s="12"/>
      <c r="GH379" s="12">
        <v>1.0</v>
      </c>
      <c r="GI379" s="12"/>
      <c r="GJ379" s="12"/>
      <c r="GK379" s="14"/>
      <c r="GL379" s="14"/>
      <c r="GM379" s="14"/>
      <c r="GN379" s="12"/>
      <c r="GO379" s="14"/>
      <c r="GP379" s="14"/>
      <c r="GQ379" s="12"/>
      <c r="GR379" s="14"/>
      <c r="GS379" s="12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2">
        <f t="shared" ref="HQ379:HQ389" si="89">countif(AC379:DP379,"TRUE")</f>
        <v>19</v>
      </c>
      <c r="HR379" s="12">
        <v>36000.0</v>
      </c>
      <c r="HS379" s="12">
        <v>0.0</v>
      </c>
      <c r="HT379" s="12">
        <v>0.0</v>
      </c>
      <c r="HU379" s="12">
        <v>0.0</v>
      </c>
      <c r="HV379" s="12">
        <v>0.0</v>
      </c>
      <c r="HW379" s="12"/>
      <c r="HX379" s="12">
        <v>36000.0</v>
      </c>
      <c r="HY379" s="12" t="s">
        <v>3337</v>
      </c>
      <c r="HZ379" s="12" t="s">
        <v>3338</v>
      </c>
    </row>
    <row r="380">
      <c r="A380" s="12" t="s">
        <v>3339</v>
      </c>
      <c r="B380" s="12" t="s">
        <v>3340</v>
      </c>
      <c r="C380" s="13">
        <v>45234.0</v>
      </c>
      <c r="D380" s="12">
        <v>11.0</v>
      </c>
      <c r="E380" s="12" t="s">
        <v>293</v>
      </c>
      <c r="F380" s="12" t="s">
        <v>629</v>
      </c>
      <c r="G380" s="12" t="s">
        <v>237</v>
      </c>
      <c r="H380" s="12" t="s">
        <v>238</v>
      </c>
      <c r="I380" s="12" t="s">
        <v>239</v>
      </c>
      <c r="J380" s="14"/>
      <c r="K380" s="12" t="s">
        <v>3341</v>
      </c>
      <c r="L380" s="12" t="s">
        <v>3342</v>
      </c>
      <c r="M380" s="15" t="s">
        <v>297</v>
      </c>
      <c r="N380" s="12" t="s">
        <v>298</v>
      </c>
      <c r="O380" s="12" t="s">
        <v>259</v>
      </c>
      <c r="P380" s="12" t="s">
        <v>245</v>
      </c>
      <c r="Q380" s="12" t="s">
        <v>299</v>
      </c>
      <c r="R380" s="12" t="s">
        <v>247</v>
      </c>
      <c r="S380" s="12" t="s">
        <v>248</v>
      </c>
      <c r="T380" s="16" t="s">
        <v>3343</v>
      </c>
      <c r="U380" s="17" t="s">
        <v>3344</v>
      </c>
      <c r="V380" s="14" t="str">
        <f t="shared" si="1"/>
        <v>3,544901</v>
      </c>
      <c r="W380" s="14" t="str">
        <f t="shared" si="2"/>
        <v>98,679609</v>
      </c>
      <c r="X380" s="14" t="str">
        <f t="shared" si="3"/>
        <v>3,544899</v>
      </c>
      <c r="Y380" s="14" t="str">
        <f t="shared" si="4"/>
        <v>98,679627</v>
      </c>
      <c r="Z380" s="18">
        <f t="shared" si="88"/>
        <v>2.010017963</v>
      </c>
      <c r="AA380" s="14" t="str">
        <f t="shared" si="6"/>
        <v>Dalam Radius</v>
      </c>
      <c r="AB380" s="14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4"/>
      <c r="DR380" s="12" t="b">
        <v>0</v>
      </c>
      <c r="DS380" s="12" t="b">
        <v>0</v>
      </c>
      <c r="DT380" s="14"/>
      <c r="DU380" s="14"/>
      <c r="DV380" s="12" t="s">
        <v>3345</v>
      </c>
      <c r="DW380" s="12" t="b">
        <v>1</v>
      </c>
      <c r="DX380" s="14"/>
      <c r="DY380" s="14"/>
      <c r="DZ380" s="12"/>
      <c r="EA380" s="12"/>
      <c r="EB380" s="12"/>
      <c r="EC380" s="12"/>
      <c r="ED380" s="12"/>
      <c r="EE380" s="12"/>
      <c r="EF380" s="14"/>
      <c r="EG380" s="14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4"/>
      <c r="EU380" s="12"/>
      <c r="EV380" s="12"/>
      <c r="EW380" s="12"/>
      <c r="EX380" s="12"/>
      <c r="EY380" s="12">
        <v>4.0</v>
      </c>
      <c r="EZ380" s="12"/>
      <c r="FA380" s="12"/>
      <c r="FB380" s="12"/>
      <c r="FC380" s="12">
        <v>4.0</v>
      </c>
      <c r="FD380" s="12"/>
      <c r="FE380" s="12"/>
      <c r="FF380" s="12"/>
      <c r="FG380" s="12"/>
      <c r="FH380" s="12"/>
      <c r="FI380" s="12"/>
      <c r="FJ380" s="12"/>
      <c r="FK380" s="12"/>
      <c r="FL380" s="12"/>
      <c r="FM380" s="14"/>
      <c r="FN380" s="12"/>
      <c r="FO380" s="12"/>
      <c r="FP380" s="12"/>
      <c r="FQ380" s="14"/>
      <c r="FR380" s="12"/>
      <c r="FS380" s="12"/>
      <c r="FT380" s="12"/>
      <c r="FU380" s="12"/>
      <c r="FV380" s="12"/>
      <c r="FW380" s="12">
        <v>4.0</v>
      </c>
      <c r="FX380" s="12"/>
      <c r="FY380" s="12">
        <v>4.0</v>
      </c>
      <c r="FZ380" s="12"/>
      <c r="GA380" s="12"/>
      <c r="GB380" s="12"/>
      <c r="GC380" s="14"/>
      <c r="GD380" s="12"/>
      <c r="GE380" s="12"/>
      <c r="GF380" s="12"/>
      <c r="GG380" s="12"/>
      <c r="GH380" s="12"/>
      <c r="GI380" s="12"/>
      <c r="GJ380" s="12"/>
      <c r="GK380" s="14"/>
      <c r="GL380" s="14"/>
      <c r="GM380" s="14"/>
      <c r="GN380" s="12"/>
      <c r="GO380" s="14"/>
      <c r="GP380" s="14"/>
      <c r="GQ380" s="12"/>
      <c r="GR380" s="14"/>
      <c r="GS380" s="12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2">
        <f t="shared" si="89"/>
        <v>0</v>
      </c>
      <c r="HR380" s="12">
        <v>192000.0</v>
      </c>
      <c r="HS380" s="12">
        <v>0.0</v>
      </c>
      <c r="HT380" s="12">
        <v>0.0</v>
      </c>
      <c r="HU380" s="12">
        <v>0.0</v>
      </c>
      <c r="HV380" s="12">
        <v>0.0</v>
      </c>
      <c r="HW380" s="12">
        <v>0.0</v>
      </c>
      <c r="HX380" s="12">
        <v>192000.0</v>
      </c>
      <c r="HY380" s="12" t="s">
        <v>3346</v>
      </c>
      <c r="HZ380" s="19">
        <v>36554.0</v>
      </c>
    </row>
    <row r="381">
      <c r="A381" s="12" t="s">
        <v>3347</v>
      </c>
      <c r="B381" s="12" t="s">
        <v>3348</v>
      </c>
      <c r="C381" s="13">
        <v>45236.0</v>
      </c>
      <c r="D381" s="12">
        <v>11.0</v>
      </c>
      <c r="E381" s="12" t="s">
        <v>1094</v>
      </c>
      <c r="F381" s="12" t="s">
        <v>1095</v>
      </c>
      <c r="G381" s="12" t="s">
        <v>237</v>
      </c>
      <c r="H381" s="12" t="s">
        <v>238</v>
      </c>
      <c r="I381" s="12" t="s">
        <v>239</v>
      </c>
      <c r="J381" s="14"/>
      <c r="K381" s="12" t="s">
        <v>2949</v>
      </c>
      <c r="L381" s="12" t="s">
        <v>2950</v>
      </c>
      <c r="M381" s="15" t="s">
        <v>2951</v>
      </c>
      <c r="N381" s="12" t="s">
        <v>1099</v>
      </c>
      <c r="O381" s="12" t="s">
        <v>1100</v>
      </c>
      <c r="P381" s="12" t="s">
        <v>245</v>
      </c>
      <c r="Q381" s="12" t="s">
        <v>246</v>
      </c>
      <c r="R381" s="12" t="s">
        <v>247</v>
      </c>
      <c r="S381" s="12" t="s">
        <v>248</v>
      </c>
      <c r="T381" s="16" t="s">
        <v>2952</v>
      </c>
      <c r="U381" s="17" t="s">
        <v>3349</v>
      </c>
      <c r="V381" s="14" t="str">
        <f t="shared" si="1"/>
        <v>3,098866</v>
      </c>
      <c r="W381" s="14" t="str">
        <f t="shared" si="2"/>
        <v>98,493116</v>
      </c>
      <c r="X381" s="14" t="str">
        <f t="shared" si="3"/>
        <v>3,098854</v>
      </c>
      <c r="Y381" s="14" t="str">
        <f t="shared" si="4"/>
        <v>98,493129</v>
      </c>
      <c r="Z381" s="18">
        <f t="shared" si="88"/>
        <v>1.965684755</v>
      </c>
      <c r="AA381" s="14" t="str">
        <f t="shared" si="6"/>
        <v>Dalam Radius</v>
      </c>
      <c r="AB381" s="14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4"/>
      <c r="DR381" s="12" t="b">
        <v>0</v>
      </c>
      <c r="DS381" s="12" t="b">
        <v>0</v>
      </c>
      <c r="DT381" s="14"/>
      <c r="DU381" s="14"/>
      <c r="DV381" s="12" t="s">
        <v>3350</v>
      </c>
      <c r="DW381" s="12" t="b">
        <v>1</v>
      </c>
      <c r="DX381" s="14"/>
      <c r="DY381" s="14"/>
      <c r="DZ381" s="12"/>
      <c r="EA381" s="12"/>
      <c r="EB381" s="12"/>
      <c r="EC381" s="12"/>
      <c r="ED381" s="12"/>
      <c r="EE381" s="12"/>
      <c r="EF381" s="14"/>
      <c r="EG381" s="14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4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4"/>
      <c r="FN381" s="12"/>
      <c r="FO381" s="12"/>
      <c r="FP381" s="12"/>
      <c r="FQ381" s="14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/>
      <c r="GB381" s="12"/>
      <c r="GC381" s="14"/>
      <c r="GD381" s="12"/>
      <c r="GE381" s="12"/>
      <c r="GF381" s="12"/>
      <c r="GG381" s="12"/>
      <c r="GH381" s="12"/>
      <c r="GI381" s="12"/>
      <c r="GJ381" s="12"/>
      <c r="GK381" s="14"/>
      <c r="GL381" s="14"/>
      <c r="GM381" s="14"/>
      <c r="GN381" s="12"/>
      <c r="GO381" s="14"/>
      <c r="GP381" s="14"/>
      <c r="GQ381" s="12"/>
      <c r="GR381" s="14"/>
      <c r="GS381" s="12">
        <v>1.0</v>
      </c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2">
        <f t="shared" si="89"/>
        <v>0</v>
      </c>
      <c r="HR381" s="12">
        <v>0.0</v>
      </c>
      <c r="HS381" s="12">
        <v>0.0</v>
      </c>
      <c r="HT381" s="12">
        <v>0.0</v>
      </c>
      <c r="HU381" s="12">
        <v>17500.0</v>
      </c>
      <c r="HV381" s="12">
        <v>0.0</v>
      </c>
      <c r="HW381" s="12">
        <v>0.0</v>
      </c>
      <c r="HX381" s="12">
        <v>17500.0</v>
      </c>
      <c r="HY381" s="12" t="s">
        <v>3351</v>
      </c>
      <c r="HZ381" s="12" t="s">
        <v>3352</v>
      </c>
    </row>
    <row r="382">
      <c r="A382" s="12" t="s">
        <v>3353</v>
      </c>
      <c r="B382" s="12" t="s">
        <v>3354</v>
      </c>
      <c r="C382" s="13">
        <v>45236.0</v>
      </c>
      <c r="D382" s="12">
        <v>11.0</v>
      </c>
      <c r="E382" s="12" t="s">
        <v>475</v>
      </c>
      <c r="F382" s="12" t="s">
        <v>476</v>
      </c>
      <c r="G382" s="12" t="s">
        <v>237</v>
      </c>
      <c r="H382" s="12" t="s">
        <v>238</v>
      </c>
      <c r="I382" s="12" t="s">
        <v>239</v>
      </c>
      <c r="J382" s="14"/>
      <c r="K382" s="12" t="s">
        <v>3355</v>
      </c>
      <c r="L382" s="12" t="s">
        <v>3356</v>
      </c>
      <c r="M382" s="15" t="s">
        <v>1727</v>
      </c>
      <c r="N382" s="12" t="s">
        <v>480</v>
      </c>
      <c r="O382" s="12" t="s">
        <v>259</v>
      </c>
      <c r="P382" s="12" t="s">
        <v>245</v>
      </c>
      <c r="Q382" s="12" t="s">
        <v>278</v>
      </c>
      <c r="R382" s="12" t="s">
        <v>279</v>
      </c>
      <c r="S382" s="12" t="s">
        <v>248</v>
      </c>
      <c r="T382" s="16" t="s">
        <v>3357</v>
      </c>
      <c r="U382" s="17" t="s">
        <v>3358</v>
      </c>
      <c r="V382" s="14" t="str">
        <f t="shared" si="1"/>
        <v>3,614109</v>
      </c>
      <c r="W382" s="14" t="str">
        <f t="shared" si="2"/>
        <v>98,676579</v>
      </c>
      <c r="X382" s="14" t="str">
        <f t="shared" si="3"/>
        <v>3,614125</v>
      </c>
      <c r="Y382" s="14" t="str">
        <f t="shared" si="4"/>
        <v>98,676586</v>
      </c>
      <c r="Z382" s="18">
        <f t="shared" si="88"/>
        <v>1.941314323</v>
      </c>
      <c r="AA382" s="14" t="str">
        <f t="shared" si="6"/>
        <v>Dalam Radius</v>
      </c>
      <c r="AB382" s="14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 t="b">
        <v>1</v>
      </c>
      <c r="AY382" s="12"/>
      <c r="AZ382" s="12" t="b">
        <v>1</v>
      </c>
      <c r="BA382" s="12"/>
      <c r="BB382" s="12" t="b">
        <v>1</v>
      </c>
      <c r="BC382" s="12"/>
      <c r="BD382" s="12" t="b">
        <v>1</v>
      </c>
      <c r="BE382" s="12" t="b">
        <v>1</v>
      </c>
      <c r="BF382" s="12" t="b">
        <v>1</v>
      </c>
      <c r="BG382" s="12" t="b">
        <v>1</v>
      </c>
      <c r="BH382" s="12" t="b">
        <v>1</v>
      </c>
      <c r="BI382" s="12" t="b">
        <v>1</v>
      </c>
      <c r="BJ382" s="12"/>
      <c r="BK382" s="12" t="b">
        <v>1</v>
      </c>
      <c r="BL382" s="12"/>
      <c r="BM382" s="12"/>
      <c r="BN382" s="12"/>
      <c r="BO382" s="12"/>
      <c r="BP382" s="12"/>
      <c r="BQ382" s="12"/>
      <c r="BR382" s="12" t="b">
        <v>1</v>
      </c>
      <c r="BS382" s="12"/>
      <c r="BT382" s="12"/>
      <c r="BU382" s="12" t="b">
        <v>1</v>
      </c>
      <c r="BV382" s="12" t="b">
        <v>1</v>
      </c>
      <c r="BW382" s="12" t="b">
        <v>1</v>
      </c>
      <c r="BX382" s="12"/>
      <c r="BY382" s="12" t="b">
        <v>1</v>
      </c>
      <c r="BZ382" s="12" t="b">
        <v>1</v>
      </c>
      <c r="CA382" s="12"/>
      <c r="CB382" s="12" t="b">
        <v>1</v>
      </c>
      <c r="CC382" s="12"/>
      <c r="CD382" s="12"/>
      <c r="CE382" s="12" t="b">
        <v>1</v>
      </c>
      <c r="CF382" s="12"/>
      <c r="CG382" s="12" t="b">
        <v>1</v>
      </c>
      <c r="CH382" s="12"/>
      <c r="CI382" s="12" t="b">
        <v>1</v>
      </c>
      <c r="CJ382" s="12" t="b">
        <v>1</v>
      </c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4"/>
      <c r="DR382" s="12" t="b">
        <v>1</v>
      </c>
      <c r="DS382" s="12" t="b">
        <v>1</v>
      </c>
      <c r="DT382" s="14"/>
      <c r="DU382" s="14"/>
      <c r="DV382" s="12" t="s">
        <v>3359</v>
      </c>
      <c r="DW382" s="12" t="b">
        <v>0</v>
      </c>
      <c r="DX382" s="14"/>
      <c r="DY382" s="14"/>
      <c r="DZ382" s="12"/>
      <c r="EA382" s="12"/>
      <c r="EB382" s="12"/>
      <c r="EC382" s="12"/>
      <c r="ED382" s="12"/>
      <c r="EE382" s="12"/>
      <c r="EF382" s="14"/>
      <c r="EG382" s="14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4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4"/>
      <c r="FN382" s="12"/>
      <c r="FO382" s="12"/>
      <c r="FP382" s="12"/>
      <c r="FQ382" s="14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/>
      <c r="GB382" s="12"/>
      <c r="GC382" s="14"/>
      <c r="GD382" s="12"/>
      <c r="GE382" s="12"/>
      <c r="GF382" s="12"/>
      <c r="GG382" s="12"/>
      <c r="GH382" s="12"/>
      <c r="GI382" s="12"/>
      <c r="GJ382" s="12"/>
      <c r="GK382" s="14"/>
      <c r="GL382" s="14"/>
      <c r="GM382" s="14"/>
      <c r="GN382" s="12"/>
      <c r="GO382" s="14"/>
      <c r="GP382" s="14"/>
      <c r="GQ382" s="12"/>
      <c r="GR382" s="14"/>
      <c r="GS382" s="12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2">
        <f t="shared" si="89"/>
        <v>21</v>
      </c>
      <c r="HR382" s="12">
        <v>0.0</v>
      </c>
      <c r="HS382" s="12">
        <v>0.0</v>
      </c>
      <c r="HT382" s="12">
        <v>0.0</v>
      </c>
      <c r="HU382" s="12">
        <v>0.0</v>
      </c>
      <c r="HV382" s="12">
        <v>0.0</v>
      </c>
      <c r="HW382" s="12">
        <v>0.0</v>
      </c>
      <c r="HX382" s="12">
        <v>0.0</v>
      </c>
      <c r="HY382" s="20">
        <v>41682.0</v>
      </c>
      <c r="HZ382" s="19">
        <v>36546.0</v>
      </c>
    </row>
    <row r="383">
      <c r="A383" s="12" t="s">
        <v>3360</v>
      </c>
      <c r="B383" s="20">
        <v>42044.0</v>
      </c>
      <c r="C383" s="13">
        <v>45233.0</v>
      </c>
      <c r="D383" s="12">
        <v>11.0</v>
      </c>
      <c r="E383" s="12" t="s">
        <v>475</v>
      </c>
      <c r="F383" s="12" t="s">
        <v>476</v>
      </c>
      <c r="G383" s="12" t="s">
        <v>237</v>
      </c>
      <c r="H383" s="12" t="s">
        <v>238</v>
      </c>
      <c r="I383" s="12" t="s">
        <v>239</v>
      </c>
      <c r="J383" s="14"/>
      <c r="K383" s="12" t="s">
        <v>3361</v>
      </c>
      <c r="L383" s="12" t="s">
        <v>3362</v>
      </c>
      <c r="M383" s="12" t="str">
        <v>#ERROR!</v>
      </c>
      <c r="N383" s="12" t="s">
        <v>1144</v>
      </c>
      <c r="O383" s="12" t="s">
        <v>259</v>
      </c>
      <c r="P383" s="12" t="s">
        <v>245</v>
      </c>
      <c r="Q383" s="12" t="s">
        <v>278</v>
      </c>
      <c r="R383" s="12" t="s">
        <v>279</v>
      </c>
      <c r="S383" s="12" t="s">
        <v>3363</v>
      </c>
      <c r="T383" s="16" t="s">
        <v>3364</v>
      </c>
      <c r="U383" s="17" t="s">
        <v>3365</v>
      </c>
      <c r="V383" s="14" t="str">
        <f t="shared" si="1"/>
        <v>3,533871</v>
      </c>
      <c r="W383" s="14" t="str">
        <f t="shared" si="2"/>
        <v>98,647317</v>
      </c>
      <c r="X383" s="14" t="str">
        <f t="shared" si="3"/>
        <v>3,533864</v>
      </c>
      <c r="Y383" s="14" t="str">
        <f t="shared" si="4"/>
        <v>98,647333</v>
      </c>
      <c r="Z383" s="18">
        <f t="shared" si="88"/>
        <v>1.938835458</v>
      </c>
      <c r="AA383" s="14" t="str">
        <f t="shared" si="6"/>
        <v>Dalam Radius</v>
      </c>
      <c r="AB383" s="14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 t="b">
        <v>1</v>
      </c>
      <c r="AY383" s="12"/>
      <c r="AZ383" s="12" t="b">
        <v>1</v>
      </c>
      <c r="BA383" s="12"/>
      <c r="BB383" s="12" t="b">
        <v>1</v>
      </c>
      <c r="BC383" s="12"/>
      <c r="BD383" s="12" t="b">
        <v>1</v>
      </c>
      <c r="BE383" s="12" t="b">
        <v>1</v>
      </c>
      <c r="BF383" s="12" t="b">
        <v>1</v>
      </c>
      <c r="BG383" s="12"/>
      <c r="BH383" s="12"/>
      <c r="BI383" s="12" t="b">
        <v>1</v>
      </c>
      <c r="BJ383" s="12"/>
      <c r="BK383" s="12"/>
      <c r="BL383" s="12" t="b">
        <v>1</v>
      </c>
      <c r="BM383" s="12" t="b">
        <v>1</v>
      </c>
      <c r="BN383" s="12"/>
      <c r="BO383" s="12"/>
      <c r="BP383" s="12"/>
      <c r="BQ383" s="12"/>
      <c r="BR383" s="12" t="b">
        <v>1</v>
      </c>
      <c r="BS383" s="12"/>
      <c r="BT383" s="12"/>
      <c r="BU383" s="12"/>
      <c r="BV383" s="12" t="b">
        <v>1</v>
      </c>
      <c r="BW383" s="12"/>
      <c r="BX383" s="12"/>
      <c r="BY383" s="12"/>
      <c r="BZ383" s="12" t="b">
        <v>1</v>
      </c>
      <c r="CA383" s="12"/>
      <c r="CB383" s="12" t="b">
        <v>1</v>
      </c>
      <c r="CC383" s="12"/>
      <c r="CD383" s="12"/>
      <c r="CE383" s="12" t="b">
        <v>1</v>
      </c>
      <c r="CF383" s="12"/>
      <c r="CG383" s="12"/>
      <c r="CH383" s="12"/>
      <c r="CI383" s="12"/>
      <c r="CJ383" s="12"/>
      <c r="CK383" s="12" t="b">
        <v>1</v>
      </c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4"/>
      <c r="CX383" s="12"/>
      <c r="CY383" s="12"/>
      <c r="CZ383" s="14"/>
      <c r="DA383" s="14"/>
      <c r="DB383" s="12"/>
      <c r="DC383" s="12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2" t="b">
        <v>0</v>
      </c>
      <c r="DS383" s="12" t="b">
        <v>1</v>
      </c>
      <c r="DT383" s="14"/>
      <c r="DU383" s="14"/>
      <c r="DV383" s="12" t="s">
        <v>3366</v>
      </c>
      <c r="DW383" s="12" t="b">
        <v>1</v>
      </c>
      <c r="DX383" s="14"/>
      <c r="DY383" s="14"/>
      <c r="DZ383" s="12"/>
      <c r="EA383" s="12"/>
      <c r="EB383" s="12"/>
      <c r="EC383" s="12"/>
      <c r="ED383" s="12"/>
      <c r="EE383" s="12"/>
      <c r="EF383" s="14"/>
      <c r="EG383" s="14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4"/>
      <c r="EU383" s="12"/>
      <c r="EV383" s="12"/>
      <c r="EW383" s="12"/>
      <c r="EX383" s="12"/>
      <c r="EY383" s="12">
        <v>1.0</v>
      </c>
      <c r="EZ383" s="12"/>
      <c r="FA383" s="12"/>
      <c r="FB383" s="12"/>
      <c r="FC383" s="12">
        <v>1.0</v>
      </c>
      <c r="FD383" s="12"/>
      <c r="FE383" s="12"/>
      <c r="FF383" s="12"/>
      <c r="FG383" s="12"/>
      <c r="FH383" s="12"/>
      <c r="FI383" s="12"/>
      <c r="FJ383" s="12"/>
      <c r="FK383" s="12"/>
      <c r="FL383" s="12"/>
      <c r="FM383" s="14"/>
      <c r="FN383" s="12"/>
      <c r="FO383" s="12"/>
      <c r="FP383" s="12"/>
      <c r="FQ383" s="14"/>
      <c r="FR383" s="12"/>
      <c r="FS383" s="12"/>
      <c r="FT383" s="12"/>
      <c r="FU383" s="12"/>
      <c r="FV383" s="12"/>
      <c r="FW383" s="12"/>
      <c r="FX383" s="12"/>
      <c r="FY383" s="12">
        <v>0.0</v>
      </c>
      <c r="FZ383" s="12"/>
      <c r="GA383" s="12"/>
      <c r="GB383" s="12">
        <v>1.0</v>
      </c>
      <c r="GC383" s="14"/>
      <c r="GD383" s="12"/>
      <c r="GE383" s="12"/>
      <c r="GF383" s="12"/>
      <c r="GG383" s="12"/>
      <c r="GH383" s="12"/>
      <c r="GI383" s="12"/>
      <c r="GJ383" s="19"/>
      <c r="GK383" s="14"/>
      <c r="GL383" s="14"/>
      <c r="GM383" s="14"/>
      <c r="GN383" s="12"/>
      <c r="GO383" s="14"/>
      <c r="GP383" s="14"/>
      <c r="GQ383" s="12"/>
      <c r="GR383" s="14"/>
      <c r="GS383" s="12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2">
        <f t="shared" si="89"/>
        <v>15</v>
      </c>
      <c r="HR383" s="12">
        <v>36000.0</v>
      </c>
      <c r="HS383" s="12">
        <v>0.0</v>
      </c>
      <c r="HT383" s="12">
        <v>0.0</v>
      </c>
      <c r="HU383" s="12">
        <v>0.0</v>
      </c>
      <c r="HV383" s="12">
        <v>0.0</v>
      </c>
      <c r="HW383" s="12">
        <v>0.0</v>
      </c>
      <c r="HX383" s="12">
        <v>36000.0</v>
      </c>
      <c r="HY383" s="20">
        <v>39334.0</v>
      </c>
      <c r="HZ383" s="12" t="s">
        <v>2852</v>
      </c>
    </row>
    <row r="384">
      <c r="A384" s="12" t="s">
        <v>3367</v>
      </c>
      <c r="B384" s="12" t="s">
        <v>3368</v>
      </c>
      <c r="C384" s="13">
        <v>45237.0</v>
      </c>
      <c r="D384" s="12">
        <v>11.0</v>
      </c>
      <c r="E384" s="12" t="s">
        <v>293</v>
      </c>
      <c r="F384" s="12" t="s">
        <v>629</v>
      </c>
      <c r="G384" s="12" t="s">
        <v>237</v>
      </c>
      <c r="H384" s="12" t="s">
        <v>238</v>
      </c>
      <c r="I384" s="12" t="s">
        <v>239</v>
      </c>
      <c r="J384" s="14"/>
      <c r="K384" s="12" t="s">
        <v>3369</v>
      </c>
      <c r="L384" s="12" t="s">
        <v>3370</v>
      </c>
      <c r="M384" s="15" t="s">
        <v>297</v>
      </c>
      <c r="N384" s="12" t="s">
        <v>601</v>
      </c>
      <c r="O384" s="12" t="s">
        <v>259</v>
      </c>
      <c r="P384" s="12" t="s">
        <v>245</v>
      </c>
      <c r="Q384" s="12" t="s">
        <v>299</v>
      </c>
      <c r="R384" s="12" t="s">
        <v>247</v>
      </c>
      <c r="S384" s="12" t="s">
        <v>248</v>
      </c>
      <c r="T384" s="16" t="s">
        <v>3371</v>
      </c>
      <c r="U384" s="17" t="s">
        <v>3372</v>
      </c>
      <c r="V384" s="12" t="str">
        <f t="shared" si="1"/>
        <v>3,606893</v>
      </c>
      <c r="W384" s="14" t="str">
        <f t="shared" si="2"/>
        <v>98,665519</v>
      </c>
      <c r="X384" s="14" t="str">
        <f t="shared" si="3"/>
        <v>3,606900</v>
      </c>
      <c r="Y384" s="14" t="str">
        <f t="shared" si="4"/>
        <v>98,665535</v>
      </c>
      <c r="Z384" s="18">
        <f t="shared" si="88"/>
        <v>1.938706121</v>
      </c>
      <c r="AA384" s="14" t="str">
        <f t="shared" si="6"/>
        <v>Dalam Radius</v>
      </c>
      <c r="AB384" s="14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4"/>
      <c r="DR384" s="12" t="b">
        <v>0</v>
      </c>
      <c r="DS384" s="12" t="b">
        <v>0</v>
      </c>
      <c r="DT384" s="12"/>
      <c r="DU384" s="12"/>
      <c r="DV384" s="12" t="s">
        <v>3373</v>
      </c>
      <c r="DW384" s="12" t="b">
        <v>1</v>
      </c>
      <c r="DX384" s="12"/>
      <c r="DY384" s="12"/>
      <c r="DZ384" s="12"/>
      <c r="EA384" s="12"/>
      <c r="EB384" s="12"/>
      <c r="EC384" s="12"/>
      <c r="ED384" s="12"/>
      <c r="EE384" s="12"/>
      <c r="EF384" s="14"/>
      <c r="EG384" s="14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4"/>
      <c r="EU384" s="12"/>
      <c r="EV384" s="12"/>
      <c r="EW384" s="12"/>
      <c r="EX384" s="12"/>
      <c r="EY384" s="12"/>
      <c r="EZ384" s="12"/>
      <c r="FA384" s="12"/>
      <c r="FB384" s="12"/>
      <c r="FC384" s="12">
        <v>1.0</v>
      </c>
      <c r="FD384" s="12"/>
      <c r="FE384" s="12"/>
      <c r="FF384" s="12"/>
      <c r="FG384" s="12"/>
      <c r="FH384" s="12"/>
      <c r="FI384" s="12"/>
      <c r="FJ384" s="12"/>
      <c r="FK384" s="12"/>
      <c r="FL384" s="12"/>
      <c r="FM384" s="14"/>
      <c r="FN384" s="12"/>
      <c r="FO384" s="12"/>
      <c r="FP384" s="12"/>
      <c r="FQ384" s="14"/>
      <c r="FR384" s="12"/>
      <c r="FS384" s="12"/>
      <c r="FT384" s="12"/>
      <c r="FU384" s="12"/>
      <c r="FV384" s="12"/>
      <c r="FW384" s="12">
        <v>1.0</v>
      </c>
      <c r="FX384" s="12"/>
      <c r="FY384" s="12"/>
      <c r="FZ384" s="12"/>
      <c r="GA384" s="12"/>
      <c r="GB384" s="12"/>
      <c r="GC384" s="14"/>
      <c r="GD384" s="12"/>
      <c r="GE384" s="12"/>
      <c r="GF384" s="12"/>
      <c r="GG384" s="12"/>
      <c r="GH384" s="12"/>
      <c r="GI384" s="12"/>
      <c r="GJ384" s="12"/>
      <c r="GK384" s="14"/>
      <c r="GL384" s="14"/>
      <c r="GM384" s="14"/>
      <c r="GN384" s="12"/>
      <c r="GO384" s="14"/>
      <c r="GP384" s="14"/>
      <c r="GQ384" s="12"/>
      <c r="GR384" s="14"/>
      <c r="GS384" s="12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2">
        <f t="shared" si="89"/>
        <v>0</v>
      </c>
      <c r="HR384" s="12">
        <v>24000.0</v>
      </c>
      <c r="HS384" s="12">
        <v>0.0</v>
      </c>
      <c r="HT384" s="12">
        <v>0.0</v>
      </c>
      <c r="HU384" s="12">
        <v>0.0</v>
      </c>
      <c r="HV384" s="12">
        <v>0.0</v>
      </c>
      <c r="HW384" s="12">
        <v>0.0</v>
      </c>
      <c r="HX384" s="12">
        <v>24000.0</v>
      </c>
      <c r="HY384" s="12" t="s">
        <v>3374</v>
      </c>
      <c r="HZ384" s="19">
        <v>36627.0</v>
      </c>
    </row>
    <row r="385">
      <c r="A385" s="12" t="s">
        <v>3375</v>
      </c>
      <c r="B385" s="12" t="s">
        <v>3376</v>
      </c>
      <c r="C385" s="13">
        <v>45236.0</v>
      </c>
      <c r="D385" s="12">
        <v>11.0</v>
      </c>
      <c r="E385" s="12" t="s">
        <v>1094</v>
      </c>
      <c r="F385" s="12" t="s">
        <v>1095</v>
      </c>
      <c r="G385" s="12" t="s">
        <v>237</v>
      </c>
      <c r="H385" s="12" t="s">
        <v>238</v>
      </c>
      <c r="I385" s="12" t="s">
        <v>239</v>
      </c>
      <c r="J385" s="14"/>
      <c r="K385" s="12" t="s">
        <v>3377</v>
      </c>
      <c r="L385" s="12" t="s">
        <v>3378</v>
      </c>
      <c r="M385" s="15" t="s">
        <v>3379</v>
      </c>
      <c r="N385" s="12" t="s">
        <v>1099</v>
      </c>
      <c r="O385" s="12" t="s">
        <v>1100</v>
      </c>
      <c r="P385" s="12" t="s">
        <v>245</v>
      </c>
      <c r="Q385" s="12" t="s">
        <v>428</v>
      </c>
      <c r="R385" s="12" t="s">
        <v>429</v>
      </c>
      <c r="S385" s="12" t="s">
        <v>248</v>
      </c>
      <c r="T385" s="16" t="s">
        <v>3380</v>
      </c>
      <c r="U385" s="17" t="s">
        <v>3381</v>
      </c>
      <c r="V385" s="14" t="str">
        <f t="shared" si="1"/>
        <v>3,101296</v>
      </c>
      <c r="W385" s="14" t="str">
        <f t="shared" si="2"/>
        <v>98,488061</v>
      </c>
      <c r="X385" s="14" t="str">
        <f t="shared" si="3"/>
        <v>3,101307</v>
      </c>
      <c r="Y385" s="14" t="str">
        <f t="shared" si="4"/>
        <v>98,488048</v>
      </c>
      <c r="Z385" s="18">
        <f t="shared" si="88"/>
        <v>1.891964125</v>
      </c>
      <c r="AA385" s="14" t="str">
        <f t="shared" si="6"/>
        <v>Dalam Radius</v>
      </c>
      <c r="AB385" s="14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4"/>
      <c r="DR385" s="12" t="b">
        <v>0</v>
      </c>
      <c r="DS385" s="12" t="b">
        <v>0</v>
      </c>
      <c r="DT385" s="14"/>
      <c r="DU385" s="14"/>
      <c r="DV385" s="12" t="s">
        <v>3382</v>
      </c>
      <c r="DW385" s="12" t="b">
        <v>1</v>
      </c>
      <c r="DX385" s="14"/>
      <c r="DY385" s="14"/>
      <c r="DZ385" s="12"/>
      <c r="EA385" s="12"/>
      <c r="EB385" s="12"/>
      <c r="EC385" s="12"/>
      <c r="ED385" s="12"/>
      <c r="EE385" s="12"/>
      <c r="EF385" s="14"/>
      <c r="EG385" s="14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4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4"/>
      <c r="FN385" s="12"/>
      <c r="FO385" s="12"/>
      <c r="FP385" s="12"/>
      <c r="FQ385" s="14"/>
      <c r="FR385" s="12"/>
      <c r="FS385" s="12"/>
      <c r="FT385" s="12"/>
      <c r="FU385" s="12"/>
      <c r="FV385" s="12"/>
      <c r="FW385" s="12">
        <v>16.0</v>
      </c>
      <c r="FX385" s="12"/>
      <c r="FY385" s="12"/>
      <c r="FZ385" s="12"/>
      <c r="GA385" s="12"/>
      <c r="GB385" s="12"/>
      <c r="GC385" s="14"/>
      <c r="GD385" s="12"/>
      <c r="GE385" s="12"/>
      <c r="GF385" s="12"/>
      <c r="GG385" s="12"/>
      <c r="GH385" s="12"/>
      <c r="GI385" s="12"/>
      <c r="GJ385" s="12"/>
      <c r="GK385" s="14"/>
      <c r="GL385" s="14"/>
      <c r="GM385" s="14"/>
      <c r="GN385" s="12"/>
      <c r="GO385" s="14"/>
      <c r="GP385" s="14"/>
      <c r="GQ385" s="12"/>
      <c r="GR385" s="14"/>
      <c r="GS385" s="12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2">
        <f t="shared" si="89"/>
        <v>0</v>
      </c>
      <c r="HR385" s="12">
        <v>192000.0</v>
      </c>
      <c r="HS385" s="12">
        <v>0.0</v>
      </c>
      <c r="HT385" s="12">
        <v>0.0</v>
      </c>
      <c r="HU385" s="12">
        <v>0.0</v>
      </c>
      <c r="HV385" s="12">
        <v>0.0</v>
      </c>
      <c r="HW385" s="12">
        <v>0.0</v>
      </c>
      <c r="HX385" s="12">
        <v>192000.0</v>
      </c>
      <c r="HY385" s="12" t="s">
        <v>3383</v>
      </c>
      <c r="HZ385" s="12" t="s">
        <v>3384</v>
      </c>
    </row>
    <row r="386">
      <c r="A386" s="12" t="s">
        <v>3385</v>
      </c>
      <c r="B386" s="20">
        <v>37210.0</v>
      </c>
      <c r="C386" s="13">
        <v>45236.0</v>
      </c>
      <c r="D386" s="12">
        <v>11.0</v>
      </c>
      <c r="E386" s="12" t="s">
        <v>293</v>
      </c>
      <c r="F386" s="12" t="s">
        <v>629</v>
      </c>
      <c r="G386" s="12" t="s">
        <v>237</v>
      </c>
      <c r="H386" s="12" t="s">
        <v>238</v>
      </c>
      <c r="I386" s="12" t="s">
        <v>239</v>
      </c>
      <c r="J386" s="14"/>
      <c r="K386" s="12" t="s">
        <v>3386</v>
      </c>
      <c r="L386" s="12" t="s">
        <v>3387</v>
      </c>
      <c r="M386" s="15" t="s">
        <v>297</v>
      </c>
      <c r="N386" s="12" t="s">
        <v>642</v>
      </c>
      <c r="O386" s="12" t="s">
        <v>259</v>
      </c>
      <c r="P386" s="12" t="s">
        <v>245</v>
      </c>
      <c r="Q386" s="12" t="s">
        <v>299</v>
      </c>
      <c r="R386" s="12" t="s">
        <v>247</v>
      </c>
      <c r="S386" s="12" t="s">
        <v>248</v>
      </c>
      <c r="T386" s="16" t="s">
        <v>3388</v>
      </c>
      <c r="U386" s="17" t="s">
        <v>3389</v>
      </c>
      <c r="V386" s="14" t="str">
        <f t="shared" si="1"/>
        <v>3,591152</v>
      </c>
      <c r="W386" s="14" t="str">
        <f t="shared" si="2"/>
        <v>98,663133</v>
      </c>
      <c r="X386" s="14" t="str">
        <f t="shared" si="3"/>
        <v>3,591137</v>
      </c>
      <c r="Y386" s="14" t="str">
        <f t="shared" si="4"/>
        <v>98,663125</v>
      </c>
      <c r="Z386" s="18">
        <f t="shared" si="88"/>
        <v>1.889490801</v>
      </c>
      <c r="AA386" s="14" t="str">
        <f t="shared" si="6"/>
        <v>Dalam Radius</v>
      </c>
      <c r="AB386" s="14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4"/>
      <c r="DR386" s="12" t="b">
        <v>0</v>
      </c>
      <c r="DS386" s="12" t="b">
        <v>0</v>
      </c>
      <c r="DT386" s="14"/>
      <c r="DU386" s="14"/>
      <c r="DV386" s="12" t="s">
        <v>3390</v>
      </c>
      <c r="DW386" s="12" t="b">
        <v>1</v>
      </c>
      <c r="DX386" s="14"/>
      <c r="DY386" s="14"/>
      <c r="DZ386" s="12"/>
      <c r="EA386" s="12"/>
      <c r="EB386" s="12"/>
      <c r="EC386" s="12"/>
      <c r="ED386" s="12"/>
      <c r="EE386" s="12"/>
      <c r="EF386" s="14"/>
      <c r="EG386" s="14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4"/>
      <c r="EU386" s="12">
        <v>1.0</v>
      </c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4"/>
      <c r="FN386" s="12"/>
      <c r="FO386" s="12"/>
      <c r="FP386" s="12"/>
      <c r="FQ386" s="14"/>
      <c r="FR386" s="12"/>
      <c r="FS386" s="12">
        <v>1.0</v>
      </c>
      <c r="FT386" s="12"/>
      <c r="FU386" s="12"/>
      <c r="FV386" s="12"/>
      <c r="FW386" s="12"/>
      <c r="FX386" s="12">
        <v>0.0</v>
      </c>
      <c r="FY386" s="12">
        <v>1.0</v>
      </c>
      <c r="FZ386" s="12"/>
      <c r="GA386" s="12"/>
      <c r="GB386" s="12"/>
      <c r="GC386" s="14"/>
      <c r="GD386" s="12">
        <v>1.0</v>
      </c>
      <c r="GE386" s="12"/>
      <c r="GF386" s="12"/>
      <c r="GG386" s="12"/>
      <c r="GH386" s="12"/>
      <c r="GI386" s="12"/>
      <c r="GJ386" s="12"/>
      <c r="GK386" s="14"/>
      <c r="GL386" s="14"/>
      <c r="GM386" s="14"/>
      <c r="GN386" s="12"/>
      <c r="GO386" s="14"/>
      <c r="GP386" s="14"/>
      <c r="GQ386" s="12"/>
      <c r="GR386" s="14"/>
      <c r="GS386" s="12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2">
        <f t="shared" si="89"/>
        <v>0</v>
      </c>
      <c r="HR386" s="12">
        <v>48000.0</v>
      </c>
      <c r="HS386" s="12">
        <v>0.0</v>
      </c>
      <c r="HT386" s="12">
        <v>0.0</v>
      </c>
      <c r="HU386" s="12">
        <v>0.0</v>
      </c>
      <c r="HV386" s="12">
        <v>0.0</v>
      </c>
      <c r="HW386" s="12">
        <v>0.0</v>
      </c>
      <c r="HX386" s="12">
        <v>48000.0</v>
      </c>
      <c r="HY386" s="20">
        <v>14229.0</v>
      </c>
      <c r="HZ386" s="12" t="s">
        <v>3391</v>
      </c>
    </row>
    <row r="387">
      <c r="A387" s="12" t="s">
        <v>3392</v>
      </c>
      <c r="B387" s="12" t="s">
        <v>3393</v>
      </c>
      <c r="C387" s="13">
        <v>45236.0</v>
      </c>
      <c r="D387" s="12">
        <v>11.0</v>
      </c>
      <c r="E387" s="12" t="s">
        <v>3251</v>
      </c>
      <c r="F387" s="12" t="s">
        <v>3252</v>
      </c>
      <c r="G387" s="12" t="s">
        <v>237</v>
      </c>
      <c r="H387" s="12" t="s">
        <v>238</v>
      </c>
      <c r="I387" s="12" t="s">
        <v>239</v>
      </c>
      <c r="J387" s="14"/>
      <c r="K387" s="12" t="s">
        <v>3394</v>
      </c>
      <c r="L387" s="12" t="s">
        <v>3395</v>
      </c>
      <c r="M387" s="15" t="s">
        <v>600</v>
      </c>
      <c r="N387" s="12" t="s">
        <v>331</v>
      </c>
      <c r="O387" s="12" t="s">
        <v>244</v>
      </c>
      <c r="P387" s="12" t="s">
        <v>245</v>
      </c>
      <c r="Q387" s="12" t="s">
        <v>278</v>
      </c>
      <c r="R387" s="12" t="s">
        <v>279</v>
      </c>
      <c r="S387" s="12" t="s">
        <v>248</v>
      </c>
      <c r="T387" s="16" t="s">
        <v>3396</v>
      </c>
      <c r="U387" s="17" t="s">
        <v>3397</v>
      </c>
      <c r="V387" s="14" t="str">
        <f t="shared" si="1"/>
        <v>3,599356</v>
      </c>
      <c r="W387" s="14" t="str">
        <f t="shared" si="2"/>
        <v>98,587433</v>
      </c>
      <c r="X387" s="14" t="str">
        <f t="shared" si="3"/>
        <v>3,599444</v>
      </c>
      <c r="Y387" s="14" t="str">
        <f t="shared" si="4"/>
        <v>98,587482</v>
      </c>
      <c r="Z387" s="18">
        <f t="shared" si="88"/>
        <v>11.19458465</v>
      </c>
      <c r="AA387" s="14" t="str">
        <f t="shared" si="6"/>
        <v>Dalam Radius</v>
      </c>
      <c r="AB387" s="14"/>
      <c r="AC387" s="12"/>
      <c r="AD387" s="12"/>
      <c r="AE387" s="12"/>
      <c r="AF387" s="12"/>
      <c r="AG387" s="12"/>
      <c r="AH387" s="12" t="b">
        <v>1</v>
      </c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 t="b">
        <v>1</v>
      </c>
      <c r="AY387" s="12"/>
      <c r="AZ387" s="12" t="b">
        <v>1</v>
      </c>
      <c r="BA387" s="12" t="b">
        <v>1</v>
      </c>
      <c r="BB387" s="12" t="b">
        <v>1</v>
      </c>
      <c r="BC387" s="12"/>
      <c r="BD387" s="12" t="b">
        <v>1</v>
      </c>
      <c r="BE387" s="12"/>
      <c r="BF387" s="12"/>
      <c r="BG387" s="12" t="b">
        <v>1</v>
      </c>
      <c r="BH387" s="12"/>
      <c r="BI387" s="12" t="b">
        <v>1</v>
      </c>
      <c r="BJ387" s="12"/>
      <c r="BK387" s="12"/>
      <c r="BL387" s="12" t="b">
        <v>1</v>
      </c>
      <c r="BM387" s="12"/>
      <c r="BN387" s="12"/>
      <c r="BO387" s="12" t="b">
        <v>1</v>
      </c>
      <c r="BP387" s="12"/>
      <c r="BQ387" s="12" t="b">
        <v>1</v>
      </c>
      <c r="BR387" s="12" t="b">
        <v>1</v>
      </c>
      <c r="BS387" s="12"/>
      <c r="BT387" s="12"/>
      <c r="BU387" s="12"/>
      <c r="BV387" s="12" t="b">
        <v>1</v>
      </c>
      <c r="BW387" s="12"/>
      <c r="BX387" s="12"/>
      <c r="BY387" s="12"/>
      <c r="BZ387" s="12" t="b">
        <v>1</v>
      </c>
      <c r="CA387" s="12"/>
      <c r="CB387" s="12" t="b">
        <v>1</v>
      </c>
      <c r="CC387" s="12"/>
      <c r="CD387" s="12"/>
      <c r="CE387" s="12"/>
      <c r="CF387" s="12"/>
      <c r="CG387" s="12" t="b">
        <v>1</v>
      </c>
      <c r="CH387" s="12"/>
      <c r="CI387" s="12"/>
      <c r="CJ387" s="12" t="b">
        <v>1</v>
      </c>
      <c r="CK387" s="12" t="b">
        <v>1</v>
      </c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4"/>
      <c r="DR387" s="12" t="b">
        <v>0</v>
      </c>
      <c r="DS387" s="12" t="b">
        <v>0</v>
      </c>
      <c r="DT387" s="14"/>
      <c r="DU387" s="14"/>
      <c r="DV387" s="12" t="s">
        <v>3398</v>
      </c>
      <c r="DW387" s="12" t="b">
        <v>1</v>
      </c>
      <c r="DX387" s="14"/>
      <c r="DY387" s="14"/>
      <c r="DZ387" s="12"/>
      <c r="EA387" s="12"/>
      <c r="EB387" s="12"/>
      <c r="EC387" s="12"/>
      <c r="ED387" s="12">
        <v>1.0</v>
      </c>
      <c r="EE387" s="12"/>
      <c r="EF387" s="14"/>
      <c r="EG387" s="14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4"/>
      <c r="EU387" s="12">
        <v>1.0</v>
      </c>
      <c r="EV387" s="12"/>
      <c r="EW387" s="12">
        <v>1.0</v>
      </c>
      <c r="EX387" s="12">
        <v>1.0</v>
      </c>
      <c r="EY387" s="12">
        <v>2.0</v>
      </c>
      <c r="EZ387" s="12"/>
      <c r="FA387" s="12">
        <v>1.0</v>
      </c>
      <c r="FB387" s="12"/>
      <c r="FC387" s="12">
        <v>2.0</v>
      </c>
      <c r="FD387" s="12"/>
      <c r="FE387" s="12"/>
      <c r="FF387" s="12">
        <v>1.0</v>
      </c>
      <c r="FG387" s="12"/>
      <c r="FH387" s="12"/>
      <c r="FI387" s="12"/>
      <c r="FJ387" s="12"/>
      <c r="FK387" s="12"/>
      <c r="FL387" s="12">
        <v>1.0</v>
      </c>
      <c r="FM387" s="14"/>
      <c r="FN387" s="12"/>
      <c r="FO387" s="12">
        <v>1.0</v>
      </c>
      <c r="FP387" s="12"/>
      <c r="FQ387" s="14"/>
      <c r="FR387" s="12"/>
      <c r="FS387" s="12">
        <v>1.0</v>
      </c>
      <c r="FT387" s="12"/>
      <c r="FU387" s="12"/>
      <c r="FV387" s="12"/>
      <c r="FW387" s="12">
        <v>2.0</v>
      </c>
      <c r="FX387" s="12"/>
      <c r="FY387" s="12">
        <v>2.0</v>
      </c>
      <c r="FZ387" s="12"/>
      <c r="GA387" s="12"/>
      <c r="GB387" s="12"/>
      <c r="GC387" s="14"/>
      <c r="GD387" s="12">
        <v>1.0</v>
      </c>
      <c r="GE387" s="12"/>
      <c r="GF387" s="12"/>
      <c r="GG387" s="12">
        <v>1.0</v>
      </c>
      <c r="GH387" s="12"/>
      <c r="GI387" s="12"/>
      <c r="GJ387" s="12"/>
      <c r="GK387" s="14"/>
      <c r="GL387" s="14"/>
      <c r="GM387" s="14"/>
      <c r="GN387" s="12"/>
      <c r="GO387" s="14"/>
      <c r="GP387" s="14"/>
      <c r="GQ387" s="12"/>
      <c r="GR387" s="14"/>
      <c r="GS387" s="12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2">
        <f t="shared" si="89"/>
        <v>18</v>
      </c>
      <c r="HR387" s="12">
        <v>216000.0</v>
      </c>
      <c r="HS387" s="12">
        <v>12500.0</v>
      </c>
      <c r="HT387" s="12">
        <v>0.0</v>
      </c>
      <c r="HU387" s="12">
        <v>0.0</v>
      </c>
      <c r="HV387" s="12">
        <v>0.0</v>
      </c>
      <c r="HW387" s="12">
        <v>0.0</v>
      </c>
      <c r="HX387" s="12">
        <v>228500.0</v>
      </c>
      <c r="HY387" s="12" t="s">
        <v>3399</v>
      </c>
      <c r="HZ387" s="19">
        <v>36598.0</v>
      </c>
    </row>
    <row r="388">
      <c r="A388" s="12" t="s">
        <v>3400</v>
      </c>
      <c r="B388" s="20">
        <v>46123.0</v>
      </c>
      <c r="C388" s="13">
        <v>45232.0</v>
      </c>
      <c r="D388" s="12">
        <v>11.0</v>
      </c>
      <c r="E388" s="12" t="s">
        <v>475</v>
      </c>
      <c r="F388" s="12" t="s">
        <v>730</v>
      </c>
      <c r="G388" s="12" t="s">
        <v>237</v>
      </c>
      <c r="H388" s="12" t="s">
        <v>238</v>
      </c>
      <c r="I388" s="12" t="s">
        <v>239</v>
      </c>
      <c r="J388" s="14"/>
      <c r="K388" s="12" t="s">
        <v>3401</v>
      </c>
      <c r="L388" s="12" t="s">
        <v>3402</v>
      </c>
      <c r="M388" s="15" t="s">
        <v>3403</v>
      </c>
      <c r="N388" s="12" t="s">
        <v>1144</v>
      </c>
      <c r="O388" s="12" t="s">
        <v>259</v>
      </c>
      <c r="P388" s="12" t="s">
        <v>245</v>
      </c>
      <c r="Q388" s="12" t="s">
        <v>246</v>
      </c>
      <c r="R388" s="12" t="s">
        <v>247</v>
      </c>
      <c r="S388" s="12" t="s">
        <v>3404</v>
      </c>
      <c r="T388" s="16" t="s">
        <v>3405</v>
      </c>
      <c r="U388" s="17" t="s">
        <v>3406</v>
      </c>
      <c r="V388" s="14" t="str">
        <f t="shared" si="1"/>
        <v>3,537110</v>
      </c>
      <c r="W388" s="14" t="str">
        <f t="shared" si="2"/>
        <v>98,678190</v>
      </c>
      <c r="X388" s="14" t="str">
        <f t="shared" si="3"/>
        <v>3,537126</v>
      </c>
      <c r="Y388" s="14" t="str">
        <f t="shared" si="4"/>
        <v>98,678193</v>
      </c>
      <c r="Z388" s="18">
        <f t="shared" si="88"/>
        <v>1.810003732</v>
      </c>
      <c r="AA388" s="14" t="str">
        <f t="shared" si="6"/>
        <v>Dalam Radius</v>
      </c>
      <c r="AB388" s="14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 t="b">
        <v>1</v>
      </c>
      <c r="CN388" s="12"/>
      <c r="CO388" s="12"/>
      <c r="CP388" s="12"/>
      <c r="CQ388" s="12"/>
      <c r="CR388" s="12"/>
      <c r="CS388" s="12"/>
      <c r="CT388" s="12"/>
      <c r="CU388" s="12"/>
      <c r="CV388" s="12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2" t="b">
        <v>0</v>
      </c>
      <c r="DS388" s="12" t="b">
        <v>0</v>
      </c>
      <c r="DT388" s="14"/>
      <c r="DU388" s="14"/>
      <c r="DV388" s="12" t="s">
        <v>3407</v>
      </c>
      <c r="DW388" s="12" t="b">
        <v>1</v>
      </c>
      <c r="DX388" s="14"/>
      <c r="DY388" s="14"/>
      <c r="DZ388" s="12"/>
      <c r="EA388" s="12"/>
      <c r="EB388" s="12"/>
      <c r="EC388" s="12"/>
      <c r="ED388" s="12"/>
      <c r="EE388" s="12"/>
      <c r="EF388" s="14"/>
      <c r="EG388" s="14"/>
      <c r="EH388" s="12"/>
      <c r="EI388" s="12"/>
      <c r="EJ388" s="14"/>
      <c r="EK388" s="12"/>
      <c r="EL388" s="12"/>
      <c r="EM388" s="12"/>
      <c r="EN388" s="12"/>
      <c r="EO388" s="12"/>
      <c r="EP388" s="12"/>
      <c r="EQ388" s="12"/>
      <c r="ER388" s="12"/>
      <c r="ES388" s="12"/>
      <c r="ET388" s="14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4"/>
      <c r="FN388" s="12"/>
      <c r="FO388" s="12"/>
      <c r="FP388" s="12"/>
      <c r="FQ388" s="14"/>
      <c r="FR388" s="12">
        <v>1.0</v>
      </c>
      <c r="FS388" s="12">
        <v>1.0</v>
      </c>
      <c r="FT388" s="12"/>
      <c r="FU388" s="12"/>
      <c r="FV388" s="12"/>
      <c r="FW388" s="12">
        <v>1.0</v>
      </c>
      <c r="FX388" s="12"/>
      <c r="FY388" s="12"/>
      <c r="FZ388" s="12"/>
      <c r="GA388" s="12"/>
      <c r="GB388" s="12"/>
      <c r="GC388" s="14"/>
      <c r="GD388" s="12">
        <v>1.0</v>
      </c>
      <c r="GE388" s="12"/>
      <c r="GF388" s="12"/>
      <c r="GG388" s="12"/>
      <c r="GH388" s="12"/>
      <c r="GI388" s="12"/>
      <c r="GJ388" s="12"/>
      <c r="GK388" s="14"/>
      <c r="GL388" s="14"/>
      <c r="GM388" s="14"/>
      <c r="GN388" s="12"/>
      <c r="GO388" s="14"/>
      <c r="GP388" s="14"/>
      <c r="GQ388" s="12"/>
      <c r="GR388" s="14"/>
      <c r="GS388" s="12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2">
        <f t="shared" si="89"/>
        <v>1</v>
      </c>
      <c r="HR388" s="12">
        <v>48000.0</v>
      </c>
      <c r="HS388" s="12">
        <v>0.0</v>
      </c>
      <c r="HT388" s="12">
        <v>0.0</v>
      </c>
      <c r="HU388" s="12">
        <v>0.0</v>
      </c>
      <c r="HV388" s="12">
        <v>0.0</v>
      </c>
      <c r="HW388" s="12"/>
      <c r="HX388" s="12">
        <v>48000.0</v>
      </c>
      <c r="HY388" s="20">
        <v>40340.0</v>
      </c>
      <c r="HZ388" s="12" t="s">
        <v>2474</v>
      </c>
    </row>
    <row r="389">
      <c r="A389" s="12" t="s">
        <v>3408</v>
      </c>
      <c r="B389" s="12" t="s">
        <v>3409</v>
      </c>
      <c r="C389" s="13">
        <v>45232.0</v>
      </c>
      <c r="D389" s="12">
        <v>11.0</v>
      </c>
      <c r="E389" s="12" t="s">
        <v>475</v>
      </c>
      <c r="F389" s="12" t="s">
        <v>730</v>
      </c>
      <c r="G389" s="12" t="s">
        <v>237</v>
      </c>
      <c r="H389" s="12" t="s">
        <v>238</v>
      </c>
      <c r="I389" s="12" t="s">
        <v>239</v>
      </c>
      <c r="J389" s="14"/>
      <c r="K389" s="12" t="s">
        <v>3410</v>
      </c>
      <c r="L389" s="12" t="s">
        <v>3411</v>
      </c>
      <c r="M389" s="15" t="s">
        <v>1727</v>
      </c>
      <c r="N389" s="12" t="s">
        <v>1144</v>
      </c>
      <c r="O389" s="12" t="s">
        <v>259</v>
      </c>
      <c r="P389" s="12" t="s">
        <v>245</v>
      </c>
      <c r="Q389" s="12" t="s">
        <v>278</v>
      </c>
      <c r="R389" s="12" t="s">
        <v>279</v>
      </c>
      <c r="S389" s="12" t="s">
        <v>248</v>
      </c>
      <c r="T389" s="16" t="s">
        <v>3412</v>
      </c>
      <c r="U389" s="17" t="s">
        <v>3413</v>
      </c>
      <c r="V389" s="14" t="str">
        <f t="shared" si="1"/>
        <v>3,530815</v>
      </c>
      <c r="W389" s="14" t="str">
        <f t="shared" si="2"/>
        <v>98,677923</v>
      </c>
      <c r="X389" s="14" t="str">
        <f t="shared" si="3"/>
        <v>3,530809</v>
      </c>
      <c r="Y389" s="14" t="str">
        <f t="shared" si="4"/>
        <v>98,677938</v>
      </c>
      <c r="Z389" s="18">
        <f t="shared" si="88"/>
        <v>1.793468323</v>
      </c>
      <c r="AA389" s="14" t="str">
        <f t="shared" si="6"/>
        <v>Dalam Radius</v>
      </c>
      <c r="AB389" s="14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 t="b">
        <v>1</v>
      </c>
      <c r="BC389" s="12"/>
      <c r="BD389" s="12"/>
      <c r="BE389" s="12"/>
      <c r="BF389" s="12" t="b">
        <v>1</v>
      </c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 t="b">
        <v>1</v>
      </c>
      <c r="CA389" s="12"/>
      <c r="CB389" s="12" t="b">
        <v>1</v>
      </c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2" t="b">
        <v>0</v>
      </c>
      <c r="DS389" s="12" t="b">
        <v>0</v>
      </c>
      <c r="DT389" s="14"/>
      <c r="DU389" s="14"/>
      <c r="DV389" s="12" t="s">
        <v>3414</v>
      </c>
      <c r="DW389" s="12" t="b">
        <v>1</v>
      </c>
      <c r="DX389" s="14"/>
      <c r="DY389" s="14"/>
      <c r="DZ389" s="12"/>
      <c r="EA389" s="12"/>
      <c r="EB389" s="12"/>
      <c r="EC389" s="12"/>
      <c r="ED389" s="12"/>
      <c r="EE389" s="12"/>
      <c r="EF389" s="14"/>
      <c r="EG389" s="14"/>
      <c r="EH389" s="12"/>
      <c r="EI389" s="12"/>
      <c r="EJ389" s="14"/>
      <c r="EK389" s="12"/>
      <c r="EL389" s="12"/>
      <c r="EM389" s="12"/>
      <c r="EN389" s="12"/>
      <c r="EO389" s="12"/>
      <c r="EP389" s="12"/>
      <c r="EQ389" s="12"/>
      <c r="ER389" s="12"/>
      <c r="ES389" s="12"/>
      <c r="ET389" s="14"/>
      <c r="EU389" s="12"/>
      <c r="EV389" s="12"/>
      <c r="EW389" s="12"/>
      <c r="EX389" s="12"/>
      <c r="EY389" s="12"/>
      <c r="EZ389" s="12"/>
      <c r="FA389" s="12"/>
      <c r="FB389" s="12"/>
      <c r="FC389" s="12">
        <v>1.0</v>
      </c>
      <c r="FD389" s="12"/>
      <c r="FE389" s="12"/>
      <c r="FF389" s="12"/>
      <c r="FG389" s="12"/>
      <c r="FH389" s="12"/>
      <c r="FI389" s="12"/>
      <c r="FJ389" s="12"/>
      <c r="FK389" s="12"/>
      <c r="FL389" s="12"/>
      <c r="FM389" s="14"/>
      <c r="FN389" s="12"/>
      <c r="FO389" s="12"/>
      <c r="FP389" s="12"/>
      <c r="FQ389" s="14"/>
      <c r="FR389" s="12">
        <v>1.0</v>
      </c>
      <c r="FS389" s="12"/>
      <c r="FT389" s="12"/>
      <c r="FU389" s="12"/>
      <c r="FV389" s="12"/>
      <c r="FW389" s="12"/>
      <c r="FX389" s="12"/>
      <c r="FY389" s="12"/>
      <c r="FZ389" s="12"/>
      <c r="GA389" s="12"/>
      <c r="GB389" s="12">
        <v>1.0</v>
      </c>
      <c r="GC389" s="14"/>
      <c r="GD389" s="12"/>
      <c r="GE389" s="12"/>
      <c r="GF389" s="12"/>
      <c r="GG389" s="12"/>
      <c r="GH389" s="12"/>
      <c r="GI389" s="12"/>
      <c r="GJ389" s="12"/>
      <c r="GK389" s="14"/>
      <c r="GL389" s="14"/>
      <c r="GM389" s="14"/>
      <c r="GN389" s="12"/>
      <c r="GO389" s="14"/>
      <c r="GP389" s="14"/>
      <c r="GQ389" s="12"/>
      <c r="GR389" s="14"/>
      <c r="GS389" s="12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2">
        <f t="shared" si="89"/>
        <v>4</v>
      </c>
      <c r="HR389" s="12">
        <v>36000.0</v>
      </c>
      <c r="HS389" s="12">
        <v>0.0</v>
      </c>
      <c r="HT389" s="12">
        <v>0.0</v>
      </c>
      <c r="HU389" s="12">
        <v>0.0</v>
      </c>
      <c r="HV389" s="12">
        <v>0.0</v>
      </c>
      <c r="HW389" s="12"/>
      <c r="HX389" s="12">
        <v>36000.0</v>
      </c>
      <c r="HY389" s="12" t="s">
        <v>3415</v>
      </c>
      <c r="HZ389" s="12" t="s">
        <v>3416</v>
      </c>
    </row>
    <row r="390">
      <c r="A390" s="12" t="s">
        <v>3417</v>
      </c>
      <c r="B390" s="12" t="s">
        <v>3418</v>
      </c>
      <c r="C390" s="13">
        <v>45237.0</v>
      </c>
      <c r="D390" s="12">
        <v>11.0</v>
      </c>
      <c r="E390" s="12" t="s">
        <v>293</v>
      </c>
      <c r="F390" s="12" t="s">
        <v>629</v>
      </c>
      <c r="G390" s="12" t="s">
        <v>237</v>
      </c>
      <c r="H390" s="12" t="s">
        <v>238</v>
      </c>
      <c r="I390" s="12" t="s">
        <v>239</v>
      </c>
      <c r="J390" s="14"/>
      <c r="K390" s="12" t="s">
        <v>3208</v>
      </c>
      <c r="L390" s="12" t="s">
        <v>3209</v>
      </c>
      <c r="M390" s="15" t="s">
        <v>3210</v>
      </c>
      <c r="N390" s="12" t="s">
        <v>642</v>
      </c>
      <c r="O390" s="12" t="s">
        <v>259</v>
      </c>
      <c r="P390" s="12" t="s">
        <v>245</v>
      </c>
      <c r="Q390" s="12" t="s">
        <v>278</v>
      </c>
      <c r="R390" s="12" t="s">
        <v>279</v>
      </c>
      <c r="S390" s="12" t="s">
        <v>248</v>
      </c>
      <c r="T390" s="16" t="s">
        <v>3211</v>
      </c>
      <c r="U390" s="17" t="s">
        <v>3419</v>
      </c>
      <c r="V390" s="12" t="str">
        <f t="shared" si="1"/>
        <v>3,593425</v>
      </c>
      <c r="W390" s="14" t="str">
        <f t="shared" si="2"/>
        <v>98,653406</v>
      </c>
      <c r="X390" s="14" t="str">
        <f t="shared" si="3"/>
        <v>3,593434</v>
      </c>
      <c r="Y390" s="14" t="str">
        <f t="shared" si="4"/>
        <v>98,653419</v>
      </c>
      <c r="Z390" s="18">
        <f t="shared" si="88"/>
        <v>1.755808732</v>
      </c>
      <c r="AA390" s="14" t="str">
        <f t="shared" si="6"/>
        <v>Dalam Radius</v>
      </c>
      <c r="AB390" s="14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4"/>
      <c r="DR390" s="12" t="b">
        <v>0</v>
      </c>
      <c r="DS390" s="12" t="b">
        <v>0</v>
      </c>
      <c r="DT390" s="12"/>
      <c r="DU390" s="12"/>
      <c r="DV390" s="12" t="s">
        <v>3420</v>
      </c>
      <c r="DW390" s="12" t="b">
        <v>1</v>
      </c>
      <c r="DX390" s="12"/>
      <c r="DY390" s="12"/>
      <c r="DZ390" s="12"/>
      <c r="EA390" s="12"/>
      <c r="EB390" s="12"/>
      <c r="EC390" s="12"/>
      <c r="ED390" s="12"/>
      <c r="EE390" s="12"/>
      <c r="EF390" s="14"/>
      <c r="EG390" s="14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4"/>
      <c r="EU390" s="12"/>
      <c r="EV390" s="12"/>
      <c r="EW390" s="12"/>
      <c r="EX390" s="12">
        <v>1.0</v>
      </c>
      <c r="EY390" s="12">
        <v>1.0</v>
      </c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4"/>
      <c r="FN390" s="12"/>
      <c r="FO390" s="12"/>
      <c r="FP390" s="12"/>
      <c r="FQ390" s="14"/>
      <c r="FR390" s="12"/>
      <c r="FS390" s="12"/>
      <c r="FT390" s="12"/>
      <c r="FU390" s="12">
        <v>1.0</v>
      </c>
      <c r="FV390" s="12">
        <v>1.0</v>
      </c>
      <c r="FW390" s="12">
        <v>1.0</v>
      </c>
      <c r="FX390" s="12"/>
      <c r="FY390" s="12"/>
      <c r="FZ390" s="12"/>
      <c r="GA390" s="12"/>
      <c r="GB390" s="12"/>
      <c r="GC390" s="14"/>
      <c r="GD390" s="12"/>
      <c r="GE390" s="12"/>
      <c r="GF390" s="12"/>
      <c r="GG390" s="12"/>
      <c r="GH390" s="12">
        <v>1.0</v>
      </c>
      <c r="GI390" s="12"/>
      <c r="GJ390" s="12"/>
      <c r="GK390" s="14"/>
      <c r="GL390" s="14"/>
      <c r="GM390" s="12"/>
      <c r="GN390" s="12"/>
      <c r="GO390" s="14"/>
      <c r="GP390" s="14"/>
      <c r="GQ390" s="12"/>
      <c r="GR390" s="14"/>
      <c r="GS390" s="12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2">
        <f t="shared" ref="HQ390:HQ391" si="90">countif(AC390:CV390,"TRUE")</f>
        <v>0</v>
      </c>
      <c r="HR390" s="12">
        <v>72000.0</v>
      </c>
      <c r="HS390" s="12">
        <v>0.0</v>
      </c>
      <c r="HT390" s="12">
        <v>0.0</v>
      </c>
      <c r="HU390" s="12">
        <v>0.0</v>
      </c>
      <c r="HV390" s="12">
        <v>0.0</v>
      </c>
      <c r="HW390" s="12">
        <v>0.0</v>
      </c>
      <c r="HX390" s="12">
        <v>72000.0</v>
      </c>
      <c r="HY390" s="12" t="s">
        <v>3421</v>
      </c>
      <c r="HZ390" s="19">
        <v>36694.0</v>
      </c>
    </row>
    <row r="391">
      <c r="A391" s="12" t="s">
        <v>3422</v>
      </c>
      <c r="B391" s="12" t="s">
        <v>3423</v>
      </c>
      <c r="C391" s="13">
        <v>45237.0</v>
      </c>
      <c r="D391" s="12">
        <v>11.0</v>
      </c>
      <c r="E391" s="12" t="s">
        <v>3251</v>
      </c>
      <c r="F391" s="12" t="s">
        <v>3252</v>
      </c>
      <c r="G391" s="12" t="s">
        <v>237</v>
      </c>
      <c r="H391" s="12" t="s">
        <v>238</v>
      </c>
      <c r="I391" s="12" t="s">
        <v>239</v>
      </c>
      <c r="J391" s="14"/>
      <c r="K391" s="12" t="s">
        <v>3424</v>
      </c>
      <c r="L391" s="12" t="s">
        <v>3425</v>
      </c>
      <c r="M391" s="15" t="s">
        <v>600</v>
      </c>
      <c r="N391" s="12" t="s">
        <v>3426</v>
      </c>
      <c r="O391" s="12" t="s">
        <v>3256</v>
      </c>
      <c r="P391" s="12" t="s">
        <v>245</v>
      </c>
      <c r="Q391" s="12" t="s">
        <v>278</v>
      </c>
      <c r="R391" s="12" t="s">
        <v>279</v>
      </c>
      <c r="S391" s="12" t="s">
        <v>248</v>
      </c>
      <c r="T391" s="16" t="s">
        <v>3427</v>
      </c>
      <c r="U391" s="17" t="s">
        <v>3428</v>
      </c>
      <c r="V391" s="12" t="str">
        <f t="shared" si="1"/>
        <v>3,611114</v>
      </c>
      <c r="W391" s="14" t="str">
        <f t="shared" si="2"/>
        <v>98,518163</v>
      </c>
      <c r="X391" s="14" t="str">
        <f t="shared" si="3"/>
        <v>3,611080</v>
      </c>
      <c r="Y391" s="14" t="str">
        <f t="shared" si="4"/>
        <v>98,518251</v>
      </c>
      <c r="Z391" s="18">
        <f t="shared" si="88"/>
        <v>10.47197957</v>
      </c>
      <c r="AA391" s="14" t="str">
        <f t="shared" si="6"/>
        <v>Dalam Radius</v>
      </c>
      <c r="AB391" s="14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 t="b">
        <v>1</v>
      </c>
      <c r="BC391" s="12"/>
      <c r="BD391" s="12"/>
      <c r="BE391" s="12"/>
      <c r="BF391" s="12" t="b">
        <v>1</v>
      </c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 t="b">
        <v>1</v>
      </c>
      <c r="BS391" s="12"/>
      <c r="BT391" s="12"/>
      <c r="BU391" s="12"/>
      <c r="BV391" s="12" t="b">
        <v>1</v>
      </c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4"/>
      <c r="DR391" s="12" t="b">
        <v>0</v>
      </c>
      <c r="DS391" s="12" t="b">
        <v>0</v>
      </c>
      <c r="DT391" s="12"/>
      <c r="DU391" s="12"/>
      <c r="DV391" s="12" t="s">
        <v>3429</v>
      </c>
      <c r="DW391" s="12" t="b">
        <v>1</v>
      </c>
      <c r="DX391" s="12"/>
      <c r="DY391" s="12"/>
      <c r="DZ391" s="12"/>
      <c r="EA391" s="12"/>
      <c r="EB391" s="12"/>
      <c r="EC391" s="12"/>
      <c r="ED391" s="12"/>
      <c r="EE391" s="12"/>
      <c r="EF391" s="14"/>
      <c r="EG391" s="14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4"/>
      <c r="EU391" s="12"/>
      <c r="EV391" s="12"/>
      <c r="EW391" s="12"/>
      <c r="EX391" s="12"/>
      <c r="EY391" s="12">
        <v>2.0</v>
      </c>
      <c r="EZ391" s="12"/>
      <c r="FA391" s="12"/>
      <c r="FB391" s="12"/>
      <c r="FC391" s="12">
        <v>1.0</v>
      </c>
      <c r="FD391" s="12"/>
      <c r="FE391" s="12"/>
      <c r="FF391" s="12"/>
      <c r="FG391" s="12"/>
      <c r="FH391" s="12"/>
      <c r="FI391" s="12"/>
      <c r="FJ391" s="12"/>
      <c r="FK391" s="12"/>
      <c r="FL391" s="12"/>
      <c r="FM391" s="14"/>
      <c r="FN391" s="12"/>
      <c r="FO391" s="12"/>
      <c r="FP391" s="12"/>
      <c r="FQ391" s="14"/>
      <c r="FR391" s="12"/>
      <c r="FS391" s="12">
        <v>1.0</v>
      </c>
      <c r="FT391" s="12"/>
      <c r="FU391" s="12"/>
      <c r="FV391" s="12"/>
      <c r="FW391" s="12"/>
      <c r="FX391" s="12"/>
      <c r="FY391" s="12">
        <v>2.0</v>
      </c>
      <c r="FZ391" s="12"/>
      <c r="GA391" s="12"/>
      <c r="GB391" s="12"/>
      <c r="GC391" s="14"/>
      <c r="GD391" s="12"/>
      <c r="GE391" s="12"/>
      <c r="GF391" s="12"/>
      <c r="GG391" s="12"/>
      <c r="GH391" s="12">
        <v>1.0</v>
      </c>
      <c r="GI391" s="12"/>
      <c r="GJ391" s="12"/>
      <c r="GK391" s="14"/>
      <c r="GL391" s="14"/>
      <c r="GM391" s="12"/>
      <c r="GN391" s="12"/>
      <c r="GO391" s="14"/>
      <c r="GP391" s="14"/>
      <c r="GQ391" s="12"/>
      <c r="GR391" s="14"/>
      <c r="GS391" s="12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2">
        <f t="shared" si="90"/>
        <v>4</v>
      </c>
      <c r="HR391" s="12">
        <v>84000.0</v>
      </c>
      <c r="HS391" s="12">
        <v>0.0</v>
      </c>
      <c r="HT391" s="12">
        <v>0.0</v>
      </c>
      <c r="HU391" s="12">
        <v>0.0</v>
      </c>
      <c r="HV391" s="12">
        <v>0.0</v>
      </c>
      <c r="HW391" s="12">
        <v>0.0</v>
      </c>
      <c r="HX391" s="12">
        <v>84000.0</v>
      </c>
      <c r="HY391" s="12" t="s">
        <v>3430</v>
      </c>
      <c r="HZ391" s="12" t="s">
        <v>3431</v>
      </c>
    </row>
    <row r="392">
      <c r="A392" s="12" t="s">
        <v>3432</v>
      </c>
      <c r="B392" s="12" t="s">
        <v>3433</v>
      </c>
      <c r="C392" s="13">
        <v>45231.0</v>
      </c>
      <c r="D392" s="12">
        <v>11.0</v>
      </c>
      <c r="E392" s="12" t="s">
        <v>475</v>
      </c>
      <c r="F392" s="12" t="s">
        <v>730</v>
      </c>
      <c r="G392" s="12" t="s">
        <v>237</v>
      </c>
      <c r="H392" s="12" t="s">
        <v>238</v>
      </c>
      <c r="I392" s="12" t="s">
        <v>239</v>
      </c>
      <c r="J392" s="14"/>
      <c r="K392" s="12" t="s">
        <v>3434</v>
      </c>
      <c r="L392" s="12" t="s">
        <v>3435</v>
      </c>
      <c r="M392" s="15" t="s">
        <v>297</v>
      </c>
      <c r="N392" s="12" t="s">
        <v>480</v>
      </c>
      <c r="O392" s="12" t="s">
        <v>259</v>
      </c>
      <c r="P392" s="12" t="s">
        <v>245</v>
      </c>
      <c r="Q392" s="12" t="s">
        <v>278</v>
      </c>
      <c r="R392" s="12" t="s">
        <v>279</v>
      </c>
      <c r="S392" s="12" t="s">
        <v>248</v>
      </c>
      <c r="T392" s="16" t="s">
        <v>3436</v>
      </c>
      <c r="U392" s="17" t="s">
        <v>3437</v>
      </c>
      <c r="V392" s="14" t="str">
        <f t="shared" si="1"/>
        <v>3,591633</v>
      </c>
      <c r="W392" s="14" t="str">
        <f t="shared" si="2"/>
        <v>98,682206</v>
      </c>
      <c r="X392" s="14" t="str">
        <f t="shared" si="3"/>
        <v>3,591635</v>
      </c>
      <c r="Y392" s="14" t="str">
        <f t="shared" si="4"/>
        <v>98,682221</v>
      </c>
      <c r="Z392" s="18">
        <f t="shared" si="88"/>
        <v>1.679435963</v>
      </c>
      <c r="AA392" s="14" t="str">
        <f t="shared" si="6"/>
        <v>Dalam Radius</v>
      </c>
      <c r="AB392" s="14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 t="b">
        <v>1</v>
      </c>
      <c r="BA392" s="12"/>
      <c r="BB392" s="12"/>
      <c r="BC392" s="12"/>
      <c r="BD392" s="12"/>
      <c r="BE392" s="12"/>
      <c r="BF392" s="12" t="b">
        <v>1</v>
      </c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 t="b">
        <v>1</v>
      </c>
      <c r="CA392" s="12"/>
      <c r="CB392" s="12" t="b">
        <v>1</v>
      </c>
      <c r="CC392" s="12"/>
      <c r="CD392" s="12"/>
      <c r="CE392" s="12"/>
      <c r="CF392" s="12"/>
      <c r="CG392" s="12" t="b">
        <v>1</v>
      </c>
      <c r="CH392" s="12"/>
      <c r="CI392" s="12"/>
      <c r="CJ392" s="12" t="b">
        <v>1</v>
      </c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2" t="b">
        <v>0</v>
      </c>
      <c r="DS392" s="12" t="b">
        <v>0</v>
      </c>
      <c r="DT392" s="14"/>
      <c r="DU392" s="14"/>
      <c r="DV392" s="12" t="s">
        <v>3438</v>
      </c>
      <c r="DW392" s="12" t="b">
        <v>0</v>
      </c>
      <c r="DX392" s="14"/>
      <c r="DY392" s="14"/>
      <c r="DZ392" s="12"/>
      <c r="EA392" s="12"/>
      <c r="EB392" s="12"/>
      <c r="EC392" s="12"/>
      <c r="ED392" s="12"/>
      <c r="EE392" s="12"/>
      <c r="EF392" s="14"/>
      <c r="EG392" s="14"/>
      <c r="EH392" s="12"/>
      <c r="EI392" s="12"/>
      <c r="EJ392" s="14"/>
      <c r="EK392" s="12"/>
      <c r="EL392" s="12"/>
      <c r="EM392" s="12"/>
      <c r="EN392" s="12"/>
      <c r="EO392" s="12"/>
      <c r="EP392" s="12"/>
      <c r="EQ392" s="12"/>
      <c r="ER392" s="12"/>
      <c r="ES392" s="12"/>
      <c r="ET392" s="14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4"/>
      <c r="FN392" s="12"/>
      <c r="FO392" s="12"/>
      <c r="FP392" s="12"/>
      <c r="FQ392" s="14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/>
      <c r="GB392" s="12"/>
      <c r="GC392" s="14"/>
      <c r="GD392" s="12"/>
      <c r="GE392" s="12"/>
      <c r="GF392" s="12"/>
      <c r="GG392" s="12"/>
      <c r="GH392" s="12"/>
      <c r="GI392" s="12"/>
      <c r="GJ392" s="12"/>
      <c r="GK392" s="14"/>
      <c r="GL392" s="14"/>
      <c r="GM392" s="14"/>
      <c r="GN392" s="12"/>
      <c r="GO392" s="14"/>
      <c r="GP392" s="14"/>
      <c r="GQ392" s="12"/>
      <c r="GR392" s="14"/>
      <c r="GS392" s="12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2">
        <f t="shared" ref="HQ392:HQ393" si="91">countif(AC392:DP392,"TRUE")</f>
        <v>6</v>
      </c>
      <c r="HR392" s="12">
        <v>0.0</v>
      </c>
      <c r="HS392" s="12">
        <v>0.0</v>
      </c>
      <c r="HT392" s="12">
        <v>0.0</v>
      </c>
      <c r="HU392" s="12">
        <v>0.0</v>
      </c>
      <c r="HV392" s="12">
        <v>0.0</v>
      </c>
      <c r="HW392" s="12"/>
      <c r="HX392" s="12">
        <v>0.0</v>
      </c>
      <c r="HY392" s="12" t="s">
        <v>3439</v>
      </c>
      <c r="HZ392" s="12" t="s">
        <v>1030</v>
      </c>
    </row>
    <row r="393">
      <c r="A393" s="12" t="s">
        <v>3440</v>
      </c>
      <c r="B393" s="20">
        <v>42318.0</v>
      </c>
      <c r="C393" s="13">
        <v>45236.0</v>
      </c>
      <c r="D393" s="12">
        <v>11.0</v>
      </c>
      <c r="E393" s="12" t="s">
        <v>1094</v>
      </c>
      <c r="F393" s="12" t="s">
        <v>1095</v>
      </c>
      <c r="G393" s="12" t="s">
        <v>237</v>
      </c>
      <c r="H393" s="12" t="s">
        <v>238</v>
      </c>
      <c r="I393" s="12" t="s">
        <v>239</v>
      </c>
      <c r="J393" s="14"/>
      <c r="K393" s="12" t="s">
        <v>3441</v>
      </c>
      <c r="L393" s="12" t="s">
        <v>3442</v>
      </c>
      <c r="M393" s="15" t="s">
        <v>3443</v>
      </c>
      <c r="N393" s="12" t="s">
        <v>1099</v>
      </c>
      <c r="O393" s="12" t="s">
        <v>1100</v>
      </c>
      <c r="P393" s="12" t="s">
        <v>245</v>
      </c>
      <c r="Q393" s="12" t="s">
        <v>246</v>
      </c>
      <c r="R393" s="12" t="s">
        <v>247</v>
      </c>
      <c r="S393" s="12" t="s">
        <v>3444</v>
      </c>
      <c r="T393" s="16" t="s">
        <v>3445</v>
      </c>
      <c r="U393" s="17" t="s">
        <v>3446</v>
      </c>
      <c r="V393" s="14" t="str">
        <f t="shared" si="1"/>
        <v>3,108479</v>
      </c>
      <c r="W393" s="14" t="str">
        <f t="shared" si="2"/>
        <v>98,501175</v>
      </c>
      <c r="X393" s="14" t="str">
        <f t="shared" si="3"/>
        <v>3,108494</v>
      </c>
      <c r="Y393" s="14" t="str">
        <f t="shared" si="4"/>
        <v>98,501176</v>
      </c>
      <c r="Z393" s="18">
        <f t="shared" si="88"/>
        <v>1.671614001</v>
      </c>
      <c r="AA393" s="14" t="str">
        <f t="shared" si="6"/>
        <v>Dalam Radius</v>
      </c>
      <c r="AB393" s="14"/>
      <c r="AC393" s="12"/>
      <c r="AD393" s="12"/>
      <c r="AE393" s="12"/>
      <c r="AF393" s="12"/>
      <c r="AG393" s="12"/>
      <c r="AH393" s="12"/>
      <c r="AI393" s="12"/>
      <c r="AJ393" s="12" t="b">
        <v>0</v>
      </c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 t="b">
        <v>1</v>
      </c>
      <c r="BE393" s="12"/>
      <c r="BF393" s="12" t="b">
        <v>1</v>
      </c>
      <c r="BG393" s="12" t="b">
        <v>1</v>
      </c>
      <c r="BH393" s="12"/>
      <c r="BI393" s="12" t="b">
        <v>1</v>
      </c>
      <c r="BJ393" s="12"/>
      <c r="BK393" s="12"/>
      <c r="BL393" s="12"/>
      <c r="BM393" s="12"/>
      <c r="BN393" s="12"/>
      <c r="BO393" s="12"/>
      <c r="BP393" s="12" t="b">
        <v>1</v>
      </c>
      <c r="BQ393" s="12"/>
      <c r="BR393" s="12"/>
      <c r="BS393" s="12"/>
      <c r="BT393" s="12"/>
      <c r="BU393" s="12"/>
      <c r="BV393" s="12"/>
      <c r="BW393" s="12"/>
      <c r="BX393" s="12"/>
      <c r="BY393" s="12"/>
      <c r="BZ393" s="12" t="b">
        <v>1</v>
      </c>
      <c r="CA393" s="12"/>
      <c r="CB393" s="12"/>
      <c r="CC393" s="12" t="b">
        <v>1</v>
      </c>
      <c r="CD393" s="12"/>
      <c r="CE393" s="12"/>
      <c r="CF393" s="12" t="b">
        <v>1</v>
      </c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4"/>
      <c r="DR393" s="12" t="b">
        <v>0</v>
      </c>
      <c r="DS393" s="12" t="b">
        <v>0</v>
      </c>
      <c r="DT393" s="14"/>
      <c r="DU393" s="14"/>
      <c r="DV393" s="12" t="s">
        <v>3447</v>
      </c>
      <c r="DW393" s="12" t="b">
        <v>1</v>
      </c>
      <c r="DX393" s="14"/>
      <c r="DY393" s="14"/>
      <c r="DZ393" s="12"/>
      <c r="EA393" s="12"/>
      <c r="EB393" s="12"/>
      <c r="EC393" s="12"/>
      <c r="ED393" s="12"/>
      <c r="EE393" s="12"/>
      <c r="EF393" s="14"/>
      <c r="EG393" s="14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4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4"/>
      <c r="FN393" s="12"/>
      <c r="FO393" s="12"/>
      <c r="FP393" s="12"/>
      <c r="FQ393" s="14"/>
      <c r="FR393" s="12"/>
      <c r="FS393" s="12"/>
      <c r="FT393" s="12"/>
      <c r="FU393" s="12"/>
      <c r="FV393" s="12"/>
      <c r="FW393" s="12">
        <v>4.0</v>
      </c>
      <c r="FX393" s="12"/>
      <c r="FY393" s="12"/>
      <c r="FZ393" s="12"/>
      <c r="GA393" s="12"/>
      <c r="GB393" s="12"/>
      <c r="GC393" s="14"/>
      <c r="GD393" s="12"/>
      <c r="GE393" s="12"/>
      <c r="GF393" s="12"/>
      <c r="GG393" s="12"/>
      <c r="GH393" s="12"/>
      <c r="GI393" s="12"/>
      <c r="GJ393" s="12"/>
      <c r="GK393" s="14"/>
      <c r="GL393" s="14"/>
      <c r="GM393" s="14"/>
      <c r="GN393" s="12"/>
      <c r="GO393" s="14"/>
      <c r="GP393" s="14"/>
      <c r="GQ393" s="12"/>
      <c r="GR393" s="14"/>
      <c r="GS393" s="12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2">
        <f t="shared" si="91"/>
        <v>8</v>
      </c>
      <c r="HR393" s="12">
        <v>48000.0</v>
      </c>
      <c r="HS393" s="12">
        <v>0.0</v>
      </c>
      <c r="HT393" s="12">
        <v>0.0</v>
      </c>
      <c r="HU393" s="12">
        <v>0.0</v>
      </c>
      <c r="HV393" s="12">
        <v>0.0</v>
      </c>
      <c r="HW393" s="12">
        <v>0.0</v>
      </c>
      <c r="HX393" s="12">
        <v>48000.0</v>
      </c>
      <c r="HY393" s="12" t="s">
        <v>3448</v>
      </c>
      <c r="HZ393" s="19">
        <v>36713.0</v>
      </c>
    </row>
    <row r="394">
      <c r="A394" s="12" t="s">
        <v>3449</v>
      </c>
      <c r="B394" s="12" t="s">
        <v>3450</v>
      </c>
      <c r="C394" s="13">
        <v>45237.0</v>
      </c>
      <c r="D394" s="12">
        <v>11.0</v>
      </c>
      <c r="E394" s="12" t="s">
        <v>1094</v>
      </c>
      <c r="F394" s="12" t="s">
        <v>1095</v>
      </c>
      <c r="G394" s="12" t="s">
        <v>237</v>
      </c>
      <c r="H394" s="12" t="s">
        <v>238</v>
      </c>
      <c r="I394" s="12" t="s">
        <v>239</v>
      </c>
      <c r="J394" s="14"/>
      <c r="K394" s="12" t="s">
        <v>3451</v>
      </c>
      <c r="L394" s="12" t="s">
        <v>3452</v>
      </c>
      <c r="M394" s="15" t="s">
        <v>1727</v>
      </c>
      <c r="N394" s="12" t="s">
        <v>1704</v>
      </c>
      <c r="O394" s="12" t="s">
        <v>1100</v>
      </c>
      <c r="P394" s="12" t="s">
        <v>245</v>
      </c>
      <c r="Q394" s="12" t="s">
        <v>299</v>
      </c>
      <c r="R394" s="12" t="s">
        <v>247</v>
      </c>
      <c r="S394" s="12" t="s">
        <v>3453</v>
      </c>
      <c r="T394" s="16" t="s">
        <v>3454</v>
      </c>
      <c r="U394" s="17" t="s">
        <v>3455</v>
      </c>
      <c r="V394" s="12" t="str">
        <f t="shared" si="1"/>
        <v>3,188241</v>
      </c>
      <c r="W394" s="14" t="str">
        <f t="shared" si="2"/>
        <v>98,508033</v>
      </c>
      <c r="X394" s="14" t="str">
        <f t="shared" si="3"/>
        <v>3,188253</v>
      </c>
      <c r="Y394" s="14" t="str">
        <f t="shared" si="4"/>
        <v>98,508042</v>
      </c>
      <c r="Z394" s="18">
        <f t="shared" si="88"/>
        <v>1.66699357</v>
      </c>
      <c r="AA394" s="14" t="str">
        <f t="shared" si="6"/>
        <v>Dalam Radius</v>
      </c>
      <c r="AB394" s="14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4"/>
      <c r="DR394" s="12" t="b">
        <v>0</v>
      </c>
      <c r="DS394" s="12" t="b">
        <v>0</v>
      </c>
      <c r="DT394" s="12"/>
      <c r="DU394" s="12"/>
      <c r="DV394" s="12" t="s">
        <v>3456</v>
      </c>
      <c r="DW394" s="12" t="b">
        <v>1</v>
      </c>
      <c r="DX394" s="12"/>
      <c r="DY394" s="12"/>
      <c r="DZ394" s="12"/>
      <c r="EA394" s="12"/>
      <c r="EB394" s="12"/>
      <c r="EC394" s="12"/>
      <c r="ED394" s="12"/>
      <c r="EE394" s="12"/>
      <c r="EF394" s="14"/>
      <c r="EG394" s="14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4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4"/>
      <c r="FN394" s="12"/>
      <c r="FO394" s="12"/>
      <c r="FP394" s="12"/>
      <c r="FQ394" s="14"/>
      <c r="FR394" s="12"/>
      <c r="FS394" s="12"/>
      <c r="FT394" s="12"/>
      <c r="FU394" s="12"/>
      <c r="FV394" s="12"/>
      <c r="FW394" s="12">
        <v>4.0</v>
      </c>
      <c r="FX394" s="12"/>
      <c r="FY394" s="12"/>
      <c r="FZ394" s="12"/>
      <c r="GA394" s="12"/>
      <c r="GB394" s="12"/>
      <c r="GC394" s="14"/>
      <c r="GD394" s="12"/>
      <c r="GE394" s="12"/>
      <c r="GF394" s="12"/>
      <c r="GG394" s="12"/>
      <c r="GH394" s="12"/>
      <c r="GI394" s="12"/>
      <c r="GJ394" s="12"/>
      <c r="GK394" s="14"/>
      <c r="GL394" s="14"/>
      <c r="GM394" s="14"/>
      <c r="GN394" s="12"/>
      <c r="GO394" s="14"/>
      <c r="GP394" s="14"/>
      <c r="GQ394" s="12"/>
      <c r="GR394" s="14"/>
      <c r="GS394" s="12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2">
        <f>countif(AC394:CV394,"TRUE")</f>
        <v>0</v>
      </c>
      <c r="HR394" s="12">
        <v>48000.0</v>
      </c>
      <c r="HS394" s="12">
        <v>0.0</v>
      </c>
      <c r="HT394" s="12">
        <v>0.0</v>
      </c>
      <c r="HU394" s="12">
        <v>0.0</v>
      </c>
      <c r="HV394" s="12">
        <v>0.0</v>
      </c>
      <c r="HW394" s="12">
        <v>0.0</v>
      </c>
      <c r="HX394" s="12">
        <v>48000.0</v>
      </c>
      <c r="HY394" s="12" t="s">
        <v>3457</v>
      </c>
      <c r="HZ394" s="19">
        <v>36564.0</v>
      </c>
    </row>
    <row r="395">
      <c r="A395" s="12" t="s">
        <v>3458</v>
      </c>
      <c r="B395" s="12" t="s">
        <v>3459</v>
      </c>
      <c r="C395" s="13">
        <v>45231.0</v>
      </c>
      <c r="D395" s="12">
        <v>11.0</v>
      </c>
      <c r="E395" s="12" t="s">
        <v>475</v>
      </c>
      <c r="F395" s="12" t="s">
        <v>730</v>
      </c>
      <c r="G395" s="12" t="s">
        <v>237</v>
      </c>
      <c r="H395" s="12" t="s">
        <v>238</v>
      </c>
      <c r="I395" s="12" t="s">
        <v>239</v>
      </c>
      <c r="J395" s="14"/>
      <c r="K395" s="12" t="s">
        <v>3460</v>
      </c>
      <c r="L395" s="12" t="s">
        <v>3461</v>
      </c>
      <c r="M395" s="12" t="str">
        <v>#ERROR!</v>
      </c>
      <c r="N395" s="12" t="s">
        <v>734</v>
      </c>
      <c r="O395" s="12" t="s">
        <v>244</v>
      </c>
      <c r="P395" s="12" t="s">
        <v>245</v>
      </c>
      <c r="Q395" s="12" t="s">
        <v>278</v>
      </c>
      <c r="R395" s="12" t="s">
        <v>279</v>
      </c>
      <c r="S395" s="12" t="s">
        <v>735</v>
      </c>
      <c r="T395" s="16" t="s">
        <v>3462</v>
      </c>
      <c r="U395" s="17" t="s">
        <v>3463</v>
      </c>
      <c r="V395" s="14" t="str">
        <f t="shared" si="1"/>
        <v>3,515049</v>
      </c>
      <c r="W395" s="14" t="str">
        <f t="shared" si="2"/>
        <v>98,698232</v>
      </c>
      <c r="X395" s="14" t="str">
        <f t="shared" si="3"/>
        <v>3,515063</v>
      </c>
      <c r="Y395" s="14" t="str">
        <f t="shared" si="4"/>
        <v>98,698236</v>
      </c>
      <c r="Z395" s="18">
        <f t="shared" si="88"/>
        <v>1.618791529</v>
      </c>
      <c r="AA395" s="14" t="str">
        <f t="shared" si="6"/>
        <v>Dalam Radius</v>
      </c>
      <c r="AB395" s="14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 t="b">
        <v>1</v>
      </c>
      <c r="AY395" s="12"/>
      <c r="AZ395" s="12" t="b">
        <v>1</v>
      </c>
      <c r="BA395" s="12"/>
      <c r="BB395" s="12"/>
      <c r="BC395" s="12"/>
      <c r="BD395" s="12"/>
      <c r="BE395" s="12"/>
      <c r="BF395" s="12" t="b">
        <v>1</v>
      </c>
      <c r="BG395" s="12"/>
      <c r="BH395" s="12"/>
      <c r="BI395" s="12" t="b">
        <v>1</v>
      </c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 t="b">
        <v>1</v>
      </c>
      <c r="BV395" s="12" t="b">
        <v>1</v>
      </c>
      <c r="BW395" s="12" t="b">
        <v>1</v>
      </c>
      <c r="BX395" s="12"/>
      <c r="BY395" s="12"/>
      <c r="BZ395" s="12"/>
      <c r="CA395" s="12"/>
      <c r="CB395" s="12"/>
      <c r="CC395" s="12"/>
      <c r="CD395" s="12"/>
      <c r="CE395" s="12"/>
      <c r="CF395" s="12"/>
      <c r="CG395" s="12" t="b">
        <v>1</v>
      </c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2" t="b">
        <v>1</v>
      </c>
      <c r="DS395" s="12" t="b">
        <v>0</v>
      </c>
      <c r="DT395" s="14"/>
      <c r="DU395" s="14"/>
      <c r="DV395" s="12" t="s">
        <v>3464</v>
      </c>
      <c r="DW395" s="12" t="b">
        <v>1</v>
      </c>
      <c r="DX395" s="14"/>
      <c r="DY395" s="14"/>
      <c r="DZ395" s="12"/>
      <c r="EA395" s="12"/>
      <c r="EB395" s="12"/>
      <c r="EC395" s="12"/>
      <c r="ED395" s="12"/>
      <c r="EE395" s="12"/>
      <c r="EF395" s="14"/>
      <c r="EG395" s="14"/>
      <c r="EH395" s="12"/>
      <c r="EI395" s="12"/>
      <c r="EJ395" s="14"/>
      <c r="EK395" s="12"/>
      <c r="EL395" s="12"/>
      <c r="EM395" s="12"/>
      <c r="EN395" s="12"/>
      <c r="EO395" s="12"/>
      <c r="EP395" s="12"/>
      <c r="EQ395" s="12"/>
      <c r="ER395" s="12"/>
      <c r="ES395" s="12"/>
      <c r="ET395" s="14"/>
      <c r="EU395" s="12"/>
      <c r="EV395" s="12"/>
      <c r="EW395" s="12"/>
      <c r="EX395" s="12"/>
      <c r="EY395" s="12">
        <v>1.0</v>
      </c>
      <c r="EZ395" s="12"/>
      <c r="FA395" s="12"/>
      <c r="FB395" s="12"/>
      <c r="FC395" s="12">
        <v>1.0</v>
      </c>
      <c r="FD395" s="12"/>
      <c r="FE395" s="12"/>
      <c r="FF395" s="12"/>
      <c r="FG395" s="12"/>
      <c r="FH395" s="12"/>
      <c r="FI395" s="12"/>
      <c r="FJ395" s="12"/>
      <c r="FK395" s="12"/>
      <c r="FL395" s="12"/>
      <c r="FM395" s="14"/>
      <c r="FN395" s="12"/>
      <c r="FO395" s="12"/>
      <c r="FP395" s="12"/>
      <c r="FQ395" s="14"/>
      <c r="FR395" s="12"/>
      <c r="FS395" s="12"/>
      <c r="FT395" s="12"/>
      <c r="FU395" s="12"/>
      <c r="FV395" s="12"/>
      <c r="FW395" s="12">
        <v>1.0</v>
      </c>
      <c r="FX395" s="12"/>
      <c r="FY395" s="12">
        <v>1.0</v>
      </c>
      <c r="FZ395" s="12"/>
      <c r="GA395" s="12"/>
      <c r="GB395" s="12"/>
      <c r="GC395" s="14"/>
      <c r="GD395" s="12"/>
      <c r="GE395" s="12"/>
      <c r="GF395" s="12"/>
      <c r="GG395" s="12">
        <v>1.0</v>
      </c>
      <c r="GH395" s="12"/>
      <c r="GI395" s="12"/>
      <c r="GJ395" s="12"/>
      <c r="GK395" s="14"/>
      <c r="GL395" s="14"/>
      <c r="GM395" s="14"/>
      <c r="GN395" s="12"/>
      <c r="GO395" s="14"/>
      <c r="GP395" s="14"/>
      <c r="GQ395" s="12"/>
      <c r="GR395" s="14"/>
      <c r="GS395" s="12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2">
        <f t="shared" ref="HQ395:HQ403" si="92">countif(AC395:DP395,"TRUE")</f>
        <v>8</v>
      </c>
      <c r="HR395" s="12">
        <v>60000.0</v>
      </c>
      <c r="HS395" s="12">
        <v>0.0</v>
      </c>
      <c r="HT395" s="12">
        <v>0.0</v>
      </c>
      <c r="HU395" s="12">
        <v>0.0</v>
      </c>
      <c r="HV395" s="12">
        <v>0.0</v>
      </c>
      <c r="HW395" s="12"/>
      <c r="HX395" s="12">
        <v>60000.0</v>
      </c>
      <c r="HY395" s="12" t="s">
        <v>3465</v>
      </c>
      <c r="HZ395" s="12" t="s">
        <v>3466</v>
      </c>
    </row>
    <row r="396">
      <c r="A396" s="12" t="s">
        <v>3467</v>
      </c>
      <c r="B396" s="20">
        <v>40647.0</v>
      </c>
      <c r="C396" s="13">
        <v>45236.0</v>
      </c>
      <c r="D396" s="12">
        <v>11.0</v>
      </c>
      <c r="E396" s="12" t="s">
        <v>3251</v>
      </c>
      <c r="F396" s="12" t="s">
        <v>3252</v>
      </c>
      <c r="G396" s="12" t="s">
        <v>237</v>
      </c>
      <c r="H396" s="12" t="s">
        <v>238</v>
      </c>
      <c r="I396" s="12" t="s">
        <v>239</v>
      </c>
      <c r="J396" s="14"/>
      <c r="K396" s="12" t="s">
        <v>3468</v>
      </c>
      <c r="L396" s="12" t="s">
        <v>3469</v>
      </c>
      <c r="M396" s="15" t="s">
        <v>600</v>
      </c>
      <c r="N396" s="12" t="s">
        <v>3255</v>
      </c>
      <c r="O396" s="12" t="s">
        <v>3256</v>
      </c>
      <c r="P396" s="12" t="s">
        <v>245</v>
      </c>
      <c r="Q396" s="12" t="s">
        <v>278</v>
      </c>
      <c r="R396" s="12" t="s">
        <v>279</v>
      </c>
      <c r="S396" s="12" t="s">
        <v>248</v>
      </c>
      <c r="T396" s="16" t="s">
        <v>3470</v>
      </c>
      <c r="U396" s="17" t="s">
        <v>3471</v>
      </c>
      <c r="V396" s="14" t="str">
        <f t="shared" si="1"/>
        <v>3,638214</v>
      </c>
      <c r="W396" s="14" t="str">
        <f t="shared" si="2"/>
        <v>98,510737</v>
      </c>
      <c r="X396" s="14" t="str">
        <f t="shared" si="3"/>
        <v>3,638308</v>
      </c>
      <c r="Y396" s="14" t="str">
        <f t="shared" si="4"/>
        <v>98,510742</v>
      </c>
      <c r="Z396" s="18">
        <f t="shared" si="88"/>
        <v>10.46703092</v>
      </c>
      <c r="AA396" s="14" t="str">
        <f t="shared" si="6"/>
        <v>Dalam Radius</v>
      </c>
      <c r="AB396" s="14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 t="b">
        <v>1</v>
      </c>
      <c r="AY396" s="12"/>
      <c r="AZ396" s="12" t="b">
        <v>1</v>
      </c>
      <c r="BA396" s="12"/>
      <c r="BB396" s="12" t="b">
        <v>1</v>
      </c>
      <c r="BC396" s="12"/>
      <c r="BD396" s="12"/>
      <c r="BE396" s="12"/>
      <c r="BF396" s="12" t="b">
        <v>1</v>
      </c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 t="b">
        <v>1</v>
      </c>
      <c r="BW396" s="12"/>
      <c r="BX396" s="12"/>
      <c r="BY396" s="12"/>
      <c r="BZ396" s="12" t="b">
        <v>1</v>
      </c>
      <c r="CA396" s="12"/>
      <c r="CB396" s="12" t="b">
        <v>1</v>
      </c>
      <c r="CC396" s="12"/>
      <c r="CD396" s="12"/>
      <c r="CE396" s="12"/>
      <c r="CF396" s="12"/>
      <c r="CG396" s="12"/>
      <c r="CH396" s="12"/>
      <c r="CI396" s="12"/>
      <c r="CJ396" s="12" t="b">
        <v>1</v>
      </c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4"/>
      <c r="DR396" s="12" t="b">
        <v>0</v>
      </c>
      <c r="DS396" s="12" t="b">
        <v>0</v>
      </c>
      <c r="DT396" s="14"/>
      <c r="DU396" s="14"/>
      <c r="DV396" s="12" t="s">
        <v>3472</v>
      </c>
      <c r="DW396" s="12" t="b">
        <v>1</v>
      </c>
      <c r="DX396" s="14"/>
      <c r="DY396" s="14"/>
      <c r="DZ396" s="12"/>
      <c r="EA396" s="12"/>
      <c r="EB396" s="12"/>
      <c r="EC396" s="12"/>
      <c r="ED396" s="12"/>
      <c r="EE396" s="12"/>
      <c r="EF396" s="14"/>
      <c r="EG396" s="14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4"/>
      <c r="EU396" s="12">
        <v>1.0</v>
      </c>
      <c r="EV396" s="12"/>
      <c r="EW396" s="12">
        <v>2.0</v>
      </c>
      <c r="EX396" s="12"/>
      <c r="EY396" s="12">
        <v>2.0</v>
      </c>
      <c r="EZ396" s="12"/>
      <c r="FA396" s="12"/>
      <c r="FB396" s="12"/>
      <c r="FC396" s="12">
        <v>2.0</v>
      </c>
      <c r="FD396" s="12"/>
      <c r="FE396" s="12"/>
      <c r="FF396" s="12"/>
      <c r="FG396" s="12"/>
      <c r="FH396" s="12"/>
      <c r="FI396" s="12"/>
      <c r="FJ396" s="12"/>
      <c r="FK396" s="12"/>
      <c r="FL396" s="12"/>
      <c r="FM396" s="14"/>
      <c r="FN396" s="12"/>
      <c r="FO396" s="12"/>
      <c r="FP396" s="12"/>
      <c r="FQ396" s="14"/>
      <c r="FR396" s="12"/>
      <c r="FS396" s="12"/>
      <c r="FT396" s="12"/>
      <c r="FU396" s="12"/>
      <c r="FV396" s="12"/>
      <c r="FW396" s="12">
        <v>1.0</v>
      </c>
      <c r="FX396" s="12"/>
      <c r="FY396" s="12">
        <v>1.0</v>
      </c>
      <c r="FZ396" s="12"/>
      <c r="GA396" s="12"/>
      <c r="GB396" s="12"/>
      <c r="GC396" s="14"/>
      <c r="GD396" s="12"/>
      <c r="GE396" s="12"/>
      <c r="GF396" s="12"/>
      <c r="GG396" s="12">
        <v>1.0</v>
      </c>
      <c r="GH396" s="12"/>
      <c r="GI396" s="12"/>
      <c r="GJ396" s="12"/>
      <c r="GK396" s="14"/>
      <c r="GL396" s="14"/>
      <c r="GM396" s="14"/>
      <c r="GN396" s="12"/>
      <c r="GO396" s="14"/>
      <c r="GP396" s="14"/>
      <c r="GQ396" s="12"/>
      <c r="GR396" s="14"/>
      <c r="GS396" s="12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2">
        <f t="shared" si="92"/>
        <v>8</v>
      </c>
      <c r="HR396" s="12">
        <v>120000.0</v>
      </c>
      <c r="HS396" s="12">
        <v>0.0</v>
      </c>
      <c r="HT396" s="12">
        <v>0.0</v>
      </c>
      <c r="HU396" s="12">
        <v>0.0</v>
      </c>
      <c r="HV396" s="12">
        <v>0.0</v>
      </c>
      <c r="HW396" s="12">
        <v>0.0</v>
      </c>
      <c r="HX396" s="12">
        <v>120000.0</v>
      </c>
      <c r="HY396" s="20">
        <v>36721.0</v>
      </c>
      <c r="HZ396" s="12" t="s">
        <v>3473</v>
      </c>
    </row>
    <row r="397">
      <c r="A397" s="12" t="s">
        <v>3474</v>
      </c>
      <c r="B397" s="12" t="s">
        <v>3475</v>
      </c>
      <c r="C397" s="13">
        <v>45236.0</v>
      </c>
      <c r="D397" s="12">
        <v>11.0</v>
      </c>
      <c r="E397" s="12" t="s">
        <v>3251</v>
      </c>
      <c r="F397" s="12" t="s">
        <v>3252</v>
      </c>
      <c r="G397" s="12" t="s">
        <v>237</v>
      </c>
      <c r="H397" s="12" t="s">
        <v>238</v>
      </c>
      <c r="I397" s="12" t="s">
        <v>239</v>
      </c>
      <c r="J397" s="14"/>
      <c r="K397" s="12" t="s">
        <v>3476</v>
      </c>
      <c r="L397" s="12" t="s">
        <v>3477</v>
      </c>
      <c r="M397" s="15" t="s">
        <v>600</v>
      </c>
      <c r="N397" s="12" t="s">
        <v>3478</v>
      </c>
      <c r="O397" s="12" t="s">
        <v>3256</v>
      </c>
      <c r="P397" s="12" t="s">
        <v>245</v>
      </c>
      <c r="Q397" s="12" t="s">
        <v>278</v>
      </c>
      <c r="R397" s="12" t="s">
        <v>279</v>
      </c>
      <c r="S397" s="17" t="s">
        <v>248</v>
      </c>
      <c r="T397" s="16" t="s">
        <v>3479</v>
      </c>
      <c r="U397" s="12" t="s">
        <v>3480</v>
      </c>
      <c r="V397" s="14" t="str">
        <f t="shared" si="1"/>
        <v>3,596275</v>
      </c>
      <c r="W397" s="14" t="str">
        <f t="shared" si="2"/>
        <v>98,478772</v>
      </c>
      <c r="X397" s="14" t="str">
        <f t="shared" si="3"/>
        <v>3,596241</v>
      </c>
      <c r="Y397" s="18" t="str">
        <f t="shared" si="4"/>
        <v>98,478842</v>
      </c>
      <c r="Z397" s="14">
        <f t="shared" si="88"/>
        <v>8.63943145</v>
      </c>
      <c r="AA397" s="14" t="str">
        <f t="shared" si="6"/>
        <v>Dalam Radius</v>
      </c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4"/>
      <c r="DQ397" s="12"/>
      <c r="DR397" s="12" t="b">
        <v>0</v>
      </c>
      <c r="DS397" s="12" t="b">
        <v>0</v>
      </c>
      <c r="DT397" s="12"/>
      <c r="DU397" s="12"/>
      <c r="DV397" s="12" t="s">
        <v>3481</v>
      </c>
      <c r="DW397" s="12" t="b">
        <v>0</v>
      </c>
      <c r="DZ397" s="12"/>
      <c r="EA397" s="12"/>
      <c r="EB397" s="12"/>
      <c r="EC397" s="12"/>
      <c r="ED397" s="12"/>
      <c r="EE397" s="14"/>
      <c r="EF397" s="14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4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4"/>
      <c r="FM397" s="12"/>
      <c r="FN397" s="12"/>
      <c r="FO397" s="12"/>
      <c r="FP397" s="14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/>
      <c r="GB397" s="14"/>
      <c r="GC397" s="12"/>
      <c r="GD397" s="12"/>
      <c r="GE397" s="12"/>
      <c r="GF397" s="12"/>
      <c r="GG397" s="12"/>
      <c r="GH397" s="12"/>
      <c r="GI397" s="12"/>
      <c r="GJ397" s="14"/>
      <c r="GK397" s="14"/>
      <c r="GL397" s="14"/>
      <c r="GM397" s="12"/>
      <c r="GN397" s="14"/>
      <c r="GO397" s="14"/>
      <c r="GP397" s="12"/>
      <c r="GQ397" s="14"/>
      <c r="GR397" s="12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2"/>
      <c r="HQ397" s="12">
        <f t="shared" si="92"/>
        <v>0</v>
      </c>
      <c r="HR397" s="12"/>
      <c r="HS397" s="12">
        <f>countif(AC397:CX397,"TRUE")</f>
        <v>0</v>
      </c>
      <c r="HT397" s="12">
        <v>0.0</v>
      </c>
      <c r="HU397" s="12">
        <v>0.0</v>
      </c>
      <c r="HV397" s="12">
        <v>0.0</v>
      </c>
      <c r="HW397" s="12">
        <v>0.0</v>
      </c>
      <c r="HX397" s="12"/>
    </row>
    <row r="398">
      <c r="A398" s="12" t="s">
        <v>3482</v>
      </c>
      <c r="B398" s="12" t="s">
        <v>3483</v>
      </c>
      <c r="C398" s="13">
        <v>45234.0</v>
      </c>
      <c r="D398" s="12">
        <v>11.0</v>
      </c>
      <c r="E398" s="12" t="s">
        <v>475</v>
      </c>
      <c r="F398" s="12" t="s">
        <v>476</v>
      </c>
      <c r="G398" s="12" t="s">
        <v>237</v>
      </c>
      <c r="H398" s="12" t="s">
        <v>238</v>
      </c>
      <c r="I398" s="12" t="s">
        <v>239</v>
      </c>
      <c r="J398" s="14"/>
      <c r="K398" s="12" t="s">
        <v>3484</v>
      </c>
      <c r="L398" s="12" t="s">
        <v>3485</v>
      </c>
      <c r="M398" s="15" t="s">
        <v>1727</v>
      </c>
      <c r="N398" s="12" t="s">
        <v>1144</v>
      </c>
      <c r="O398" s="12" t="s">
        <v>259</v>
      </c>
      <c r="P398" s="12" t="s">
        <v>245</v>
      </c>
      <c r="Q398" s="12" t="s">
        <v>278</v>
      </c>
      <c r="R398" s="12" t="s">
        <v>279</v>
      </c>
      <c r="S398" s="12" t="s">
        <v>248</v>
      </c>
      <c r="T398" s="16" t="s">
        <v>3486</v>
      </c>
      <c r="U398" s="17" t="s">
        <v>3487</v>
      </c>
      <c r="V398" s="14" t="str">
        <f t="shared" si="1"/>
        <v>3,521211</v>
      </c>
      <c r="W398" s="14" t="str">
        <f t="shared" si="2"/>
        <v>98,676037</v>
      </c>
      <c r="X398" s="14" t="str">
        <f t="shared" si="3"/>
        <v>3,521198</v>
      </c>
      <c r="Y398" s="14" t="str">
        <f t="shared" si="4"/>
        <v>98,676038</v>
      </c>
      <c r="Z398" s="18">
        <f t="shared" si="88"/>
        <v>1.449787157</v>
      </c>
      <c r="AA398" s="14" t="str">
        <f t="shared" si="6"/>
        <v>Dalam Radius</v>
      </c>
      <c r="AB398" s="14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 t="b">
        <v>1</v>
      </c>
      <c r="BC398" s="12"/>
      <c r="BD398" s="12"/>
      <c r="BE398" s="12"/>
      <c r="BF398" s="12" t="b">
        <v>1</v>
      </c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 t="b">
        <v>1</v>
      </c>
      <c r="BW398" s="12"/>
      <c r="BX398" s="12"/>
      <c r="BY398" s="12"/>
      <c r="BZ398" s="12" t="b">
        <v>1</v>
      </c>
      <c r="CA398" s="12"/>
      <c r="CB398" s="12" t="b">
        <v>1</v>
      </c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4"/>
      <c r="DR398" s="12" t="b">
        <v>0</v>
      </c>
      <c r="DS398" s="12" t="b">
        <v>0</v>
      </c>
      <c r="DT398" s="14"/>
      <c r="DU398" s="14"/>
      <c r="DV398" s="12" t="s">
        <v>3488</v>
      </c>
      <c r="DW398" s="12" t="b">
        <v>0</v>
      </c>
      <c r="DX398" s="14"/>
      <c r="DY398" s="14"/>
      <c r="DZ398" s="12"/>
      <c r="EA398" s="12"/>
      <c r="EB398" s="12"/>
      <c r="EC398" s="12"/>
      <c r="ED398" s="12"/>
      <c r="EE398" s="12"/>
      <c r="EF398" s="14"/>
      <c r="EG398" s="14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4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4"/>
      <c r="FN398" s="12"/>
      <c r="FO398" s="12"/>
      <c r="FP398" s="12"/>
      <c r="FQ398" s="14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/>
      <c r="GB398" s="12"/>
      <c r="GC398" s="14"/>
      <c r="GD398" s="12"/>
      <c r="GE398" s="12"/>
      <c r="GF398" s="12"/>
      <c r="GG398" s="12"/>
      <c r="GH398" s="12"/>
      <c r="GI398" s="12"/>
      <c r="GJ398" s="12"/>
      <c r="GK398" s="14"/>
      <c r="GL398" s="14"/>
      <c r="GM398" s="14"/>
      <c r="GN398" s="12"/>
      <c r="GO398" s="14"/>
      <c r="GP398" s="14"/>
      <c r="GQ398" s="12"/>
      <c r="GR398" s="14"/>
      <c r="GS398" s="12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2">
        <f t="shared" si="92"/>
        <v>5</v>
      </c>
      <c r="HR398" s="12">
        <v>0.0</v>
      </c>
      <c r="HS398" s="12">
        <v>0.0</v>
      </c>
      <c r="HT398" s="12">
        <v>0.0</v>
      </c>
      <c r="HU398" s="12">
        <v>0.0</v>
      </c>
      <c r="HV398" s="12">
        <v>0.0</v>
      </c>
      <c r="HW398" s="12">
        <v>0.0</v>
      </c>
      <c r="HX398" s="12">
        <v>0.0</v>
      </c>
      <c r="HY398" s="12" t="s">
        <v>3489</v>
      </c>
      <c r="HZ398" s="19">
        <v>36535.0</v>
      </c>
    </row>
    <row r="399">
      <c r="A399" s="12" t="s">
        <v>3490</v>
      </c>
      <c r="B399" s="12" t="s">
        <v>3491</v>
      </c>
      <c r="C399" s="13">
        <v>45232.0</v>
      </c>
      <c r="D399" s="12">
        <v>11.0</v>
      </c>
      <c r="E399" s="12" t="s">
        <v>235</v>
      </c>
      <c r="F399" s="12" t="s">
        <v>619</v>
      </c>
      <c r="G399" s="12" t="s">
        <v>237</v>
      </c>
      <c r="H399" s="12" t="s">
        <v>238</v>
      </c>
      <c r="I399" s="12" t="s">
        <v>239</v>
      </c>
      <c r="J399" s="14"/>
      <c r="K399" s="12" t="s">
        <v>3492</v>
      </c>
      <c r="L399" s="12" t="s">
        <v>3493</v>
      </c>
      <c r="M399" s="15" t="s">
        <v>3494</v>
      </c>
      <c r="N399" s="12" t="s">
        <v>243</v>
      </c>
      <c r="O399" s="12" t="s">
        <v>244</v>
      </c>
      <c r="P399" s="12" t="s">
        <v>245</v>
      </c>
      <c r="Q399" s="12" t="s">
        <v>246</v>
      </c>
      <c r="R399" s="12" t="s">
        <v>247</v>
      </c>
      <c r="S399" s="12" t="s">
        <v>248</v>
      </c>
      <c r="T399" s="16" t="s">
        <v>3495</v>
      </c>
      <c r="U399" s="17" t="s">
        <v>3496</v>
      </c>
      <c r="V399" s="14" t="str">
        <f t="shared" si="1"/>
        <v>3,602615</v>
      </c>
      <c r="W399" s="14" t="str">
        <f t="shared" si="2"/>
        <v>98,711634</v>
      </c>
      <c r="X399" s="14" t="str">
        <f t="shared" si="3"/>
        <v>3,602622</v>
      </c>
      <c r="Y399" s="14" t="str">
        <f t="shared" si="4"/>
        <v>98,711645</v>
      </c>
      <c r="Z399" s="18">
        <f t="shared" si="88"/>
        <v>1.447764608</v>
      </c>
      <c r="AA399" s="14" t="str">
        <f t="shared" si="6"/>
        <v>Dalam Radius</v>
      </c>
      <c r="AB399" s="14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 t="b">
        <v>1</v>
      </c>
      <c r="AY399" s="12"/>
      <c r="AZ399" s="12" t="b">
        <v>1</v>
      </c>
      <c r="BA399" s="12"/>
      <c r="BB399" s="12" t="b">
        <v>1</v>
      </c>
      <c r="BC399" s="12"/>
      <c r="BD399" s="12"/>
      <c r="BE399" s="12"/>
      <c r="BF399" s="12" t="b">
        <v>1</v>
      </c>
      <c r="BG399" s="12"/>
      <c r="BH399" s="12"/>
      <c r="BI399" s="12" t="b">
        <v>1</v>
      </c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 t="b">
        <v>1</v>
      </c>
      <c r="BW399" s="12"/>
      <c r="BX399" s="12"/>
      <c r="BY399" s="12"/>
      <c r="BZ399" s="12" t="b">
        <v>1</v>
      </c>
      <c r="CA399" s="12"/>
      <c r="CB399" s="12" t="b">
        <v>1</v>
      </c>
      <c r="CC399" s="12"/>
      <c r="CD399" s="12"/>
      <c r="CE399" s="12"/>
      <c r="CF399" s="12"/>
      <c r="CG399" s="12" t="b">
        <v>1</v>
      </c>
      <c r="CH399" s="12"/>
      <c r="CI399" s="12"/>
      <c r="CJ399" s="12"/>
      <c r="CK399" s="12" t="b">
        <v>1</v>
      </c>
      <c r="CL399" s="12" t="b">
        <v>1</v>
      </c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2" t="b">
        <v>0</v>
      </c>
      <c r="DS399" s="12" t="b">
        <v>0</v>
      </c>
      <c r="DT399" s="14"/>
      <c r="DU399" s="14"/>
      <c r="DV399" s="12" t="s">
        <v>3497</v>
      </c>
      <c r="DW399" s="12" t="b">
        <v>1</v>
      </c>
      <c r="DX399" s="14"/>
      <c r="DY399" s="14"/>
      <c r="DZ399" s="12"/>
      <c r="EA399" s="12"/>
      <c r="EB399" s="12"/>
      <c r="EC399" s="12"/>
      <c r="ED399" s="12"/>
      <c r="EE399" s="12"/>
      <c r="EF399" s="14"/>
      <c r="EG399" s="14"/>
      <c r="EH399" s="12"/>
      <c r="EI399" s="12"/>
      <c r="EJ399" s="14"/>
      <c r="EK399" s="12"/>
      <c r="EL399" s="12"/>
      <c r="EM399" s="12"/>
      <c r="EN399" s="12"/>
      <c r="EO399" s="12"/>
      <c r="EP399" s="12"/>
      <c r="EQ399" s="12"/>
      <c r="ER399" s="12"/>
      <c r="ES399" s="12"/>
      <c r="ET399" s="14"/>
      <c r="EU399" s="12"/>
      <c r="EV399" s="12"/>
      <c r="EW399" s="12"/>
      <c r="EX399" s="12"/>
      <c r="EY399" s="12"/>
      <c r="EZ399" s="12"/>
      <c r="FA399" s="12"/>
      <c r="FB399" s="12"/>
      <c r="FC399" s="12">
        <v>1.0</v>
      </c>
      <c r="FD399" s="12"/>
      <c r="FE399" s="12"/>
      <c r="FF399" s="12"/>
      <c r="FG399" s="12"/>
      <c r="FH399" s="12"/>
      <c r="FI399" s="12"/>
      <c r="FJ399" s="12"/>
      <c r="FK399" s="12"/>
      <c r="FL399" s="12"/>
      <c r="FM399" s="14"/>
      <c r="FN399" s="12"/>
      <c r="FO399" s="12"/>
      <c r="FP399" s="12"/>
      <c r="FQ399" s="14"/>
      <c r="FR399" s="12"/>
      <c r="FS399" s="12">
        <v>1.0</v>
      </c>
      <c r="FT399" s="12"/>
      <c r="FU399" s="12"/>
      <c r="FV399" s="12"/>
      <c r="FW399" s="12"/>
      <c r="FX399" s="12"/>
      <c r="FY399" s="12">
        <v>1.0</v>
      </c>
      <c r="FZ399" s="12"/>
      <c r="GA399" s="12"/>
      <c r="GB399" s="12"/>
      <c r="GC399" s="14"/>
      <c r="GD399" s="12"/>
      <c r="GE399" s="12"/>
      <c r="GF399" s="12"/>
      <c r="GG399" s="12">
        <v>1.0</v>
      </c>
      <c r="GH399" s="12"/>
      <c r="GI399" s="12"/>
      <c r="GJ399" s="12"/>
      <c r="GK399" s="14"/>
      <c r="GL399" s="14"/>
      <c r="GM399" s="14"/>
      <c r="GN399" s="12"/>
      <c r="GO399" s="14"/>
      <c r="GP399" s="14"/>
      <c r="GQ399" s="12"/>
      <c r="GR399" s="14"/>
      <c r="GS399" s="12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2">
        <f t="shared" si="92"/>
        <v>11</v>
      </c>
      <c r="HR399" s="12">
        <v>48000.0</v>
      </c>
      <c r="HS399" s="12">
        <v>0.0</v>
      </c>
      <c r="HT399" s="12">
        <v>0.0</v>
      </c>
      <c r="HU399" s="12">
        <v>0.0</v>
      </c>
      <c r="HV399" s="12">
        <v>0.0</v>
      </c>
      <c r="HW399" s="12"/>
      <c r="HX399" s="12">
        <v>48000.0</v>
      </c>
      <c r="HY399" s="12" t="s">
        <v>3498</v>
      </c>
      <c r="HZ399" s="19">
        <v>36555.0</v>
      </c>
    </row>
    <row r="400">
      <c r="A400" s="12" t="s">
        <v>3499</v>
      </c>
      <c r="B400" s="12" t="s">
        <v>3500</v>
      </c>
      <c r="C400" s="13">
        <v>45231.0</v>
      </c>
      <c r="D400" s="12">
        <v>11.0</v>
      </c>
      <c r="E400" s="12" t="s">
        <v>235</v>
      </c>
      <c r="F400" s="12" t="s">
        <v>619</v>
      </c>
      <c r="G400" s="12" t="s">
        <v>237</v>
      </c>
      <c r="H400" s="12" t="s">
        <v>238</v>
      </c>
      <c r="I400" s="12" t="s">
        <v>239</v>
      </c>
      <c r="J400" s="14"/>
      <c r="K400" s="12" t="s">
        <v>3501</v>
      </c>
      <c r="L400" s="12" t="s">
        <v>3502</v>
      </c>
      <c r="M400" s="15" t="s">
        <v>3503</v>
      </c>
      <c r="N400" s="12" t="s">
        <v>243</v>
      </c>
      <c r="O400" s="12" t="s">
        <v>244</v>
      </c>
      <c r="P400" s="12" t="s">
        <v>245</v>
      </c>
      <c r="Q400" s="12" t="s">
        <v>278</v>
      </c>
      <c r="R400" s="12" t="s">
        <v>279</v>
      </c>
      <c r="S400" s="12" t="s">
        <v>248</v>
      </c>
      <c r="T400" s="16" t="s">
        <v>3504</v>
      </c>
      <c r="U400" s="17" t="s">
        <v>3505</v>
      </c>
      <c r="V400" s="14" t="str">
        <f t="shared" si="1"/>
        <v>3,614046</v>
      </c>
      <c r="W400" s="14" t="str">
        <f t="shared" si="2"/>
        <v>98,718465</v>
      </c>
      <c r="X400" s="14" t="str">
        <f t="shared" si="3"/>
        <v>3,614055</v>
      </c>
      <c r="Y400" s="14" t="str">
        <f t="shared" si="4"/>
        <v>98,718456</v>
      </c>
      <c r="Z400" s="18">
        <f t="shared" si="88"/>
        <v>1.413872584</v>
      </c>
      <c r="AA400" s="14" t="str">
        <f t="shared" si="6"/>
        <v>Dalam Radius</v>
      </c>
      <c r="AB400" s="14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 t="b">
        <v>1</v>
      </c>
      <c r="BC400" s="12"/>
      <c r="BD400" s="12"/>
      <c r="BE400" s="12"/>
      <c r="BF400" s="12" t="b">
        <v>1</v>
      </c>
      <c r="BG400" s="12"/>
      <c r="BH400" s="12"/>
      <c r="BI400" s="12"/>
      <c r="BJ400" s="12"/>
      <c r="BK400" s="12"/>
      <c r="BL400" s="12"/>
      <c r="BM400" s="12"/>
      <c r="BN400" s="12"/>
      <c r="BO400" s="12" t="b">
        <v>1</v>
      </c>
      <c r="BP400" s="12"/>
      <c r="BQ400" s="12"/>
      <c r="BR400" s="12"/>
      <c r="BS400" s="12"/>
      <c r="BT400" s="12"/>
      <c r="BU400" s="12"/>
      <c r="BV400" s="12" t="b">
        <v>1</v>
      </c>
      <c r="BW400" s="12"/>
      <c r="BX400" s="12"/>
      <c r="BY400" s="12"/>
      <c r="BZ400" s="12" t="b">
        <v>1</v>
      </c>
      <c r="CA400" s="12"/>
      <c r="CB400" s="12" t="b">
        <v>1</v>
      </c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2" t="b">
        <v>0</v>
      </c>
      <c r="DS400" s="12" t="b">
        <v>0</v>
      </c>
      <c r="DT400" s="14"/>
      <c r="DU400" s="14"/>
      <c r="DV400" s="12" t="s">
        <v>3506</v>
      </c>
      <c r="DW400" s="12" t="b">
        <v>1</v>
      </c>
      <c r="DX400" s="14"/>
      <c r="DY400" s="14"/>
      <c r="DZ400" s="12"/>
      <c r="EA400" s="12"/>
      <c r="EB400" s="12"/>
      <c r="EC400" s="12"/>
      <c r="ED400" s="12"/>
      <c r="EE400" s="12"/>
      <c r="EF400" s="14"/>
      <c r="EG400" s="14"/>
      <c r="EH400" s="12"/>
      <c r="EI400" s="12"/>
      <c r="EJ400" s="14"/>
      <c r="EK400" s="12"/>
      <c r="EL400" s="12"/>
      <c r="EM400" s="12"/>
      <c r="EN400" s="12"/>
      <c r="EO400" s="12"/>
      <c r="EP400" s="12"/>
      <c r="EQ400" s="12"/>
      <c r="ER400" s="12"/>
      <c r="ES400" s="12"/>
      <c r="ET400" s="14"/>
      <c r="EU400" s="12"/>
      <c r="EV400" s="12"/>
      <c r="EW400" s="12">
        <v>1.0</v>
      </c>
      <c r="EX400" s="12"/>
      <c r="EY400" s="12">
        <v>1.0</v>
      </c>
      <c r="EZ400" s="12"/>
      <c r="FA400" s="12"/>
      <c r="FB400" s="12"/>
      <c r="FC400" s="12">
        <v>2.0</v>
      </c>
      <c r="FD400" s="12"/>
      <c r="FE400" s="12"/>
      <c r="FF400" s="12"/>
      <c r="FG400" s="12"/>
      <c r="FH400" s="12"/>
      <c r="FI400" s="12"/>
      <c r="FJ400" s="12"/>
      <c r="FK400" s="12"/>
      <c r="FL400" s="12">
        <v>1.0</v>
      </c>
      <c r="FM400" s="14"/>
      <c r="FN400" s="12"/>
      <c r="FO400" s="12"/>
      <c r="FP400" s="12"/>
      <c r="FQ400" s="14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/>
      <c r="GB400" s="12"/>
      <c r="GC400" s="14"/>
      <c r="GD400" s="12"/>
      <c r="GE400" s="12"/>
      <c r="GF400" s="12"/>
      <c r="GG400" s="12"/>
      <c r="GH400" s="12"/>
      <c r="GI400" s="12"/>
      <c r="GJ400" s="12"/>
      <c r="GK400" s="14"/>
      <c r="GL400" s="14"/>
      <c r="GM400" s="14"/>
      <c r="GN400" s="12"/>
      <c r="GO400" s="14"/>
      <c r="GP400" s="14"/>
      <c r="GQ400" s="12"/>
      <c r="GR400" s="14"/>
      <c r="GS400" s="12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2">
        <f t="shared" si="92"/>
        <v>6</v>
      </c>
      <c r="HR400" s="12">
        <v>60000.0</v>
      </c>
      <c r="HS400" s="12">
        <v>0.0</v>
      </c>
      <c r="HT400" s="12">
        <v>0.0</v>
      </c>
      <c r="HU400" s="12">
        <v>0.0</v>
      </c>
      <c r="HV400" s="12">
        <v>0.0</v>
      </c>
      <c r="HW400" s="12"/>
      <c r="HX400" s="12">
        <v>60000.0</v>
      </c>
      <c r="HY400" s="20">
        <v>14622.0</v>
      </c>
      <c r="HZ400" s="12" t="s">
        <v>1778</v>
      </c>
    </row>
    <row r="401">
      <c r="A401" s="12" t="s">
        <v>3507</v>
      </c>
      <c r="B401" s="22">
        <v>21107.0</v>
      </c>
      <c r="C401" s="13">
        <v>45236.0</v>
      </c>
      <c r="D401" s="12">
        <v>11.0</v>
      </c>
      <c r="E401" s="12" t="s">
        <v>235</v>
      </c>
      <c r="F401" s="12" t="s">
        <v>236</v>
      </c>
      <c r="G401" s="12" t="s">
        <v>237</v>
      </c>
      <c r="H401" s="12" t="s">
        <v>238</v>
      </c>
      <c r="I401" s="12" t="s">
        <v>239</v>
      </c>
      <c r="J401" s="14"/>
      <c r="K401" s="12" t="s">
        <v>3234</v>
      </c>
      <c r="L401" s="12" t="s">
        <v>3235</v>
      </c>
      <c r="M401" s="15" t="s">
        <v>268</v>
      </c>
      <c r="N401" s="12" t="s">
        <v>713</v>
      </c>
      <c r="O401" s="12" t="s">
        <v>259</v>
      </c>
      <c r="P401" s="12" t="s">
        <v>245</v>
      </c>
      <c r="Q401" s="12" t="s">
        <v>278</v>
      </c>
      <c r="R401" s="12" t="s">
        <v>279</v>
      </c>
      <c r="S401" s="12" t="s">
        <v>3236</v>
      </c>
      <c r="T401" s="16" t="s">
        <v>3237</v>
      </c>
      <c r="U401" s="17" t="s">
        <v>3508</v>
      </c>
      <c r="V401" s="14" t="str">
        <f t="shared" si="1"/>
        <v>3,597314</v>
      </c>
      <c r="W401" s="14" t="str">
        <f t="shared" si="2"/>
        <v>98,727724</v>
      </c>
      <c r="X401" s="14" t="str">
        <f t="shared" si="3"/>
        <v>3,597324</v>
      </c>
      <c r="Y401" s="14" t="str">
        <f t="shared" si="4"/>
        <v>98,727717</v>
      </c>
      <c r="Z401" s="18">
        <f t="shared" si="88"/>
        <v>1.35642701</v>
      </c>
      <c r="AA401" s="14" t="str">
        <f t="shared" si="6"/>
        <v>Dalam Radius</v>
      </c>
      <c r="AB401" s="14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 t="b">
        <v>1</v>
      </c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 t="b">
        <v>1</v>
      </c>
      <c r="CC401" s="12"/>
      <c r="CD401" s="12"/>
      <c r="CE401" s="12"/>
      <c r="CF401" s="12"/>
      <c r="CG401" s="12" t="b">
        <v>1</v>
      </c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4"/>
      <c r="DR401" s="12" t="b">
        <v>0</v>
      </c>
      <c r="DS401" s="12" t="b">
        <v>0</v>
      </c>
      <c r="DT401" s="14"/>
      <c r="DU401" s="14"/>
      <c r="DV401" s="12" t="s">
        <v>3509</v>
      </c>
      <c r="DW401" s="12" t="b">
        <v>1</v>
      </c>
      <c r="DX401" s="14"/>
      <c r="DY401" s="14"/>
      <c r="DZ401" s="12"/>
      <c r="EA401" s="12"/>
      <c r="EB401" s="12"/>
      <c r="EC401" s="12"/>
      <c r="ED401" s="12"/>
      <c r="EE401" s="12"/>
      <c r="EF401" s="14"/>
      <c r="EG401" s="14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4"/>
      <c r="EU401" s="12">
        <v>1.0</v>
      </c>
      <c r="EV401" s="12"/>
      <c r="EW401" s="12">
        <v>0.0</v>
      </c>
      <c r="EX401" s="12"/>
      <c r="EY401" s="12">
        <v>0.0</v>
      </c>
      <c r="EZ401" s="12"/>
      <c r="FA401" s="12"/>
      <c r="FB401" s="12">
        <v>1.0</v>
      </c>
      <c r="FC401" s="12">
        <v>1.0</v>
      </c>
      <c r="FD401" s="12"/>
      <c r="FE401" s="12"/>
      <c r="FF401" s="12">
        <v>0.0</v>
      </c>
      <c r="FG401" s="12"/>
      <c r="FH401" s="12"/>
      <c r="FI401" s="12">
        <v>1.0</v>
      </c>
      <c r="FJ401" s="12"/>
      <c r="FK401" s="12"/>
      <c r="FL401" s="12">
        <v>1.0</v>
      </c>
      <c r="FM401" s="14"/>
      <c r="FN401" s="12"/>
      <c r="FO401" s="12">
        <v>1.0</v>
      </c>
      <c r="FP401" s="12"/>
      <c r="FQ401" s="14"/>
      <c r="FR401" s="12"/>
      <c r="FS401" s="12">
        <v>1.0</v>
      </c>
      <c r="FT401" s="12"/>
      <c r="FU401" s="12">
        <v>1.0</v>
      </c>
      <c r="FV401" s="12"/>
      <c r="FW401" s="12"/>
      <c r="FX401" s="12"/>
      <c r="FY401" s="12">
        <v>1.0</v>
      </c>
      <c r="FZ401" s="12"/>
      <c r="GA401" s="12"/>
      <c r="GB401" s="12">
        <v>1.0</v>
      </c>
      <c r="GC401" s="14"/>
      <c r="GD401" s="12">
        <v>1.0</v>
      </c>
      <c r="GE401" s="12"/>
      <c r="GF401" s="12"/>
      <c r="GG401" s="12">
        <v>1.0</v>
      </c>
      <c r="GH401" s="12"/>
      <c r="GI401" s="12"/>
      <c r="GJ401" s="12"/>
      <c r="GK401" s="14"/>
      <c r="GL401" s="14"/>
      <c r="GM401" s="14"/>
      <c r="GN401" s="12"/>
      <c r="GO401" s="14"/>
      <c r="GP401" s="14"/>
      <c r="GQ401" s="12"/>
      <c r="GR401" s="14"/>
      <c r="GS401" s="12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2">
        <f t="shared" si="92"/>
        <v>3</v>
      </c>
      <c r="HR401" s="12">
        <v>144000.0</v>
      </c>
      <c r="HS401" s="12">
        <v>0.0</v>
      </c>
      <c r="HT401" s="12">
        <v>0.0</v>
      </c>
      <c r="HU401" s="12">
        <v>0.0</v>
      </c>
      <c r="HV401" s="12">
        <v>0.0</v>
      </c>
      <c r="HW401" s="12">
        <v>0.0</v>
      </c>
      <c r="HX401" s="12">
        <v>144000.0</v>
      </c>
      <c r="HY401" s="12" t="s">
        <v>3510</v>
      </c>
      <c r="HZ401" s="12" t="s">
        <v>3511</v>
      </c>
    </row>
    <row r="402">
      <c r="A402" s="12" t="s">
        <v>3512</v>
      </c>
      <c r="B402" s="12" t="s">
        <v>3513</v>
      </c>
      <c r="C402" s="13">
        <v>45231.0</v>
      </c>
      <c r="D402" s="12">
        <v>11.0</v>
      </c>
      <c r="E402" s="12" t="s">
        <v>235</v>
      </c>
      <c r="F402" s="12" t="s">
        <v>619</v>
      </c>
      <c r="G402" s="12" t="s">
        <v>237</v>
      </c>
      <c r="H402" s="12" t="s">
        <v>238</v>
      </c>
      <c r="I402" s="12" t="s">
        <v>239</v>
      </c>
      <c r="J402" s="14"/>
      <c r="K402" s="12" t="s">
        <v>3514</v>
      </c>
      <c r="L402" s="12" t="s">
        <v>3515</v>
      </c>
      <c r="M402" s="15" t="s">
        <v>268</v>
      </c>
      <c r="N402" s="12" t="s">
        <v>713</v>
      </c>
      <c r="O402" s="12" t="s">
        <v>259</v>
      </c>
      <c r="P402" s="12" t="s">
        <v>245</v>
      </c>
      <c r="Q402" s="12" t="s">
        <v>246</v>
      </c>
      <c r="R402" s="12" t="s">
        <v>247</v>
      </c>
      <c r="S402" s="12" t="s">
        <v>248</v>
      </c>
      <c r="T402" s="16" t="s">
        <v>3516</v>
      </c>
      <c r="U402" s="17" t="s">
        <v>3517</v>
      </c>
      <c r="V402" s="14" t="str">
        <f t="shared" si="1"/>
        <v>3,603205</v>
      </c>
      <c r="W402" s="14" t="str">
        <f t="shared" si="2"/>
        <v>98,709318</v>
      </c>
      <c r="X402" s="14" t="str">
        <f t="shared" si="3"/>
        <v>3,603217</v>
      </c>
      <c r="Y402" s="14" t="str">
        <f t="shared" si="4"/>
        <v>98,709319</v>
      </c>
      <c r="Z402" s="18">
        <f>2 * 6371000 * ASIN(SQRT((SIN((X402*(3.14159/180)-V402*(3.14159/180))/2))^2+COS(X402*(3.14159/180))*COS(V402*(3.14159/180))*SIN(((Y402*(3.14159/180)-W402*(3.14159/180))/2))^2))</f>
        <v>1.338944859</v>
      </c>
      <c r="AA402" s="14" t="str">
        <f t="shared" si="6"/>
        <v>Dalam Radius</v>
      </c>
      <c r="AB402" s="14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 t="b">
        <v>1</v>
      </c>
      <c r="AY402" s="12"/>
      <c r="AZ402" s="12" t="b">
        <v>1</v>
      </c>
      <c r="BA402" s="12"/>
      <c r="BB402" s="12" t="b">
        <v>1</v>
      </c>
      <c r="BC402" s="12"/>
      <c r="BD402" s="12"/>
      <c r="BE402" s="12"/>
      <c r="BF402" s="12" t="b">
        <v>1</v>
      </c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 t="b">
        <v>1</v>
      </c>
      <c r="BW402" s="12"/>
      <c r="BX402" s="12"/>
      <c r="BY402" s="12"/>
      <c r="BZ402" s="12"/>
      <c r="CA402" s="12"/>
      <c r="CB402" s="12" t="b">
        <v>1</v>
      </c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2" t="b">
        <v>0</v>
      </c>
      <c r="DS402" s="12" t="b">
        <v>0</v>
      </c>
      <c r="DT402" s="14"/>
      <c r="DU402" s="14"/>
      <c r="DV402" s="12" t="s">
        <v>3518</v>
      </c>
      <c r="DW402" s="12" t="b">
        <v>0</v>
      </c>
      <c r="DX402" s="14"/>
      <c r="DY402" s="14"/>
      <c r="DZ402" s="12"/>
      <c r="EA402" s="12"/>
      <c r="EB402" s="12"/>
      <c r="EC402" s="12"/>
      <c r="ED402" s="12"/>
      <c r="EE402" s="12"/>
      <c r="EF402" s="14"/>
      <c r="EG402" s="14"/>
      <c r="EH402" s="12"/>
      <c r="EI402" s="12"/>
      <c r="EJ402" s="14"/>
      <c r="EK402" s="12"/>
      <c r="EL402" s="12"/>
      <c r="EM402" s="12"/>
      <c r="EN402" s="12"/>
      <c r="EO402" s="12"/>
      <c r="EP402" s="12"/>
      <c r="EQ402" s="12"/>
      <c r="ER402" s="12"/>
      <c r="ES402" s="12"/>
      <c r="ET402" s="14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4"/>
      <c r="FN402" s="12"/>
      <c r="FO402" s="12"/>
      <c r="FP402" s="12"/>
      <c r="FQ402" s="14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/>
      <c r="GB402" s="12"/>
      <c r="GC402" s="14"/>
      <c r="GD402" s="12"/>
      <c r="GE402" s="12"/>
      <c r="GF402" s="12"/>
      <c r="GG402" s="12"/>
      <c r="GH402" s="12"/>
      <c r="GI402" s="12"/>
      <c r="GJ402" s="12"/>
      <c r="GK402" s="14"/>
      <c r="GL402" s="14"/>
      <c r="GM402" s="14"/>
      <c r="GN402" s="12"/>
      <c r="GO402" s="14"/>
      <c r="GP402" s="14"/>
      <c r="GQ402" s="12"/>
      <c r="GR402" s="14"/>
      <c r="GS402" s="12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2">
        <f t="shared" si="92"/>
        <v>6</v>
      </c>
      <c r="HR402" s="12">
        <v>0.0</v>
      </c>
      <c r="HS402" s="12">
        <v>0.0</v>
      </c>
      <c r="HT402" s="12">
        <v>0.0</v>
      </c>
      <c r="HU402" s="12">
        <v>0.0</v>
      </c>
      <c r="HV402" s="12">
        <v>0.0</v>
      </c>
      <c r="HW402" s="12"/>
      <c r="HX402" s="12">
        <v>0.0</v>
      </c>
      <c r="HY402" s="12" t="s">
        <v>3519</v>
      </c>
      <c r="HZ402" s="12" t="s">
        <v>3520</v>
      </c>
    </row>
    <row r="403">
      <c r="A403" s="12" t="s">
        <v>3521</v>
      </c>
      <c r="B403" s="12" t="s">
        <v>3522</v>
      </c>
      <c r="C403" s="13">
        <v>45233.0</v>
      </c>
      <c r="D403" s="12">
        <v>11.0</v>
      </c>
      <c r="E403" s="12" t="s">
        <v>475</v>
      </c>
      <c r="F403" s="12" t="s">
        <v>476</v>
      </c>
      <c r="G403" s="12" t="s">
        <v>237</v>
      </c>
      <c r="H403" s="12" t="s">
        <v>238</v>
      </c>
      <c r="I403" s="12" t="s">
        <v>239</v>
      </c>
      <c r="J403" s="14"/>
      <c r="K403" s="12" t="s">
        <v>3523</v>
      </c>
      <c r="L403" s="12" t="s">
        <v>3524</v>
      </c>
      <c r="M403" s="15" t="s">
        <v>1727</v>
      </c>
      <c r="N403" s="12" t="s">
        <v>1144</v>
      </c>
      <c r="O403" s="12" t="s">
        <v>259</v>
      </c>
      <c r="P403" s="12" t="s">
        <v>245</v>
      </c>
      <c r="Q403" s="12" t="s">
        <v>278</v>
      </c>
      <c r="R403" s="12" t="s">
        <v>279</v>
      </c>
      <c r="S403" s="12" t="s">
        <v>248</v>
      </c>
      <c r="T403" s="16" t="s">
        <v>3525</v>
      </c>
      <c r="U403" s="17" t="s">
        <v>3526</v>
      </c>
      <c r="V403" s="14" t="str">
        <f t="shared" si="1"/>
        <v>3,536563</v>
      </c>
      <c r="W403" s="14" t="str">
        <f t="shared" si="2"/>
        <v>98,662957</v>
      </c>
      <c r="X403" s="14" t="str">
        <f t="shared" si="3"/>
        <v>3,536554</v>
      </c>
      <c r="Y403" s="14" t="str">
        <f t="shared" si="4"/>
        <v>98,662950</v>
      </c>
      <c r="Z403" s="18">
        <f t="shared" ref="Z403:Z429" si="93">2 * 6371000 * ASIN(SQRT((SIN((X403*(3.14159/180)-V403*(3.14159/180))/2))^2+COS(X403*(3.14159/180))*COS(V403*(3.14159/180))*SIN(((Y403*(3.14159/180)-W403*(3.14159/180))/2))^2))</f>
        <v>1.266906665</v>
      </c>
      <c r="AA403" s="14" t="str">
        <f t="shared" si="6"/>
        <v>Dalam Radius</v>
      </c>
      <c r="AB403" s="14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 t="b">
        <v>1</v>
      </c>
      <c r="BC403" s="12"/>
      <c r="BD403" s="12"/>
      <c r="BE403" s="12"/>
      <c r="BF403" s="12" t="b">
        <v>1</v>
      </c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 t="b">
        <v>1</v>
      </c>
      <c r="CA403" s="12"/>
      <c r="CB403" s="12" t="b">
        <v>1</v>
      </c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4"/>
      <c r="DR403" s="12" t="b">
        <v>0</v>
      </c>
      <c r="DS403" s="12" t="b">
        <v>0</v>
      </c>
      <c r="DT403" s="14"/>
      <c r="DU403" s="14"/>
      <c r="DV403" s="12" t="s">
        <v>3527</v>
      </c>
      <c r="DW403" s="12" t="b">
        <v>0</v>
      </c>
      <c r="DX403" s="14"/>
      <c r="DY403" s="14"/>
      <c r="DZ403" s="12"/>
      <c r="EA403" s="12"/>
      <c r="EB403" s="12"/>
      <c r="EC403" s="12"/>
      <c r="ED403" s="12"/>
      <c r="EE403" s="12"/>
      <c r="EF403" s="14"/>
      <c r="EG403" s="14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4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4"/>
      <c r="FN403" s="12"/>
      <c r="FO403" s="12"/>
      <c r="FP403" s="12"/>
      <c r="FQ403" s="14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/>
      <c r="GB403" s="12"/>
      <c r="GC403" s="14"/>
      <c r="GD403" s="12"/>
      <c r="GE403" s="12"/>
      <c r="GF403" s="12"/>
      <c r="GG403" s="12"/>
      <c r="GH403" s="12"/>
      <c r="GI403" s="12"/>
      <c r="GJ403" s="19"/>
      <c r="GK403" s="14"/>
      <c r="GL403" s="14"/>
      <c r="GM403" s="14"/>
      <c r="GN403" s="12"/>
      <c r="GO403" s="14"/>
      <c r="GP403" s="14"/>
      <c r="GQ403" s="12"/>
      <c r="GR403" s="14"/>
      <c r="GS403" s="12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2">
        <f t="shared" si="92"/>
        <v>4</v>
      </c>
      <c r="HR403" s="12">
        <v>0.0</v>
      </c>
      <c r="HS403" s="12">
        <v>0.0</v>
      </c>
      <c r="HT403" s="12">
        <v>0.0</v>
      </c>
      <c r="HU403" s="12">
        <v>0.0</v>
      </c>
      <c r="HV403" s="12">
        <v>0.0</v>
      </c>
      <c r="HW403" s="12">
        <v>0.0</v>
      </c>
      <c r="HX403" s="12">
        <v>0.0</v>
      </c>
      <c r="HY403" s="12" t="s">
        <v>3528</v>
      </c>
      <c r="HZ403" s="12" t="s">
        <v>527</v>
      </c>
    </row>
    <row r="404">
      <c r="A404" s="12" t="s">
        <v>3529</v>
      </c>
      <c r="B404" s="20">
        <v>18031.0</v>
      </c>
      <c r="C404" s="13">
        <v>45237.0</v>
      </c>
      <c r="D404" s="12">
        <v>11.0</v>
      </c>
      <c r="E404" s="12" t="s">
        <v>3251</v>
      </c>
      <c r="F404" s="12" t="s">
        <v>3252</v>
      </c>
      <c r="G404" s="12" t="s">
        <v>237</v>
      </c>
      <c r="H404" s="12" t="s">
        <v>238</v>
      </c>
      <c r="I404" s="12" t="s">
        <v>239</v>
      </c>
      <c r="J404" s="14"/>
      <c r="K404" s="12" t="s">
        <v>3530</v>
      </c>
      <c r="L404" s="12" t="s">
        <v>3531</v>
      </c>
      <c r="M404" s="15" t="s">
        <v>600</v>
      </c>
      <c r="N404" s="12" t="s">
        <v>3255</v>
      </c>
      <c r="O404" s="12" t="s">
        <v>3256</v>
      </c>
      <c r="P404" s="12" t="s">
        <v>245</v>
      </c>
      <c r="Q404" s="12" t="s">
        <v>278</v>
      </c>
      <c r="R404" s="12" t="s">
        <v>279</v>
      </c>
      <c r="S404" s="12" t="s">
        <v>248</v>
      </c>
      <c r="T404" s="16" t="s">
        <v>3532</v>
      </c>
      <c r="U404" s="17" t="s">
        <v>3533</v>
      </c>
      <c r="V404" s="12" t="str">
        <f t="shared" si="1"/>
        <v>3,623361</v>
      </c>
      <c r="W404" s="14" t="str">
        <f t="shared" si="2"/>
        <v>98,504251</v>
      </c>
      <c r="X404" s="14" t="str">
        <f t="shared" si="3"/>
        <v>3,623352</v>
      </c>
      <c r="Y404" s="14" t="str">
        <f t="shared" si="4"/>
        <v>98,504325</v>
      </c>
      <c r="Z404" s="18">
        <f t="shared" si="93"/>
        <v>8.272723236</v>
      </c>
      <c r="AA404" s="14" t="str">
        <f t="shared" si="6"/>
        <v>Dalam Radius</v>
      </c>
      <c r="AB404" s="14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4"/>
      <c r="DR404" s="12" t="b">
        <v>0</v>
      </c>
      <c r="DS404" s="12" t="b">
        <v>0</v>
      </c>
      <c r="DT404" s="12"/>
      <c r="DU404" s="12"/>
      <c r="DV404" s="12" t="s">
        <v>3534</v>
      </c>
      <c r="DW404" s="12" t="b">
        <v>0</v>
      </c>
      <c r="DX404" s="12"/>
      <c r="DY404" s="12"/>
      <c r="DZ404" s="12"/>
      <c r="EA404" s="12"/>
      <c r="EB404" s="12"/>
      <c r="EC404" s="12"/>
      <c r="ED404" s="12"/>
      <c r="EE404" s="12"/>
      <c r="EF404" s="14"/>
      <c r="EG404" s="14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4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4"/>
      <c r="FN404" s="12"/>
      <c r="FO404" s="12"/>
      <c r="FP404" s="12"/>
      <c r="FQ404" s="14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/>
      <c r="GB404" s="12"/>
      <c r="GC404" s="14"/>
      <c r="GD404" s="12"/>
      <c r="GE404" s="12"/>
      <c r="GF404" s="12"/>
      <c r="GG404" s="12"/>
      <c r="GH404" s="12"/>
      <c r="GI404" s="12"/>
      <c r="GJ404" s="12"/>
      <c r="GK404" s="14"/>
      <c r="GL404" s="14"/>
      <c r="GM404" s="12"/>
      <c r="GN404" s="12"/>
      <c r="GO404" s="14"/>
      <c r="GP404" s="14"/>
      <c r="GQ404" s="12"/>
      <c r="GR404" s="14"/>
      <c r="GS404" s="12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2">
        <f>countif(AC404:CV404,"TRUE")</f>
        <v>0</v>
      </c>
      <c r="HR404" s="12">
        <v>0.0</v>
      </c>
      <c r="HS404" s="12">
        <v>0.0</v>
      </c>
      <c r="HT404" s="12">
        <v>0.0</v>
      </c>
      <c r="HU404" s="12">
        <v>0.0</v>
      </c>
      <c r="HV404" s="12">
        <v>0.0</v>
      </c>
      <c r="HW404" s="12">
        <v>0.0</v>
      </c>
      <c r="HX404" s="12">
        <v>0.0</v>
      </c>
      <c r="HY404" s="20">
        <v>36751.0</v>
      </c>
      <c r="HZ404" s="19">
        <v>36567.0</v>
      </c>
    </row>
    <row r="405">
      <c r="A405" s="12" t="s">
        <v>3535</v>
      </c>
      <c r="B405" s="12" t="s">
        <v>3536</v>
      </c>
      <c r="C405" s="13">
        <v>45236.0</v>
      </c>
      <c r="D405" s="12">
        <v>11.0</v>
      </c>
      <c r="E405" s="12" t="s">
        <v>3251</v>
      </c>
      <c r="F405" s="12" t="s">
        <v>3252</v>
      </c>
      <c r="G405" s="12" t="s">
        <v>237</v>
      </c>
      <c r="H405" s="12" t="s">
        <v>238</v>
      </c>
      <c r="I405" s="12" t="s">
        <v>239</v>
      </c>
      <c r="J405" s="14"/>
      <c r="K405" s="12" t="s">
        <v>3537</v>
      </c>
      <c r="L405" s="12" t="s">
        <v>3538</v>
      </c>
      <c r="M405" s="15" t="s">
        <v>600</v>
      </c>
      <c r="N405" s="12" t="s">
        <v>3478</v>
      </c>
      <c r="O405" s="12" t="s">
        <v>3256</v>
      </c>
      <c r="P405" s="12" t="s">
        <v>245</v>
      </c>
      <c r="Q405" s="12" t="s">
        <v>278</v>
      </c>
      <c r="R405" s="12" t="s">
        <v>279</v>
      </c>
      <c r="S405" s="17" t="s">
        <v>248</v>
      </c>
      <c r="T405" s="16" t="s">
        <v>3539</v>
      </c>
      <c r="U405" s="12" t="s">
        <v>3540</v>
      </c>
      <c r="V405" s="14" t="str">
        <f t="shared" si="1"/>
        <v>3,594391</v>
      </c>
      <c r="W405" s="14" t="str">
        <f t="shared" si="2"/>
        <v>98,478777</v>
      </c>
      <c r="X405" s="14" t="str">
        <f t="shared" si="3"/>
        <v>3,594323</v>
      </c>
      <c r="Y405" s="18" t="str">
        <f t="shared" si="4"/>
        <v>98,478766</v>
      </c>
      <c r="Z405" s="14">
        <f t="shared" si="93"/>
        <v>7.659156606</v>
      </c>
      <c r="AA405" s="14" t="str">
        <f t="shared" si="6"/>
        <v>Dalam Radius</v>
      </c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4"/>
      <c r="DQ405" s="12"/>
      <c r="DR405" s="12" t="b">
        <v>0</v>
      </c>
      <c r="DS405" s="12" t="b">
        <v>0</v>
      </c>
      <c r="DT405" s="12"/>
      <c r="DU405" s="12"/>
      <c r="DV405" s="12" t="s">
        <v>3541</v>
      </c>
      <c r="DW405" s="12" t="b">
        <v>0</v>
      </c>
      <c r="DZ405" s="12"/>
      <c r="EA405" s="12"/>
      <c r="EB405" s="12"/>
      <c r="EC405" s="12"/>
      <c r="ED405" s="12"/>
      <c r="EE405" s="14"/>
      <c r="EF405" s="14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4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4"/>
      <c r="FM405" s="12"/>
      <c r="FN405" s="12"/>
      <c r="FO405" s="12"/>
      <c r="FP405" s="14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/>
      <c r="GB405" s="14"/>
      <c r="GC405" s="12"/>
      <c r="GD405" s="12"/>
      <c r="GE405" s="12"/>
      <c r="GF405" s="12"/>
      <c r="GG405" s="12"/>
      <c r="GH405" s="12"/>
      <c r="GI405" s="12"/>
      <c r="GJ405" s="14"/>
      <c r="GK405" s="14"/>
      <c r="GL405" s="14"/>
      <c r="GM405" s="12"/>
      <c r="GN405" s="14"/>
      <c r="GO405" s="14"/>
      <c r="GP405" s="12"/>
      <c r="GQ405" s="14"/>
      <c r="GR405" s="12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2"/>
      <c r="HQ405" s="12">
        <f t="shared" ref="HQ405:HQ412" si="94">countif(AC405:DP405,"TRUE")</f>
        <v>0</v>
      </c>
      <c r="HR405" s="12"/>
      <c r="HS405" s="12">
        <f>countif(AC405:CX405,"TRUE")</f>
        <v>0</v>
      </c>
      <c r="HT405" s="12">
        <v>0.0</v>
      </c>
      <c r="HU405" s="12">
        <v>0.0</v>
      </c>
      <c r="HV405" s="12">
        <v>0.0</v>
      </c>
      <c r="HW405" s="12">
        <v>0.0</v>
      </c>
      <c r="HX405" s="12"/>
    </row>
    <row r="406">
      <c r="A406" s="12" t="s">
        <v>3542</v>
      </c>
      <c r="B406" s="12" t="s">
        <v>3543</v>
      </c>
      <c r="C406" s="13">
        <v>45236.0</v>
      </c>
      <c r="D406" s="12">
        <v>11.0</v>
      </c>
      <c r="E406" s="12" t="s">
        <v>293</v>
      </c>
      <c r="F406" s="12" t="s">
        <v>629</v>
      </c>
      <c r="G406" s="12" t="s">
        <v>237</v>
      </c>
      <c r="H406" s="12" t="s">
        <v>238</v>
      </c>
      <c r="I406" s="12" t="s">
        <v>239</v>
      </c>
      <c r="J406" s="14"/>
      <c r="K406" s="12" t="s">
        <v>3544</v>
      </c>
      <c r="L406" s="12" t="s">
        <v>3545</v>
      </c>
      <c r="M406" s="15" t="s">
        <v>297</v>
      </c>
      <c r="N406" s="12" t="s">
        <v>642</v>
      </c>
      <c r="O406" s="12" t="s">
        <v>259</v>
      </c>
      <c r="P406" s="12" t="s">
        <v>245</v>
      </c>
      <c r="Q406" s="12" t="s">
        <v>299</v>
      </c>
      <c r="R406" s="12" t="s">
        <v>247</v>
      </c>
      <c r="S406" s="12" t="s">
        <v>248</v>
      </c>
      <c r="T406" s="16" t="s">
        <v>3546</v>
      </c>
      <c r="U406" s="17" t="s">
        <v>3547</v>
      </c>
      <c r="V406" s="14" t="str">
        <f t="shared" si="1"/>
        <v>3,590586</v>
      </c>
      <c r="W406" s="14" t="str">
        <f t="shared" si="2"/>
        <v>98,663262</v>
      </c>
      <c r="X406" s="14" t="str">
        <f t="shared" si="3"/>
        <v>3,590576</v>
      </c>
      <c r="Y406" s="14" t="str">
        <f t="shared" si="4"/>
        <v>98,663259</v>
      </c>
      <c r="Z406" s="18">
        <f t="shared" si="93"/>
        <v>1.160720146</v>
      </c>
      <c r="AA406" s="14" t="str">
        <f t="shared" si="6"/>
        <v>Dalam Radius</v>
      </c>
      <c r="AB406" s="14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4"/>
      <c r="DR406" s="12" t="b">
        <v>0</v>
      </c>
      <c r="DS406" s="12" t="b">
        <v>0</v>
      </c>
      <c r="DT406" s="14"/>
      <c r="DU406" s="14"/>
      <c r="DV406" s="12" t="s">
        <v>3548</v>
      </c>
      <c r="DW406" s="12" t="b">
        <v>1</v>
      </c>
      <c r="DX406" s="14"/>
      <c r="DY406" s="14"/>
      <c r="DZ406" s="12"/>
      <c r="EA406" s="12"/>
      <c r="EB406" s="12"/>
      <c r="EC406" s="12"/>
      <c r="ED406" s="12"/>
      <c r="EE406" s="12"/>
      <c r="EF406" s="14"/>
      <c r="EG406" s="14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4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4"/>
      <c r="FN406" s="12"/>
      <c r="FO406" s="12"/>
      <c r="FP406" s="12"/>
      <c r="FQ406" s="14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>
        <v>2.0</v>
      </c>
      <c r="GB406" s="12"/>
      <c r="GC406" s="14"/>
      <c r="GD406" s="12"/>
      <c r="GE406" s="12"/>
      <c r="GF406" s="12"/>
      <c r="GG406" s="12"/>
      <c r="GH406" s="12"/>
      <c r="GI406" s="12"/>
      <c r="GJ406" s="12"/>
      <c r="GK406" s="14"/>
      <c r="GL406" s="14"/>
      <c r="GM406" s="14"/>
      <c r="GN406" s="12"/>
      <c r="GO406" s="14"/>
      <c r="GP406" s="14"/>
      <c r="GQ406" s="12"/>
      <c r="GR406" s="14"/>
      <c r="GS406" s="12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2">
        <f t="shared" si="94"/>
        <v>0</v>
      </c>
      <c r="HR406" s="12">
        <v>24000.0</v>
      </c>
      <c r="HS406" s="12">
        <v>0.0</v>
      </c>
      <c r="HT406" s="12">
        <v>0.0</v>
      </c>
      <c r="HU406" s="12">
        <v>0.0</v>
      </c>
      <c r="HV406" s="12">
        <v>0.0</v>
      </c>
      <c r="HW406" s="12">
        <v>0.0</v>
      </c>
      <c r="HX406" s="12">
        <v>24000.0</v>
      </c>
      <c r="HY406" s="12" t="s">
        <v>3549</v>
      </c>
      <c r="HZ406" s="12" t="s">
        <v>1406</v>
      </c>
    </row>
    <row r="407">
      <c r="A407" s="12" t="s">
        <v>3550</v>
      </c>
      <c r="B407" s="12" t="s">
        <v>3551</v>
      </c>
      <c r="C407" s="13">
        <v>45231.0</v>
      </c>
      <c r="D407" s="12">
        <v>11.0</v>
      </c>
      <c r="E407" s="12" t="s">
        <v>306</v>
      </c>
      <c r="F407" s="12" t="s">
        <v>307</v>
      </c>
      <c r="G407" s="12" t="s">
        <v>237</v>
      </c>
      <c r="H407" s="12" t="s">
        <v>238</v>
      </c>
      <c r="I407" s="12" t="s">
        <v>239</v>
      </c>
      <c r="J407" s="14"/>
      <c r="K407" s="12" t="s">
        <v>3552</v>
      </c>
      <c r="L407" s="12" t="s">
        <v>3553</v>
      </c>
      <c r="M407" s="15" t="s">
        <v>3554</v>
      </c>
      <c r="N407" s="12" t="s">
        <v>331</v>
      </c>
      <c r="O407" s="12" t="s">
        <v>244</v>
      </c>
      <c r="P407" s="12" t="s">
        <v>245</v>
      </c>
      <c r="Q407" s="12" t="s">
        <v>299</v>
      </c>
      <c r="R407" s="12" t="s">
        <v>247</v>
      </c>
      <c r="S407" s="12" t="s">
        <v>3555</v>
      </c>
      <c r="T407" s="16" t="s">
        <v>3556</v>
      </c>
      <c r="U407" s="17" t="s">
        <v>3557</v>
      </c>
      <c r="V407" s="14" t="str">
        <f t="shared" si="1"/>
        <v>3,584035</v>
      </c>
      <c r="W407" s="14" t="str">
        <f t="shared" si="2"/>
        <v>98,590612</v>
      </c>
      <c r="X407" s="14" t="str">
        <f t="shared" si="3"/>
        <v>3,584038</v>
      </c>
      <c r="Y407" s="14" t="str">
        <f t="shared" si="4"/>
        <v>98,590602</v>
      </c>
      <c r="Z407" s="18">
        <f t="shared" si="93"/>
        <v>1.158825258</v>
      </c>
      <c r="AA407" s="14" t="str">
        <f t="shared" si="6"/>
        <v>Dalam Radius</v>
      </c>
      <c r="AB407" s="14"/>
      <c r="AC407" s="12"/>
      <c r="AD407" s="12"/>
      <c r="AE407" s="12"/>
      <c r="AF407" s="12"/>
      <c r="AG407" s="12"/>
      <c r="AH407" s="12"/>
      <c r="AI407" s="12" t="b">
        <v>1</v>
      </c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 t="b">
        <v>1</v>
      </c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 t="b">
        <v>1</v>
      </c>
      <c r="BW407" s="12"/>
      <c r="BX407" s="12"/>
      <c r="BY407" s="12"/>
      <c r="BZ407" s="12" t="b">
        <v>1</v>
      </c>
      <c r="CA407" s="12"/>
      <c r="CB407" s="12" t="b">
        <v>1</v>
      </c>
      <c r="CC407" s="12"/>
      <c r="CD407" s="12"/>
      <c r="CE407" s="12"/>
      <c r="CF407" s="12"/>
      <c r="CG407" s="12" t="b">
        <v>1</v>
      </c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2" t="b">
        <v>0</v>
      </c>
      <c r="DS407" s="12" t="b">
        <v>0</v>
      </c>
      <c r="DT407" s="14"/>
      <c r="DU407" s="14"/>
      <c r="DV407" s="12" t="s">
        <v>3558</v>
      </c>
      <c r="DW407" s="12" t="b">
        <v>0</v>
      </c>
      <c r="DX407" s="14"/>
      <c r="DY407" s="14"/>
      <c r="DZ407" s="12"/>
      <c r="EA407" s="12"/>
      <c r="EB407" s="12"/>
      <c r="EC407" s="12"/>
      <c r="ED407" s="12"/>
      <c r="EE407" s="12"/>
      <c r="EF407" s="14"/>
      <c r="EG407" s="14"/>
      <c r="EH407" s="12"/>
      <c r="EI407" s="12"/>
      <c r="EJ407" s="14"/>
      <c r="EK407" s="12"/>
      <c r="EL407" s="12"/>
      <c r="EM407" s="12"/>
      <c r="EN407" s="12"/>
      <c r="EO407" s="12"/>
      <c r="EP407" s="12"/>
      <c r="EQ407" s="12"/>
      <c r="ER407" s="12"/>
      <c r="ES407" s="12"/>
      <c r="ET407" s="14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4"/>
      <c r="FN407" s="12"/>
      <c r="FO407" s="12"/>
      <c r="FP407" s="12"/>
      <c r="FQ407" s="14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/>
      <c r="GB407" s="12"/>
      <c r="GC407" s="14"/>
      <c r="GD407" s="12"/>
      <c r="GE407" s="12"/>
      <c r="GF407" s="12"/>
      <c r="GG407" s="12"/>
      <c r="GH407" s="12"/>
      <c r="GI407" s="12"/>
      <c r="GJ407" s="12"/>
      <c r="GK407" s="14"/>
      <c r="GL407" s="14"/>
      <c r="GM407" s="14"/>
      <c r="GN407" s="12"/>
      <c r="GO407" s="14"/>
      <c r="GP407" s="14"/>
      <c r="GQ407" s="12"/>
      <c r="GR407" s="14"/>
      <c r="GS407" s="12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2">
        <f t="shared" si="94"/>
        <v>6</v>
      </c>
      <c r="HR407" s="12">
        <v>0.0</v>
      </c>
      <c r="HS407" s="12">
        <v>0.0</v>
      </c>
      <c r="HT407" s="12">
        <v>0.0</v>
      </c>
      <c r="HU407" s="12">
        <v>0.0</v>
      </c>
      <c r="HV407" s="12">
        <v>0.0</v>
      </c>
      <c r="HW407" s="12"/>
      <c r="HX407" s="12">
        <v>0.0</v>
      </c>
      <c r="HY407" s="12" t="s">
        <v>3559</v>
      </c>
      <c r="HZ407" s="12" t="s">
        <v>1940</v>
      </c>
    </row>
    <row r="408">
      <c r="A408" s="12" t="s">
        <v>3560</v>
      </c>
      <c r="B408" s="12" t="s">
        <v>3561</v>
      </c>
      <c r="C408" s="13">
        <v>45232.0</v>
      </c>
      <c r="D408" s="12">
        <v>11.0</v>
      </c>
      <c r="E408" s="12" t="s">
        <v>235</v>
      </c>
      <c r="F408" s="12" t="s">
        <v>619</v>
      </c>
      <c r="G408" s="12" t="s">
        <v>237</v>
      </c>
      <c r="H408" s="12" t="s">
        <v>238</v>
      </c>
      <c r="I408" s="12" t="s">
        <v>239</v>
      </c>
      <c r="J408" s="14"/>
      <c r="K408" s="12" t="s">
        <v>3562</v>
      </c>
      <c r="L408" s="12" t="s">
        <v>3563</v>
      </c>
      <c r="M408" s="15" t="s">
        <v>268</v>
      </c>
      <c r="N408" s="12" t="s">
        <v>243</v>
      </c>
      <c r="O408" s="12" t="s">
        <v>244</v>
      </c>
      <c r="P408" s="12" t="s">
        <v>245</v>
      </c>
      <c r="Q408" s="12" t="s">
        <v>246</v>
      </c>
      <c r="R408" s="12" t="s">
        <v>247</v>
      </c>
      <c r="S408" s="12" t="s">
        <v>803</v>
      </c>
      <c r="T408" s="16" t="s">
        <v>3564</v>
      </c>
      <c r="U408" s="17" t="s">
        <v>3565</v>
      </c>
      <c r="V408" s="14" t="str">
        <f t="shared" si="1"/>
        <v>3,605897</v>
      </c>
      <c r="W408" s="14" t="str">
        <f t="shared" si="2"/>
        <v>98,720017</v>
      </c>
      <c r="X408" s="14" t="str">
        <f t="shared" si="3"/>
        <v>3,605894</v>
      </c>
      <c r="Y408" s="14" t="str">
        <f t="shared" si="4"/>
        <v>98,720007</v>
      </c>
      <c r="Z408" s="18">
        <f t="shared" si="93"/>
        <v>1.158799786</v>
      </c>
      <c r="AA408" s="14" t="str">
        <f t="shared" si="6"/>
        <v>Dalam Radius</v>
      </c>
      <c r="AB408" s="14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 t="b">
        <v>1</v>
      </c>
      <c r="BW408" s="12"/>
      <c r="BX408" s="12"/>
      <c r="BY408" s="12"/>
      <c r="BZ408" s="12" t="b">
        <v>1</v>
      </c>
      <c r="CA408" s="12"/>
      <c r="CB408" s="12" t="b">
        <v>1</v>
      </c>
      <c r="CC408" s="12"/>
      <c r="CD408" s="12"/>
      <c r="CE408" s="12"/>
      <c r="CF408" s="12"/>
      <c r="CG408" s="12"/>
      <c r="CH408" s="12" t="b">
        <v>1</v>
      </c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2" t="b">
        <v>0</v>
      </c>
      <c r="DS408" s="12" t="b">
        <v>0</v>
      </c>
      <c r="DT408" s="14"/>
      <c r="DU408" s="14"/>
      <c r="DV408" s="12" t="s">
        <v>3566</v>
      </c>
      <c r="DW408" s="12" t="b">
        <v>0</v>
      </c>
      <c r="DX408" s="14"/>
      <c r="DY408" s="14"/>
      <c r="DZ408" s="12"/>
      <c r="EA408" s="12"/>
      <c r="EB408" s="12"/>
      <c r="EC408" s="12"/>
      <c r="ED408" s="12"/>
      <c r="EE408" s="12"/>
      <c r="EF408" s="14"/>
      <c r="EG408" s="14"/>
      <c r="EH408" s="12"/>
      <c r="EI408" s="12"/>
      <c r="EJ408" s="14"/>
      <c r="EK408" s="12"/>
      <c r="EL408" s="12"/>
      <c r="EM408" s="12"/>
      <c r="EN408" s="12"/>
      <c r="EO408" s="12"/>
      <c r="EP408" s="12"/>
      <c r="EQ408" s="12"/>
      <c r="ER408" s="12"/>
      <c r="ES408" s="12"/>
      <c r="ET408" s="14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4"/>
      <c r="FN408" s="12"/>
      <c r="FO408" s="12"/>
      <c r="FP408" s="12"/>
      <c r="FQ408" s="14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/>
      <c r="GB408" s="12"/>
      <c r="GC408" s="14"/>
      <c r="GD408" s="12"/>
      <c r="GE408" s="12"/>
      <c r="GF408" s="12"/>
      <c r="GG408" s="12"/>
      <c r="GH408" s="12"/>
      <c r="GI408" s="12"/>
      <c r="GJ408" s="12"/>
      <c r="GK408" s="14"/>
      <c r="GL408" s="14"/>
      <c r="GM408" s="14"/>
      <c r="GN408" s="12"/>
      <c r="GO408" s="14"/>
      <c r="GP408" s="14"/>
      <c r="GQ408" s="12"/>
      <c r="GR408" s="14"/>
      <c r="GS408" s="12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2">
        <f t="shared" si="94"/>
        <v>4</v>
      </c>
      <c r="HR408" s="12">
        <v>0.0</v>
      </c>
      <c r="HS408" s="12">
        <v>0.0</v>
      </c>
      <c r="HT408" s="12">
        <v>0.0</v>
      </c>
      <c r="HU408" s="12">
        <v>0.0</v>
      </c>
      <c r="HV408" s="12">
        <v>0.0</v>
      </c>
      <c r="HW408" s="12"/>
      <c r="HX408" s="12">
        <v>0.0</v>
      </c>
      <c r="HY408" s="12" t="s">
        <v>3567</v>
      </c>
      <c r="HZ408" s="12" t="s">
        <v>924</v>
      </c>
    </row>
    <row r="409">
      <c r="A409" s="12" t="s">
        <v>3568</v>
      </c>
      <c r="B409" s="12" t="s">
        <v>3569</v>
      </c>
      <c r="C409" s="13">
        <v>45231.0</v>
      </c>
      <c r="D409" s="12">
        <v>11.0</v>
      </c>
      <c r="E409" s="12" t="s">
        <v>306</v>
      </c>
      <c r="F409" s="12" t="s">
        <v>307</v>
      </c>
      <c r="G409" s="12" t="s">
        <v>237</v>
      </c>
      <c r="H409" s="12" t="s">
        <v>238</v>
      </c>
      <c r="I409" s="12" t="s">
        <v>239</v>
      </c>
      <c r="J409" s="14"/>
      <c r="K409" s="12" t="s">
        <v>3570</v>
      </c>
      <c r="L409" s="12" t="s">
        <v>3571</v>
      </c>
      <c r="M409" s="15" t="s">
        <v>3572</v>
      </c>
      <c r="N409" s="12" t="s">
        <v>311</v>
      </c>
      <c r="O409" s="12" t="s">
        <v>259</v>
      </c>
      <c r="P409" s="12" t="s">
        <v>245</v>
      </c>
      <c r="Q409" s="12" t="s">
        <v>299</v>
      </c>
      <c r="R409" s="12" t="s">
        <v>247</v>
      </c>
      <c r="S409" s="12" t="s">
        <v>312</v>
      </c>
      <c r="T409" s="16" t="s">
        <v>3573</v>
      </c>
      <c r="U409" s="17" t="s">
        <v>3574</v>
      </c>
      <c r="V409" s="14" t="str">
        <f t="shared" si="1"/>
        <v>3,577751</v>
      </c>
      <c r="W409" s="14" t="str">
        <f t="shared" si="2"/>
        <v>98,623465</v>
      </c>
      <c r="X409" s="14" t="str">
        <f t="shared" si="3"/>
        <v>3,577757</v>
      </c>
      <c r="Y409" s="14" t="str">
        <f t="shared" si="4"/>
        <v>98,623473</v>
      </c>
      <c r="Z409" s="18">
        <f t="shared" si="93"/>
        <v>1.110561841</v>
      </c>
      <c r="AA409" s="14" t="str">
        <f t="shared" si="6"/>
        <v>Dalam Radius</v>
      </c>
      <c r="AB409" s="14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 t="b">
        <v>1</v>
      </c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2" t="b">
        <v>0</v>
      </c>
      <c r="DS409" s="12" t="b">
        <v>0</v>
      </c>
      <c r="DT409" s="14"/>
      <c r="DU409" s="14"/>
      <c r="DV409" s="12" t="s">
        <v>3575</v>
      </c>
      <c r="DW409" s="12" t="b">
        <v>0</v>
      </c>
      <c r="DX409" s="14"/>
      <c r="DY409" s="14"/>
      <c r="DZ409" s="12"/>
      <c r="EA409" s="12"/>
      <c r="EB409" s="12"/>
      <c r="EC409" s="12"/>
      <c r="ED409" s="12"/>
      <c r="EE409" s="12"/>
      <c r="EF409" s="14"/>
      <c r="EG409" s="14"/>
      <c r="EH409" s="12"/>
      <c r="EI409" s="12"/>
      <c r="EJ409" s="14"/>
      <c r="EK409" s="12"/>
      <c r="EL409" s="12"/>
      <c r="EM409" s="12"/>
      <c r="EN409" s="12"/>
      <c r="EO409" s="12"/>
      <c r="EP409" s="12"/>
      <c r="EQ409" s="12"/>
      <c r="ER409" s="12"/>
      <c r="ES409" s="12"/>
      <c r="ET409" s="14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4"/>
      <c r="FN409" s="12"/>
      <c r="FO409" s="12"/>
      <c r="FP409" s="12"/>
      <c r="FQ409" s="14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/>
      <c r="GB409" s="12"/>
      <c r="GC409" s="14"/>
      <c r="GD409" s="12"/>
      <c r="GE409" s="12"/>
      <c r="GF409" s="12"/>
      <c r="GG409" s="12"/>
      <c r="GH409" s="12"/>
      <c r="GI409" s="12"/>
      <c r="GJ409" s="12"/>
      <c r="GK409" s="14"/>
      <c r="GL409" s="14"/>
      <c r="GM409" s="14"/>
      <c r="GN409" s="12"/>
      <c r="GO409" s="14"/>
      <c r="GP409" s="14"/>
      <c r="GQ409" s="12"/>
      <c r="GR409" s="14"/>
      <c r="GS409" s="12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2">
        <f t="shared" si="94"/>
        <v>1</v>
      </c>
      <c r="HR409" s="12">
        <v>0.0</v>
      </c>
      <c r="HS409" s="12">
        <v>0.0</v>
      </c>
      <c r="HT409" s="12">
        <v>0.0</v>
      </c>
      <c r="HU409" s="12">
        <v>0.0</v>
      </c>
      <c r="HV409" s="12">
        <v>0.0</v>
      </c>
      <c r="HW409" s="12"/>
      <c r="HX409" s="12">
        <v>0.0</v>
      </c>
      <c r="HY409" s="12" t="s">
        <v>3576</v>
      </c>
      <c r="HZ409" s="12" t="s">
        <v>1361</v>
      </c>
    </row>
    <row r="410">
      <c r="A410" s="12" t="s">
        <v>3577</v>
      </c>
      <c r="B410" s="12" t="s">
        <v>3578</v>
      </c>
      <c r="C410" s="13">
        <v>45236.0</v>
      </c>
      <c r="D410" s="12">
        <v>11.0</v>
      </c>
      <c r="E410" s="12" t="s">
        <v>1094</v>
      </c>
      <c r="F410" s="12" t="s">
        <v>1095</v>
      </c>
      <c r="G410" s="12" t="s">
        <v>237</v>
      </c>
      <c r="H410" s="12" t="s">
        <v>238</v>
      </c>
      <c r="I410" s="12" t="s">
        <v>239</v>
      </c>
      <c r="J410" s="14"/>
      <c r="K410" s="12" t="s">
        <v>3579</v>
      </c>
      <c r="L410" s="12" t="s">
        <v>3580</v>
      </c>
      <c r="M410" s="15" t="s">
        <v>1727</v>
      </c>
      <c r="N410" s="12" t="s">
        <v>1099</v>
      </c>
      <c r="O410" s="12" t="s">
        <v>1100</v>
      </c>
      <c r="P410" s="12" t="s">
        <v>245</v>
      </c>
      <c r="Q410" s="12" t="s">
        <v>428</v>
      </c>
      <c r="R410" s="12" t="s">
        <v>429</v>
      </c>
      <c r="S410" s="12" t="s">
        <v>248</v>
      </c>
      <c r="T410" s="16" t="s">
        <v>3581</v>
      </c>
      <c r="U410" s="17" t="s">
        <v>3582</v>
      </c>
      <c r="V410" s="14" t="str">
        <f t="shared" si="1"/>
        <v>3,105900</v>
      </c>
      <c r="W410" s="14" t="str">
        <f t="shared" si="2"/>
        <v>98,495863</v>
      </c>
      <c r="X410" s="14" t="str">
        <f t="shared" si="3"/>
        <v>3,105909</v>
      </c>
      <c r="Y410" s="14" t="str">
        <f t="shared" si="4"/>
        <v>98,495860</v>
      </c>
      <c r="Z410" s="18">
        <f t="shared" si="93"/>
        <v>1.054731956</v>
      </c>
      <c r="AA410" s="14" t="str">
        <f t="shared" si="6"/>
        <v>Dalam Radius</v>
      </c>
      <c r="AB410" s="14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4"/>
      <c r="DR410" s="12" t="b">
        <v>0</v>
      </c>
      <c r="DS410" s="12" t="b">
        <v>0</v>
      </c>
      <c r="DT410" s="14"/>
      <c r="DU410" s="14"/>
      <c r="DV410" s="12" t="s">
        <v>3583</v>
      </c>
      <c r="DW410" s="12" t="b">
        <v>1</v>
      </c>
      <c r="DX410" s="14"/>
      <c r="DY410" s="14"/>
      <c r="DZ410" s="12"/>
      <c r="EA410" s="12"/>
      <c r="EB410" s="12"/>
      <c r="EC410" s="12"/>
      <c r="ED410" s="12"/>
      <c r="EE410" s="12"/>
      <c r="EF410" s="14"/>
      <c r="EG410" s="14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4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4"/>
      <c r="FN410" s="12"/>
      <c r="FO410" s="12"/>
      <c r="FP410" s="12"/>
      <c r="FQ410" s="14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/>
      <c r="GB410" s="12"/>
      <c r="GC410" s="14"/>
      <c r="GD410" s="12"/>
      <c r="GE410" s="12"/>
      <c r="GF410" s="12"/>
      <c r="GG410" s="12"/>
      <c r="GH410" s="12"/>
      <c r="GI410" s="12"/>
      <c r="GJ410" s="12"/>
      <c r="GK410" s="14"/>
      <c r="GL410" s="14"/>
      <c r="GM410" s="14"/>
      <c r="GN410" s="12">
        <v>4.0</v>
      </c>
      <c r="GO410" s="14"/>
      <c r="GP410" s="14"/>
      <c r="GQ410" s="12"/>
      <c r="GR410" s="14"/>
      <c r="GS410" s="12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2">
        <f t="shared" si="94"/>
        <v>0</v>
      </c>
      <c r="HR410" s="12">
        <v>0.0</v>
      </c>
      <c r="HS410" s="12">
        <v>0.0</v>
      </c>
      <c r="HT410" s="12">
        <v>0.0</v>
      </c>
      <c r="HU410" s="12">
        <v>70000.0</v>
      </c>
      <c r="HV410" s="12">
        <v>0.0</v>
      </c>
      <c r="HW410" s="12">
        <v>0.0</v>
      </c>
      <c r="HX410" s="12">
        <v>70000.0</v>
      </c>
      <c r="HY410" s="12" t="s">
        <v>3584</v>
      </c>
      <c r="HZ410" s="19">
        <v>36602.0</v>
      </c>
    </row>
    <row r="411">
      <c r="A411" s="12" t="s">
        <v>3585</v>
      </c>
      <c r="B411" s="12" t="s">
        <v>3586</v>
      </c>
      <c r="C411" s="13">
        <v>45236.0</v>
      </c>
      <c r="D411" s="12">
        <v>11.0</v>
      </c>
      <c r="E411" s="12" t="s">
        <v>475</v>
      </c>
      <c r="F411" s="12" t="s">
        <v>476</v>
      </c>
      <c r="G411" s="12" t="s">
        <v>237</v>
      </c>
      <c r="H411" s="12" t="s">
        <v>238</v>
      </c>
      <c r="I411" s="12" t="s">
        <v>239</v>
      </c>
      <c r="J411" s="14"/>
      <c r="K411" s="12" t="s">
        <v>3587</v>
      </c>
      <c r="L411" s="12" t="s">
        <v>3588</v>
      </c>
      <c r="M411" s="12" t="str">
        <v>#ERROR!</v>
      </c>
      <c r="N411" s="12" t="s">
        <v>734</v>
      </c>
      <c r="O411" s="12" t="s">
        <v>244</v>
      </c>
      <c r="P411" s="12" t="s">
        <v>245</v>
      </c>
      <c r="Q411" s="12" t="s">
        <v>278</v>
      </c>
      <c r="R411" s="12" t="s">
        <v>279</v>
      </c>
      <c r="S411" s="12" t="s">
        <v>3589</v>
      </c>
      <c r="T411" s="16" t="s">
        <v>3590</v>
      </c>
      <c r="U411" s="17" t="s">
        <v>3591</v>
      </c>
      <c r="V411" s="14" t="str">
        <f t="shared" si="1"/>
        <v>3,482183</v>
      </c>
      <c r="W411" s="14" t="str">
        <f t="shared" si="2"/>
        <v>98,685604</v>
      </c>
      <c r="X411" s="14" t="str">
        <f t="shared" si="3"/>
        <v>3,482174</v>
      </c>
      <c r="Y411" s="14" t="str">
        <f t="shared" si="4"/>
        <v>98,685607</v>
      </c>
      <c r="Z411" s="18">
        <f t="shared" si="93"/>
        <v>1.054692209</v>
      </c>
      <c r="AA411" s="14" t="str">
        <f t="shared" si="6"/>
        <v>Dalam Radius</v>
      </c>
      <c r="AB411" s="14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 t="b">
        <v>1</v>
      </c>
      <c r="BC411" s="12"/>
      <c r="BD411" s="12"/>
      <c r="BE411" s="12"/>
      <c r="BF411" s="12" t="b">
        <v>1</v>
      </c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 t="b">
        <v>1</v>
      </c>
      <c r="BW411" s="12"/>
      <c r="BX411" s="12"/>
      <c r="BY411" s="12"/>
      <c r="BZ411" s="12" t="b">
        <v>1</v>
      </c>
      <c r="CA411" s="12"/>
      <c r="CB411" s="12" t="b">
        <v>1</v>
      </c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4"/>
      <c r="DR411" s="12" t="b">
        <v>1</v>
      </c>
      <c r="DS411" s="12" t="b">
        <v>1</v>
      </c>
      <c r="DT411" s="14"/>
      <c r="DU411" s="14"/>
      <c r="DV411" s="12" t="s">
        <v>3592</v>
      </c>
      <c r="DW411" s="12" t="b">
        <v>1</v>
      </c>
      <c r="DX411" s="14"/>
      <c r="DY411" s="14"/>
      <c r="DZ411" s="12"/>
      <c r="EA411" s="12"/>
      <c r="EB411" s="12"/>
      <c r="EC411" s="12"/>
      <c r="ED411" s="12"/>
      <c r="EE411" s="12"/>
      <c r="EF411" s="14"/>
      <c r="EG411" s="14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4"/>
      <c r="EU411" s="12"/>
      <c r="EV411" s="12"/>
      <c r="EW411" s="12"/>
      <c r="EX411" s="12"/>
      <c r="EY411" s="12">
        <v>4.0</v>
      </c>
      <c r="EZ411" s="12"/>
      <c r="FA411" s="12"/>
      <c r="FB411" s="12"/>
      <c r="FC411" s="12">
        <v>4.0</v>
      </c>
      <c r="FD411" s="12"/>
      <c r="FE411" s="12"/>
      <c r="FF411" s="12"/>
      <c r="FG411" s="12"/>
      <c r="FH411" s="12"/>
      <c r="FI411" s="12"/>
      <c r="FJ411" s="12"/>
      <c r="FK411" s="12"/>
      <c r="FL411" s="12"/>
      <c r="FM411" s="14"/>
      <c r="FN411" s="12"/>
      <c r="FO411" s="12"/>
      <c r="FP411" s="12"/>
      <c r="FQ411" s="14"/>
      <c r="FR411" s="12"/>
      <c r="FS411" s="12">
        <v>4.0</v>
      </c>
      <c r="FT411" s="12"/>
      <c r="FU411" s="12"/>
      <c r="FV411" s="12"/>
      <c r="FW411" s="12">
        <v>4.0</v>
      </c>
      <c r="FX411" s="12"/>
      <c r="FY411" s="12">
        <v>4.0</v>
      </c>
      <c r="FZ411" s="12"/>
      <c r="GA411" s="12"/>
      <c r="GB411" s="12"/>
      <c r="GC411" s="14"/>
      <c r="GD411" s="12"/>
      <c r="GE411" s="12"/>
      <c r="GF411" s="12"/>
      <c r="GG411" s="12"/>
      <c r="GH411" s="12"/>
      <c r="GI411" s="12"/>
      <c r="GJ411" s="12"/>
      <c r="GK411" s="14"/>
      <c r="GL411" s="14"/>
      <c r="GM411" s="14"/>
      <c r="GN411" s="12"/>
      <c r="GO411" s="14"/>
      <c r="GP411" s="14"/>
      <c r="GQ411" s="12"/>
      <c r="GR411" s="14"/>
      <c r="GS411" s="12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2">
        <f t="shared" si="94"/>
        <v>5</v>
      </c>
      <c r="HR411" s="12">
        <v>240000.0</v>
      </c>
      <c r="HS411" s="12">
        <v>0.0</v>
      </c>
      <c r="HT411" s="12">
        <v>0.0</v>
      </c>
      <c r="HU411" s="12">
        <v>0.0</v>
      </c>
      <c r="HV411" s="12">
        <v>0.0</v>
      </c>
      <c r="HW411" s="12">
        <v>0.0</v>
      </c>
      <c r="HX411" s="12">
        <v>240000.0</v>
      </c>
      <c r="HY411" s="12" t="s">
        <v>3593</v>
      </c>
      <c r="HZ411" s="12" t="s">
        <v>3594</v>
      </c>
    </row>
    <row r="412">
      <c r="A412" s="12" t="s">
        <v>3595</v>
      </c>
      <c r="B412" s="12" t="s">
        <v>3596</v>
      </c>
      <c r="C412" s="13">
        <v>45236.0</v>
      </c>
      <c r="D412" s="12">
        <v>11.0</v>
      </c>
      <c r="E412" s="12" t="s">
        <v>3251</v>
      </c>
      <c r="F412" s="12" t="s">
        <v>3252</v>
      </c>
      <c r="G412" s="12" t="s">
        <v>237</v>
      </c>
      <c r="H412" s="12" t="s">
        <v>238</v>
      </c>
      <c r="I412" s="12" t="s">
        <v>239</v>
      </c>
      <c r="J412" s="14"/>
      <c r="K412" s="12" t="s">
        <v>3597</v>
      </c>
      <c r="L412" s="12" t="s">
        <v>3598</v>
      </c>
      <c r="M412" s="15" t="s">
        <v>600</v>
      </c>
      <c r="N412" s="12" t="s">
        <v>3478</v>
      </c>
      <c r="O412" s="12" t="s">
        <v>3256</v>
      </c>
      <c r="P412" s="12" t="s">
        <v>245</v>
      </c>
      <c r="Q412" s="12" t="s">
        <v>278</v>
      </c>
      <c r="R412" s="12" t="s">
        <v>279</v>
      </c>
      <c r="S412" s="17" t="s">
        <v>248</v>
      </c>
      <c r="T412" s="16" t="s">
        <v>3599</v>
      </c>
      <c r="U412" s="12" t="s">
        <v>3600</v>
      </c>
      <c r="V412" s="14" t="str">
        <f t="shared" si="1"/>
        <v>3,594353</v>
      </c>
      <c r="W412" s="14" t="str">
        <f t="shared" si="2"/>
        <v>98,478763</v>
      </c>
      <c r="X412" s="14" t="str">
        <f t="shared" si="3"/>
        <v>3,594358</v>
      </c>
      <c r="Y412" s="18" t="str">
        <f t="shared" si="4"/>
        <v>98,478823</v>
      </c>
      <c r="Z412" s="14">
        <f t="shared" si="93"/>
        <v>6.6817371</v>
      </c>
      <c r="AA412" s="14" t="str">
        <f t="shared" si="6"/>
        <v>Dalam Radius</v>
      </c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4"/>
      <c r="DQ412" s="12"/>
      <c r="DR412" s="12" t="b">
        <v>0</v>
      </c>
      <c r="DS412" s="12" t="b">
        <v>0</v>
      </c>
      <c r="DT412" s="12"/>
      <c r="DU412" s="12"/>
      <c r="DV412" s="12" t="s">
        <v>3601</v>
      </c>
      <c r="DW412" s="12" t="b">
        <v>0</v>
      </c>
      <c r="DZ412" s="12"/>
      <c r="EA412" s="12"/>
      <c r="EB412" s="12"/>
      <c r="EC412" s="12"/>
      <c r="ED412" s="12"/>
      <c r="EE412" s="14"/>
      <c r="EF412" s="14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4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4"/>
      <c r="FM412" s="12"/>
      <c r="FN412" s="12"/>
      <c r="FO412" s="12"/>
      <c r="FP412" s="14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/>
      <c r="GB412" s="14"/>
      <c r="GC412" s="12"/>
      <c r="GD412" s="12"/>
      <c r="GE412" s="12"/>
      <c r="GF412" s="12"/>
      <c r="GG412" s="12"/>
      <c r="GH412" s="12"/>
      <c r="GI412" s="12"/>
      <c r="GJ412" s="14"/>
      <c r="GK412" s="14"/>
      <c r="GL412" s="14"/>
      <c r="GM412" s="12"/>
      <c r="GN412" s="14"/>
      <c r="GO412" s="14"/>
      <c r="GP412" s="12"/>
      <c r="GQ412" s="14"/>
      <c r="GR412" s="12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2"/>
      <c r="HQ412" s="12">
        <f t="shared" si="94"/>
        <v>0</v>
      </c>
      <c r="HR412" s="12"/>
      <c r="HS412" s="12">
        <f>countif(AC412:CX412,"TRUE")</f>
        <v>0</v>
      </c>
      <c r="HT412" s="12">
        <v>0.0</v>
      </c>
      <c r="HU412" s="12">
        <v>0.0</v>
      </c>
      <c r="HV412" s="12">
        <v>0.0</v>
      </c>
      <c r="HW412" s="12">
        <v>0.0</v>
      </c>
      <c r="HX412" s="12"/>
    </row>
    <row r="413">
      <c r="A413" s="12" t="s">
        <v>3602</v>
      </c>
      <c r="B413" s="12" t="s">
        <v>3603</v>
      </c>
      <c r="C413" s="13">
        <v>45237.0</v>
      </c>
      <c r="D413" s="12">
        <v>11.0</v>
      </c>
      <c r="E413" s="12" t="s">
        <v>235</v>
      </c>
      <c r="F413" s="12" t="s">
        <v>236</v>
      </c>
      <c r="G413" s="12" t="s">
        <v>237</v>
      </c>
      <c r="H413" s="12" t="s">
        <v>238</v>
      </c>
      <c r="I413" s="12" t="s">
        <v>239</v>
      </c>
      <c r="J413" s="14"/>
      <c r="K413" s="12" t="s">
        <v>3501</v>
      </c>
      <c r="L413" s="12" t="s">
        <v>3502</v>
      </c>
      <c r="M413" s="15" t="s">
        <v>3503</v>
      </c>
      <c r="N413" s="12" t="s">
        <v>243</v>
      </c>
      <c r="O413" s="12" t="s">
        <v>244</v>
      </c>
      <c r="P413" s="12" t="s">
        <v>245</v>
      </c>
      <c r="Q413" s="12" t="s">
        <v>278</v>
      </c>
      <c r="R413" s="12" t="s">
        <v>279</v>
      </c>
      <c r="S413" s="12" t="s">
        <v>248</v>
      </c>
      <c r="T413" s="16" t="s">
        <v>3504</v>
      </c>
      <c r="U413" s="17" t="s">
        <v>3604</v>
      </c>
      <c r="V413" s="12" t="str">
        <f t="shared" si="1"/>
        <v>3,614046</v>
      </c>
      <c r="W413" s="14" t="str">
        <f t="shared" si="2"/>
        <v>98,718465</v>
      </c>
      <c r="X413" s="14" t="str">
        <f t="shared" si="3"/>
        <v>3,614051</v>
      </c>
      <c r="Y413" s="14" t="str">
        <f t="shared" si="4"/>
        <v>98,718473</v>
      </c>
      <c r="Z413" s="18">
        <f t="shared" si="93"/>
        <v>1.047510214</v>
      </c>
      <c r="AA413" s="14" t="str">
        <f t="shared" si="6"/>
        <v>Dalam Radius</v>
      </c>
      <c r="AB413" s="14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 t="b">
        <v>1</v>
      </c>
      <c r="BA413" s="12" t="b">
        <v>1</v>
      </c>
      <c r="BB413" s="12" t="b">
        <v>1</v>
      </c>
      <c r="BC413" s="12"/>
      <c r="BD413" s="12" t="b">
        <v>1</v>
      </c>
      <c r="BE413" s="12"/>
      <c r="BF413" s="12" t="b">
        <v>1</v>
      </c>
      <c r="BG413" s="12"/>
      <c r="BH413" s="12"/>
      <c r="BI413" s="12" t="b">
        <v>1</v>
      </c>
      <c r="BJ413" s="12"/>
      <c r="BK413" s="12"/>
      <c r="BL413" s="12" t="b">
        <v>1</v>
      </c>
      <c r="BM413" s="12"/>
      <c r="BN413" s="12"/>
      <c r="BO413" s="12" t="b">
        <v>1</v>
      </c>
      <c r="BP413" s="12"/>
      <c r="BQ413" s="12"/>
      <c r="BR413" s="12" t="b">
        <v>1</v>
      </c>
      <c r="BS413" s="12"/>
      <c r="BT413" s="12"/>
      <c r="BU413" s="12"/>
      <c r="BV413" s="12" t="b">
        <v>1</v>
      </c>
      <c r="BW413" s="12"/>
      <c r="BX413" s="12"/>
      <c r="BY413" s="12"/>
      <c r="BZ413" s="12" t="b">
        <v>1</v>
      </c>
      <c r="CA413" s="12"/>
      <c r="CB413" s="12" t="b">
        <v>1</v>
      </c>
      <c r="CC413" s="12"/>
      <c r="CD413" s="12"/>
      <c r="CE413" s="12"/>
      <c r="CF413" s="12"/>
      <c r="CG413" s="12" t="b">
        <v>1</v>
      </c>
      <c r="CH413" s="12"/>
      <c r="CI413" s="12"/>
      <c r="CJ413" s="12" t="b">
        <v>1</v>
      </c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4"/>
      <c r="DR413" s="12" t="b">
        <v>0</v>
      </c>
      <c r="DS413" s="12" t="b">
        <v>0</v>
      </c>
      <c r="DT413" s="12"/>
      <c r="DU413" s="12"/>
      <c r="DV413" s="12" t="s">
        <v>3605</v>
      </c>
      <c r="DW413" s="12" t="b">
        <v>1</v>
      </c>
      <c r="DX413" s="12"/>
      <c r="DY413" s="12"/>
      <c r="DZ413" s="12"/>
      <c r="EA413" s="12"/>
      <c r="EB413" s="12"/>
      <c r="EC413" s="12"/>
      <c r="ED413" s="12"/>
      <c r="EE413" s="12"/>
      <c r="EF413" s="14"/>
      <c r="EG413" s="14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4"/>
      <c r="EU413" s="12">
        <v>1.0</v>
      </c>
      <c r="EV413" s="12"/>
      <c r="EW413" s="12"/>
      <c r="EX413" s="12">
        <v>1.0</v>
      </c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>
        <v>1.0</v>
      </c>
      <c r="FJ413" s="12"/>
      <c r="FK413" s="12">
        <v>0.0</v>
      </c>
      <c r="FL413" s="12">
        <v>1.0</v>
      </c>
      <c r="FM413" s="14"/>
      <c r="FN413" s="12"/>
      <c r="FO413" s="12"/>
      <c r="FP413" s="12"/>
      <c r="FQ413" s="14"/>
      <c r="FR413" s="12">
        <v>0.0</v>
      </c>
      <c r="FS413" s="12">
        <v>1.0</v>
      </c>
      <c r="FT413" s="12"/>
      <c r="FU413" s="12"/>
      <c r="FV413" s="12"/>
      <c r="FW413" s="12">
        <v>1.0</v>
      </c>
      <c r="FX413" s="12"/>
      <c r="FY413" s="12"/>
      <c r="FZ413" s="12"/>
      <c r="GA413" s="12"/>
      <c r="GB413" s="12"/>
      <c r="GC413" s="14"/>
      <c r="GD413" s="12"/>
      <c r="GE413" s="12"/>
      <c r="GF413" s="12"/>
      <c r="GG413" s="12">
        <v>1.0</v>
      </c>
      <c r="GH413" s="12"/>
      <c r="GI413" s="12"/>
      <c r="GJ413" s="12"/>
      <c r="GK413" s="14"/>
      <c r="GL413" s="14"/>
      <c r="GM413" s="12"/>
      <c r="GN413" s="12"/>
      <c r="GO413" s="14"/>
      <c r="GP413" s="14"/>
      <c r="GQ413" s="12"/>
      <c r="GR413" s="14"/>
      <c r="GS413" s="12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2">
        <f t="shared" ref="HQ413:HQ414" si="95">countif(AC413:CV413,"TRUE")</f>
        <v>14</v>
      </c>
      <c r="HR413" s="12">
        <v>84000.0</v>
      </c>
      <c r="HS413" s="12">
        <v>0.0</v>
      </c>
      <c r="HT413" s="12">
        <v>0.0</v>
      </c>
      <c r="HU413" s="12">
        <v>0.0</v>
      </c>
      <c r="HV413" s="12">
        <v>0.0</v>
      </c>
      <c r="HW413" s="12">
        <v>0.0</v>
      </c>
      <c r="HX413" s="12">
        <v>84000.0</v>
      </c>
      <c r="HY413" s="12" t="s">
        <v>3606</v>
      </c>
      <c r="HZ413" s="19">
        <v>36561.0</v>
      </c>
    </row>
    <row r="414">
      <c r="A414" s="12" t="s">
        <v>3607</v>
      </c>
      <c r="B414" s="12" t="s">
        <v>1963</v>
      </c>
      <c r="C414" s="13">
        <v>45237.0</v>
      </c>
      <c r="D414" s="12">
        <v>11.0</v>
      </c>
      <c r="E414" s="12" t="s">
        <v>235</v>
      </c>
      <c r="F414" s="12" t="s">
        <v>236</v>
      </c>
      <c r="G414" s="12" t="s">
        <v>237</v>
      </c>
      <c r="H414" s="12" t="s">
        <v>238</v>
      </c>
      <c r="I414" s="12" t="s">
        <v>239</v>
      </c>
      <c r="J414" s="14"/>
      <c r="K414" s="12" t="s">
        <v>3608</v>
      </c>
      <c r="L414" s="12" t="s">
        <v>3609</v>
      </c>
      <c r="M414" s="15" t="s">
        <v>268</v>
      </c>
      <c r="N414" s="12" t="s">
        <v>243</v>
      </c>
      <c r="O414" s="12" t="s">
        <v>244</v>
      </c>
      <c r="P414" s="12" t="s">
        <v>245</v>
      </c>
      <c r="Q414" s="12" t="s">
        <v>299</v>
      </c>
      <c r="R414" s="12" t="s">
        <v>247</v>
      </c>
      <c r="S414" s="12" t="s">
        <v>3610</v>
      </c>
      <c r="T414" s="16" t="s">
        <v>3611</v>
      </c>
      <c r="U414" s="17" t="s">
        <v>3612</v>
      </c>
      <c r="V414" s="12" t="str">
        <f t="shared" si="1"/>
        <v>3,628073</v>
      </c>
      <c r="W414" s="14" t="str">
        <f t="shared" si="2"/>
        <v>98,713562</v>
      </c>
      <c r="X414" s="14" t="str">
        <f t="shared" si="3"/>
        <v>3,628080</v>
      </c>
      <c r="Y414" s="14" t="str">
        <f t="shared" si="4"/>
        <v>98,713556</v>
      </c>
      <c r="Z414" s="18">
        <f t="shared" si="93"/>
        <v>1.024296026</v>
      </c>
      <c r="AA414" s="14" t="str">
        <f t="shared" si="6"/>
        <v>Dalam Radius</v>
      </c>
      <c r="AB414" s="14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 t="b">
        <v>1</v>
      </c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 t="b">
        <v>1</v>
      </c>
      <c r="BY414" s="12"/>
      <c r="BZ414" s="12"/>
      <c r="CA414" s="12"/>
      <c r="CB414" s="12" t="b">
        <v>1</v>
      </c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4"/>
      <c r="DR414" s="12" t="b">
        <v>0</v>
      </c>
      <c r="DS414" s="12" t="b">
        <v>0</v>
      </c>
      <c r="DT414" s="12"/>
      <c r="DU414" s="12"/>
      <c r="DV414" s="12" t="s">
        <v>3613</v>
      </c>
      <c r="DW414" s="12" t="b">
        <v>1</v>
      </c>
      <c r="DX414" s="12"/>
      <c r="DY414" s="12"/>
      <c r="DZ414" s="12"/>
      <c r="EA414" s="12"/>
      <c r="EB414" s="12"/>
      <c r="EC414" s="12"/>
      <c r="ED414" s="12"/>
      <c r="EE414" s="12"/>
      <c r="EF414" s="14"/>
      <c r="EG414" s="14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4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4"/>
      <c r="FN414" s="12"/>
      <c r="FO414" s="12"/>
      <c r="FP414" s="12"/>
      <c r="FQ414" s="14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/>
      <c r="GB414" s="12"/>
      <c r="GC414" s="14"/>
      <c r="GD414" s="12">
        <v>2.0</v>
      </c>
      <c r="GE414" s="12"/>
      <c r="GF414" s="12"/>
      <c r="GG414" s="12">
        <v>2.0</v>
      </c>
      <c r="GH414" s="12"/>
      <c r="GI414" s="12"/>
      <c r="GJ414" s="12"/>
      <c r="GK414" s="14"/>
      <c r="GL414" s="14"/>
      <c r="GM414" s="14"/>
      <c r="GN414" s="12"/>
      <c r="GO414" s="14"/>
      <c r="GP414" s="14"/>
      <c r="GQ414" s="12"/>
      <c r="GR414" s="14"/>
      <c r="GS414" s="12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2">
        <f t="shared" si="95"/>
        <v>3</v>
      </c>
      <c r="HR414" s="12">
        <v>48000.0</v>
      </c>
      <c r="HS414" s="12">
        <v>0.0</v>
      </c>
      <c r="HT414" s="12">
        <v>0.0</v>
      </c>
      <c r="HU414" s="12">
        <v>0.0</v>
      </c>
      <c r="HV414" s="12">
        <v>0.0</v>
      </c>
      <c r="HW414" s="12">
        <v>0.0</v>
      </c>
      <c r="HX414" s="12">
        <v>48000.0</v>
      </c>
      <c r="HY414" s="12" t="s">
        <v>3614</v>
      </c>
      <c r="HZ414" s="12" t="s">
        <v>486</v>
      </c>
    </row>
    <row r="415">
      <c r="A415" s="12" t="s">
        <v>3615</v>
      </c>
      <c r="B415" s="12" t="s">
        <v>3616</v>
      </c>
      <c r="C415" s="13">
        <v>45234.0</v>
      </c>
      <c r="D415" s="12">
        <v>11.0</v>
      </c>
      <c r="E415" s="12" t="s">
        <v>475</v>
      </c>
      <c r="F415" s="12" t="s">
        <v>476</v>
      </c>
      <c r="G415" s="12" t="s">
        <v>237</v>
      </c>
      <c r="H415" s="12" t="s">
        <v>238</v>
      </c>
      <c r="I415" s="12" t="s">
        <v>239</v>
      </c>
      <c r="J415" s="14"/>
      <c r="K415" s="12" t="s">
        <v>3617</v>
      </c>
      <c r="L415" s="12" t="s">
        <v>3618</v>
      </c>
      <c r="M415" s="15" t="s">
        <v>3619</v>
      </c>
      <c r="N415" s="12" t="s">
        <v>734</v>
      </c>
      <c r="O415" s="12" t="s">
        <v>244</v>
      </c>
      <c r="P415" s="12" t="s">
        <v>245</v>
      </c>
      <c r="Q415" s="12" t="s">
        <v>246</v>
      </c>
      <c r="R415" s="12" t="s">
        <v>247</v>
      </c>
      <c r="S415" s="12" t="s">
        <v>3620</v>
      </c>
      <c r="T415" s="16" t="s">
        <v>3621</v>
      </c>
      <c r="U415" s="17" t="s">
        <v>3622</v>
      </c>
      <c r="V415" s="14" t="str">
        <f t="shared" si="1"/>
        <v>3,511882</v>
      </c>
      <c r="W415" s="14" t="str">
        <f t="shared" si="2"/>
        <v>98,698356</v>
      </c>
      <c r="X415" s="14" t="str">
        <f t="shared" si="3"/>
        <v>3,511876</v>
      </c>
      <c r="Y415" s="14" t="str">
        <f t="shared" si="4"/>
        <v>98,698351</v>
      </c>
      <c r="Z415" s="18">
        <f t="shared" si="93"/>
        <v>0.8677913913</v>
      </c>
      <c r="AA415" s="14" t="str">
        <f t="shared" si="6"/>
        <v>Dalam Radius</v>
      </c>
      <c r="AB415" s="14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4"/>
      <c r="DR415" s="12" t="b">
        <v>0</v>
      </c>
      <c r="DS415" s="12" t="b">
        <v>0</v>
      </c>
      <c r="DT415" s="14"/>
      <c r="DU415" s="14"/>
      <c r="DV415" s="12" t="s">
        <v>3623</v>
      </c>
      <c r="DW415" s="12" t="b">
        <v>1</v>
      </c>
      <c r="DX415" s="14"/>
      <c r="DY415" s="14"/>
      <c r="DZ415" s="12"/>
      <c r="EA415" s="12"/>
      <c r="EB415" s="12"/>
      <c r="EC415" s="12"/>
      <c r="ED415" s="12"/>
      <c r="EE415" s="12"/>
      <c r="EF415" s="14"/>
      <c r="EG415" s="14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4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4"/>
      <c r="FN415" s="12"/>
      <c r="FO415" s="12"/>
      <c r="FP415" s="12"/>
      <c r="FQ415" s="14"/>
      <c r="FR415" s="12"/>
      <c r="FS415" s="12">
        <v>1.0</v>
      </c>
      <c r="FT415" s="12">
        <v>1.0</v>
      </c>
      <c r="FU415" s="12"/>
      <c r="FV415" s="12"/>
      <c r="FW415" s="12"/>
      <c r="FX415" s="12"/>
      <c r="FY415" s="12">
        <v>1.0</v>
      </c>
      <c r="FZ415" s="12"/>
      <c r="GA415" s="12"/>
      <c r="GB415" s="12"/>
      <c r="GC415" s="14"/>
      <c r="GD415" s="12">
        <v>1.0</v>
      </c>
      <c r="GE415" s="12">
        <v>1.0</v>
      </c>
      <c r="GF415" s="12"/>
      <c r="GG415" s="12">
        <v>1.0</v>
      </c>
      <c r="GH415" s="12"/>
      <c r="GI415" s="12"/>
      <c r="GJ415" s="12"/>
      <c r="GK415" s="14"/>
      <c r="GL415" s="14"/>
      <c r="GM415" s="14"/>
      <c r="GN415" s="12"/>
      <c r="GO415" s="14"/>
      <c r="GP415" s="14"/>
      <c r="GQ415" s="12"/>
      <c r="GR415" s="14"/>
      <c r="GS415" s="12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2">
        <f t="shared" ref="HQ415:HQ418" si="96">countif(AC415:DP415,"TRUE")</f>
        <v>0</v>
      </c>
      <c r="HR415" s="12">
        <v>72000.0</v>
      </c>
      <c r="HS415" s="12">
        <v>0.0</v>
      </c>
      <c r="HT415" s="12">
        <v>0.0</v>
      </c>
      <c r="HU415" s="12">
        <v>0.0</v>
      </c>
      <c r="HV415" s="12">
        <v>0.0</v>
      </c>
      <c r="HW415" s="12">
        <v>0.0</v>
      </c>
      <c r="HX415" s="12">
        <v>72000.0</v>
      </c>
      <c r="HY415" s="12" t="s">
        <v>3624</v>
      </c>
      <c r="HZ415" s="12" t="s">
        <v>3110</v>
      </c>
    </row>
    <row r="416">
      <c r="A416" s="12" t="s">
        <v>3625</v>
      </c>
      <c r="B416" s="12" t="s">
        <v>3626</v>
      </c>
      <c r="C416" s="13">
        <v>45233.0</v>
      </c>
      <c r="D416" s="12">
        <v>11.0</v>
      </c>
      <c r="E416" s="12" t="s">
        <v>293</v>
      </c>
      <c r="F416" s="12" t="s">
        <v>629</v>
      </c>
      <c r="G416" s="12" t="s">
        <v>237</v>
      </c>
      <c r="H416" s="12" t="s">
        <v>238</v>
      </c>
      <c r="I416" s="12" t="s">
        <v>239</v>
      </c>
      <c r="J416" s="14"/>
      <c r="K416" s="12" t="s">
        <v>3627</v>
      </c>
      <c r="L416" s="12" t="s">
        <v>3628</v>
      </c>
      <c r="M416" s="15" t="s">
        <v>297</v>
      </c>
      <c r="N416" s="12" t="s">
        <v>419</v>
      </c>
      <c r="O416" s="12" t="s">
        <v>259</v>
      </c>
      <c r="P416" s="12" t="s">
        <v>245</v>
      </c>
      <c r="Q416" s="12" t="s">
        <v>299</v>
      </c>
      <c r="R416" s="12" t="s">
        <v>247</v>
      </c>
      <c r="S416" s="12" t="s">
        <v>248</v>
      </c>
      <c r="T416" s="16" t="s">
        <v>3629</v>
      </c>
      <c r="U416" s="17" t="s">
        <v>3630</v>
      </c>
      <c r="V416" s="14" t="str">
        <f t="shared" si="1"/>
        <v>3,560239</v>
      </c>
      <c r="W416" s="14" t="str">
        <f t="shared" si="2"/>
        <v>98,652200</v>
      </c>
      <c r="X416" s="14" t="str">
        <f t="shared" si="3"/>
        <v>3,560233</v>
      </c>
      <c r="Y416" s="14" t="str">
        <f t="shared" si="4"/>
        <v>98,652196</v>
      </c>
      <c r="Z416" s="18">
        <f t="shared" si="93"/>
        <v>0.8013615082</v>
      </c>
      <c r="AA416" s="14" t="str">
        <f t="shared" si="6"/>
        <v>Dalam Radius</v>
      </c>
      <c r="AB416" s="14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4"/>
      <c r="DR416" s="12" t="b">
        <v>0</v>
      </c>
      <c r="DS416" s="12" t="b">
        <v>0</v>
      </c>
      <c r="DT416" s="14"/>
      <c r="DU416" s="14"/>
      <c r="DV416" s="12" t="s">
        <v>3631</v>
      </c>
      <c r="DW416" s="12" t="b">
        <v>1</v>
      </c>
      <c r="DX416" s="14"/>
      <c r="DY416" s="14"/>
      <c r="DZ416" s="12"/>
      <c r="EA416" s="12"/>
      <c r="EB416" s="12"/>
      <c r="EC416" s="12">
        <v>2.0</v>
      </c>
      <c r="ED416" s="12">
        <v>2.0</v>
      </c>
      <c r="EE416" s="12"/>
      <c r="EF416" s="14"/>
      <c r="EG416" s="14"/>
      <c r="EH416" s="12"/>
      <c r="EI416" s="12">
        <v>2.0</v>
      </c>
      <c r="EJ416" s="12"/>
      <c r="EK416" s="12">
        <v>2.0</v>
      </c>
      <c r="EL416" s="12"/>
      <c r="EM416" s="12"/>
      <c r="EN416" s="12"/>
      <c r="EO416" s="12"/>
      <c r="EP416" s="12">
        <v>2.0</v>
      </c>
      <c r="EQ416" s="12"/>
      <c r="ER416" s="12"/>
      <c r="ES416" s="12"/>
      <c r="ET416" s="14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4"/>
      <c r="FN416" s="12"/>
      <c r="FO416" s="12"/>
      <c r="FP416" s="12"/>
      <c r="FQ416" s="14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/>
      <c r="GB416" s="12"/>
      <c r="GC416" s="14"/>
      <c r="GD416" s="12"/>
      <c r="GE416" s="12"/>
      <c r="GF416" s="12"/>
      <c r="GG416" s="12"/>
      <c r="GH416" s="12"/>
      <c r="GI416" s="12"/>
      <c r="GJ416" s="12"/>
      <c r="GK416" s="14"/>
      <c r="GL416" s="14"/>
      <c r="GM416" s="14"/>
      <c r="GN416" s="12"/>
      <c r="GO416" s="14"/>
      <c r="GP416" s="14"/>
      <c r="GQ416" s="12"/>
      <c r="GR416" s="14"/>
      <c r="GS416" s="12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2">
        <f t="shared" si="96"/>
        <v>0</v>
      </c>
      <c r="HR416" s="12">
        <v>0.0</v>
      </c>
      <c r="HS416" s="12">
        <v>133000.0</v>
      </c>
      <c r="HT416" s="12">
        <v>0.0</v>
      </c>
      <c r="HU416" s="12">
        <v>0.0</v>
      </c>
      <c r="HV416" s="12">
        <v>0.0</v>
      </c>
      <c r="HW416" s="12">
        <v>0.0</v>
      </c>
      <c r="HX416" s="12">
        <v>133000.0</v>
      </c>
      <c r="HY416" s="12" t="s">
        <v>3632</v>
      </c>
      <c r="HZ416" s="12" t="s">
        <v>252</v>
      </c>
    </row>
    <row r="417">
      <c r="A417" s="12" t="s">
        <v>3633</v>
      </c>
      <c r="B417" s="12" t="s">
        <v>3634</v>
      </c>
      <c r="C417" s="13">
        <v>45232.0</v>
      </c>
      <c r="D417" s="12">
        <v>11.0</v>
      </c>
      <c r="E417" s="12" t="s">
        <v>475</v>
      </c>
      <c r="F417" s="12" t="s">
        <v>730</v>
      </c>
      <c r="G417" s="12" t="s">
        <v>237</v>
      </c>
      <c r="H417" s="12" t="s">
        <v>238</v>
      </c>
      <c r="I417" s="12" t="s">
        <v>239</v>
      </c>
      <c r="J417" s="14"/>
      <c r="K417" s="12" t="s">
        <v>3635</v>
      </c>
      <c r="L417" s="12" t="s">
        <v>3636</v>
      </c>
      <c r="M417" s="15" t="s">
        <v>1727</v>
      </c>
      <c r="N417" s="12" t="s">
        <v>1144</v>
      </c>
      <c r="O417" s="12" t="s">
        <v>259</v>
      </c>
      <c r="P417" s="12" t="s">
        <v>245</v>
      </c>
      <c r="Q417" s="12" t="s">
        <v>246</v>
      </c>
      <c r="R417" s="12" t="s">
        <v>247</v>
      </c>
      <c r="S417" s="12" t="s">
        <v>1497</v>
      </c>
      <c r="T417" s="16" t="s">
        <v>3637</v>
      </c>
      <c r="U417" s="17" t="s">
        <v>3638</v>
      </c>
      <c r="V417" s="14" t="str">
        <f t="shared" si="1"/>
        <v>3,529827</v>
      </c>
      <c r="W417" s="14" t="str">
        <f t="shared" si="2"/>
        <v>98,678716</v>
      </c>
      <c r="X417" s="14" t="str">
        <f t="shared" si="3"/>
        <v>3,529831</v>
      </c>
      <c r="Y417" s="14" t="str">
        <f t="shared" si="4"/>
        <v>98,678722</v>
      </c>
      <c r="Z417" s="18">
        <f t="shared" si="93"/>
        <v>0.8007845262</v>
      </c>
      <c r="AA417" s="14" t="str">
        <f t="shared" si="6"/>
        <v>Dalam Radius</v>
      </c>
      <c r="AB417" s="14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 t="b">
        <v>1</v>
      </c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2" t="b">
        <v>0</v>
      </c>
      <c r="DS417" s="12" t="b">
        <v>0</v>
      </c>
      <c r="DT417" s="14"/>
      <c r="DU417" s="14"/>
      <c r="DV417" s="12" t="s">
        <v>3639</v>
      </c>
      <c r="DW417" s="12" t="b">
        <v>1</v>
      </c>
      <c r="DX417" s="14"/>
      <c r="DY417" s="14"/>
      <c r="DZ417" s="12"/>
      <c r="EA417" s="12"/>
      <c r="EB417" s="12"/>
      <c r="EC417" s="12"/>
      <c r="ED417" s="12"/>
      <c r="EE417" s="12"/>
      <c r="EF417" s="14"/>
      <c r="EG417" s="14"/>
      <c r="EH417" s="12"/>
      <c r="EI417" s="12"/>
      <c r="EJ417" s="14"/>
      <c r="EK417" s="12"/>
      <c r="EL417" s="12"/>
      <c r="EM417" s="12"/>
      <c r="EN417" s="12"/>
      <c r="EO417" s="12"/>
      <c r="EP417" s="12"/>
      <c r="EQ417" s="12"/>
      <c r="ER417" s="12"/>
      <c r="ES417" s="12"/>
      <c r="ET417" s="14"/>
      <c r="EU417" s="12"/>
      <c r="EV417" s="12"/>
      <c r="EW417" s="12"/>
      <c r="EX417" s="12"/>
      <c r="EY417" s="12"/>
      <c r="EZ417" s="12"/>
      <c r="FA417" s="12"/>
      <c r="FB417" s="12"/>
      <c r="FC417" s="12">
        <v>1.0</v>
      </c>
      <c r="FD417" s="12"/>
      <c r="FE417" s="12"/>
      <c r="FF417" s="12"/>
      <c r="FG417" s="12"/>
      <c r="FH417" s="12"/>
      <c r="FI417" s="12">
        <v>1.0</v>
      </c>
      <c r="FJ417" s="12"/>
      <c r="FK417" s="12"/>
      <c r="FL417" s="12"/>
      <c r="FM417" s="14"/>
      <c r="FN417" s="12"/>
      <c r="FO417" s="12"/>
      <c r="FP417" s="12"/>
      <c r="FQ417" s="14"/>
      <c r="FR417" s="12"/>
      <c r="FS417" s="12"/>
      <c r="FT417" s="12"/>
      <c r="FU417" s="12"/>
      <c r="FV417" s="12"/>
      <c r="FW417" s="12"/>
      <c r="FX417" s="12"/>
      <c r="FY417" s="12">
        <v>1.0</v>
      </c>
      <c r="FZ417" s="12"/>
      <c r="GA417" s="12"/>
      <c r="GB417" s="12"/>
      <c r="GC417" s="14"/>
      <c r="GD417" s="12"/>
      <c r="GE417" s="12">
        <v>1.0</v>
      </c>
      <c r="GF417" s="12"/>
      <c r="GG417" s="12"/>
      <c r="GH417" s="12"/>
      <c r="GI417" s="12"/>
      <c r="GJ417" s="12"/>
      <c r="GK417" s="14"/>
      <c r="GL417" s="14"/>
      <c r="GM417" s="14"/>
      <c r="GN417" s="12"/>
      <c r="GO417" s="14"/>
      <c r="GP417" s="14"/>
      <c r="GQ417" s="12"/>
      <c r="GR417" s="14"/>
      <c r="GS417" s="12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2">
        <f t="shared" si="96"/>
        <v>1</v>
      </c>
      <c r="HR417" s="12">
        <v>48000.0</v>
      </c>
      <c r="HS417" s="12">
        <v>0.0</v>
      </c>
      <c r="HT417" s="12">
        <v>0.0</v>
      </c>
      <c r="HU417" s="12">
        <v>0.0</v>
      </c>
      <c r="HV417" s="12">
        <v>0.0</v>
      </c>
      <c r="HW417" s="12"/>
      <c r="HX417" s="12">
        <v>48000.0</v>
      </c>
      <c r="HY417" s="12" t="s">
        <v>3640</v>
      </c>
      <c r="HZ417" s="12" t="s">
        <v>1778</v>
      </c>
    </row>
    <row r="418">
      <c r="A418" s="12" t="s">
        <v>3641</v>
      </c>
      <c r="B418" s="12" t="s">
        <v>3642</v>
      </c>
      <c r="C418" s="13">
        <v>45236.0</v>
      </c>
      <c r="D418" s="12">
        <v>11.0</v>
      </c>
      <c r="E418" s="12" t="s">
        <v>1094</v>
      </c>
      <c r="F418" s="12" t="s">
        <v>1095</v>
      </c>
      <c r="G418" s="12" t="s">
        <v>237</v>
      </c>
      <c r="H418" s="12" t="s">
        <v>238</v>
      </c>
      <c r="I418" s="12" t="s">
        <v>239</v>
      </c>
      <c r="J418" s="14"/>
      <c r="K418" s="12" t="s">
        <v>3643</v>
      </c>
      <c r="L418" s="12" t="s">
        <v>3644</v>
      </c>
      <c r="M418" s="15" t="s">
        <v>3645</v>
      </c>
      <c r="N418" s="12" t="s">
        <v>1099</v>
      </c>
      <c r="O418" s="12" t="s">
        <v>1100</v>
      </c>
      <c r="P418" s="12" t="s">
        <v>245</v>
      </c>
      <c r="Q418" s="12" t="s">
        <v>299</v>
      </c>
      <c r="R418" s="12" t="s">
        <v>247</v>
      </c>
      <c r="S418" s="12" t="s">
        <v>248</v>
      </c>
      <c r="T418" s="16" t="s">
        <v>3646</v>
      </c>
      <c r="U418" s="17" t="s">
        <v>3647</v>
      </c>
      <c r="V418" s="14" t="str">
        <f t="shared" si="1"/>
        <v>3,099496</v>
      </c>
      <c r="W418" s="14" t="str">
        <f t="shared" si="2"/>
        <v>98,493449</v>
      </c>
      <c r="X418" s="14" t="str">
        <f t="shared" si="3"/>
        <v>3,099503</v>
      </c>
      <c r="Y418" s="14" t="str">
        <f t="shared" si="4"/>
        <v>98,493450</v>
      </c>
      <c r="Z418" s="18">
        <f t="shared" si="93"/>
        <v>0.7862432151</v>
      </c>
      <c r="AA418" s="14" t="str">
        <f t="shared" si="6"/>
        <v>Dalam Radius</v>
      </c>
      <c r="AB418" s="14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4"/>
      <c r="DR418" s="12" t="b">
        <v>1</v>
      </c>
      <c r="DS418" s="12" t="b">
        <v>1</v>
      </c>
      <c r="DT418" s="14"/>
      <c r="DU418" s="14"/>
      <c r="DV418" s="12" t="s">
        <v>3648</v>
      </c>
      <c r="DW418" s="12" t="b">
        <v>1</v>
      </c>
      <c r="DX418" s="14"/>
      <c r="DY418" s="14"/>
      <c r="DZ418" s="12"/>
      <c r="EA418" s="12"/>
      <c r="EB418" s="12"/>
      <c r="EC418" s="12"/>
      <c r="ED418" s="12"/>
      <c r="EE418" s="12"/>
      <c r="EF418" s="14"/>
      <c r="EG418" s="14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4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4"/>
      <c r="FN418" s="12"/>
      <c r="FO418" s="12"/>
      <c r="FP418" s="12"/>
      <c r="FQ418" s="14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/>
      <c r="GB418" s="12"/>
      <c r="GC418" s="14"/>
      <c r="GD418" s="12"/>
      <c r="GE418" s="12"/>
      <c r="GF418" s="12"/>
      <c r="GG418" s="12"/>
      <c r="GH418" s="12"/>
      <c r="GI418" s="12"/>
      <c r="GJ418" s="12"/>
      <c r="GK418" s="14"/>
      <c r="GL418" s="14"/>
      <c r="GM418" s="14"/>
      <c r="GN418" s="12">
        <v>2.0</v>
      </c>
      <c r="GO418" s="14"/>
      <c r="GP418" s="14"/>
      <c r="GQ418" s="12"/>
      <c r="GR418" s="14"/>
      <c r="GS418" s="12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2">
        <f t="shared" si="96"/>
        <v>0</v>
      </c>
      <c r="HR418" s="12">
        <v>0.0</v>
      </c>
      <c r="HS418" s="12">
        <v>0.0</v>
      </c>
      <c r="HT418" s="12">
        <v>0.0</v>
      </c>
      <c r="HU418" s="12">
        <v>35000.0</v>
      </c>
      <c r="HV418" s="12">
        <v>0.0</v>
      </c>
      <c r="HW418" s="12">
        <v>0.0</v>
      </c>
      <c r="HX418" s="12">
        <v>35000.0</v>
      </c>
      <c r="HY418" s="12" t="s">
        <v>3649</v>
      </c>
      <c r="HZ418" s="12" t="s">
        <v>3650</v>
      </c>
    </row>
    <row r="419">
      <c r="A419" s="12" t="s">
        <v>3651</v>
      </c>
      <c r="B419" s="12" t="s">
        <v>3652</v>
      </c>
      <c r="C419" s="13">
        <v>45237.0</v>
      </c>
      <c r="D419" s="12">
        <v>11.0</v>
      </c>
      <c r="E419" s="12" t="s">
        <v>1094</v>
      </c>
      <c r="F419" s="12" t="s">
        <v>1095</v>
      </c>
      <c r="G419" s="12" t="s">
        <v>237</v>
      </c>
      <c r="H419" s="12" t="s">
        <v>238</v>
      </c>
      <c r="I419" s="12" t="s">
        <v>239</v>
      </c>
      <c r="J419" s="14"/>
      <c r="K419" s="12" t="s">
        <v>3653</v>
      </c>
      <c r="L419" s="12" t="s">
        <v>3654</v>
      </c>
      <c r="M419" s="15" t="s">
        <v>3655</v>
      </c>
      <c r="N419" s="12" t="s">
        <v>1099</v>
      </c>
      <c r="O419" s="12" t="s">
        <v>1100</v>
      </c>
      <c r="P419" s="12" t="s">
        <v>245</v>
      </c>
      <c r="Q419" s="12" t="s">
        <v>299</v>
      </c>
      <c r="R419" s="12" t="s">
        <v>247</v>
      </c>
      <c r="S419" s="12" t="s">
        <v>3656</v>
      </c>
      <c r="T419" s="16" t="s">
        <v>3657</v>
      </c>
      <c r="U419" s="17" t="s">
        <v>3658</v>
      </c>
      <c r="V419" s="12" t="str">
        <f t="shared" si="1"/>
        <v>3,109605</v>
      </c>
      <c r="W419" s="14" t="str">
        <f t="shared" si="2"/>
        <v>98,501403</v>
      </c>
      <c r="X419" s="14" t="str">
        <f t="shared" si="3"/>
        <v>3,109599</v>
      </c>
      <c r="Y419" s="14" t="str">
        <f t="shared" si="4"/>
        <v>98,501400</v>
      </c>
      <c r="Z419" s="18">
        <f t="shared" si="93"/>
        <v>0.7456980846</v>
      </c>
      <c r="AA419" s="14" t="str">
        <f t="shared" si="6"/>
        <v>Dalam Radius</v>
      </c>
      <c r="AB419" s="14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4"/>
      <c r="DR419" s="12" t="b">
        <v>0</v>
      </c>
      <c r="DS419" s="12" t="b">
        <v>0</v>
      </c>
      <c r="DT419" s="12"/>
      <c r="DU419" s="12"/>
      <c r="DV419" s="12" t="s">
        <v>3659</v>
      </c>
      <c r="DW419" s="12" t="b">
        <v>1</v>
      </c>
      <c r="DX419" s="12"/>
      <c r="DY419" s="12"/>
      <c r="DZ419" s="12"/>
      <c r="EA419" s="12"/>
      <c r="EB419" s="12"/>
      <c r="EC419" s="12"/>
      <c r="ED419" s="12"/>
      <c r="EE419" s="12"/>
      <c r="EF419" s="14"/>
      <c r="EG419" s="14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4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4"/>
      <c r="FN419" s="12"/>
      <c r="FO419" s="12"/>
      <c r="FP419" s="12"/>
      <c r="FQ419" s="14"/>
      <c r="FR419" s="12"/>
      <c r="FS419" s="12"/>
      <c r="FT419" s="12"/>
      <c r="FU419" s="12"/>
      <c r="FV419" s="12"/>
      <c r="FW419" s="12">
        <v>4.0</v>
      </c>
      <c r="FX419" s="12"/>
      <c r="FY419" s="12">
        <v>4.0</v>
      </c>
      <c r="FZ419" s="12"/>
      <c r="GA419" s="12"/>
      <c r="GB419" s="12"/>
      <c r="GC419" s="14"/>
      <c r="GD419" s="12"/>
      <c r="GE419" s="12"/>
      <c r="GF419" s="12"/>
      <c r="GG419" s="12"/>
      <c r="GH419" s="12"/>
      <c r="GI419" s="12"/>
      <c r="GJ419" s="12"/>
      <c r="GK419" s="14"/>
      <c r="GL419" s="14"/>
      <c r="GM419" s="12"/>
      <c r="GN419" s="12"/>
      <c r="GO419" s="14"/>
      <c r="GP419" s="14"/>
      <c r="GQ419" s="12"/>
      <c r="GR419" s="14"/>
      <c r="GS419" s="12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2">
        <f>countif(AC419:CV419,"TRUE")</f>
        <v>0</v>
      </c>
      <c r="HR419" s="12">
        <v>96000.0</v>
      </c>
      <c r="HS419" s="12">
        <v>0.0</v>
      </c>
      <c r="HT419" s="12">
        <v>0.0</v>
      </c>
      <c r="HU419" s="12">
        <v>0.0</v>
      </c>
      <c r="HV419" s="12">
        <v>0.0</v>
      </c>
      <c r="HW419" s="12">
        <v>0.0</v>
      </c>
      <c r="HX419" s="12">
        <v>96000.0</v>
      </c>
      <c r="HY419" s="12" t="s">
        <v>3660</v>
      </c>
      <c r="HZ419" s="12" t="s">
        <v>3661</v>
      </c>
    </row>
    <row r="420">
      <c r="A420" s="12" t="s">
        <v>3662</v>
      </c>
      <c r="B420" s="12" t="s">
        <v>3663</v>
      </c>
      <c r="C420" s="13">
        <v>45232.0</v>
      </c>
      <c r="D420" s="12">
        <v>11.0</v>
      </c>
      <c r="E420" s="12" t="s">
        <v>475</v>
      </c>
      <c r="F420" s="12" t="s">
        <v>730</v>
      </c>
      <c r="G420" s="12" t="s">
        <v>237</v>
      </c>
      <c r="H420" s="12" t="s">
        <v>238</v>
      </c>
      <c r="I420" s="12" t="s">
        <v>239</v>
      </c>
      <c r="J420" s="14"/>
      <c r="K420" s="12" t="s">
        <v>3664</v>
      </c>
      <c r="L420" s="12" t="s">
        <v>3665</v>
      </c>
      <c r="M420" s="15" t="s">
        <v>3666</v>
      </c>
      <c r="N420" s="12" t="s">
        <v>1144</v>
      </c>
      <c r="O420" s="12" t="s">
        <v>259</v>
      </c>
      <c r="P420" s="12" t="s">
        <v>245</v>
      </c>
      <c r="Q420" s="12" t="s">
        <v>246</v>
      </c>
      <c r="R420" s="12" t="s">
        <v>247</v>
      </c>
      <c r="S420" s="12" t="s">
        <v>1497</v>
      </c>
      <c r="T420" s="16" t="s">
        <v>3667</v>
      </c>
      <c r="U420" s="17" t="s">
        <v>3668</v>
      </c>
      <c r="V420" s="14" t="str">
        <f t="shared" si="1"/>
        <v>3,529685</v>
      </c>
      <c r="W420" s="14" t="str">
        <f t="shared" si="2"/>
        <v>98,680080</v>
      </c>
      <c r="X420" s="14" t="str">
        <f t="shared" si="3"/>
        <v>3,529688</v>
      </c>
      <c r="Y420" s="14" t="str">
        <f t="shared" si="4"/>
        <v>98,680086</v>
      </c>
      <c r="Z420" s="18">
        <f t="shared" si="93"/>
        <v>0.7447858468</v>
      </c>
      <c r="AA420" s="14" t="str">
        <f t="shared" si="6"/>
        <v>Dalam Radius</v>
      </c>
      <c r="AB420" s="14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 t="b">
        <v>1</v>
      </c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 t="b">
        <v>1</v>
      </c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2" t="b">
        <v>0</v>
      </c>
      <c r="DS420" s="12" t="b">
        <v>0</v>
      </c>
      <c r="DT420" s="14"/>
      <c r="DU420" s="14"/>
      <c r="DV420" s="12" t="s">
        <v>3669</v>
      </c>
      <c r="DW420" s="12" t="b">
        <v>1</v>
      </c>
      <c r="DX420" s="14"/>
      <c r="DY420" s="14"/>
      <c r="DZ420" s="12"/>
      <c r="EA420" s="12"/>
      <c r="EB420" s="12"/>
      <c r="EC420" s="12"/>
      <c r="ED420" s="12"/>
      <c r="EE420" s="12"/>
      <c r="EF420" s="14"/>
      <c r="EG420" s="14"/>
      <c r="EH420" s="12"/>
      <c r="EI420" s="12"/>
      <c r="EJ420" s="14"/>
      <c r="EK420" s="12"/>
      <c r="EL420" s="12"/>
      <c r="EM420" s="12"/>
      <c r="EN420" s="12"/>
      <c r="EO420" s="12"/>
      <c r="EP420" s="12"/>
      <c r="EQ420" s="12"/>
      <c r="ER420" s="12"/>
      <c r="ES420" s="12"/>
      <c r="ET420" s="14"/>
      <c r="EU420" s="12"/>
      <c r="EV420" s="12"/>
      <c r="EW420" s="12"/>
      <c r="EX420" s="12"/>
      <c r="EY420" s="12">
        <v>1.0</v>
      </c>
      <c r="EZ420" s="12"/>
      <c r="FA420" s="12"/>
      <c r="FB420" s="12"/>
      <c r="FC420" s="12">
        <v>1.0</v>
      </c>
      <c r="FD420" s="12"/>
      <c r="FE420" s="12"/>
      <c r="FF420" s="12"/>
      <c r="FG420" s="12"/>
      <c r="FH420" s="12"/>
      <c r="FI420" s="12"/>
      <c r="FJ420" s="12"/>
      <c r="FK420" s="12"/>
      <c r="FL420" s="12"/>
      <c r="FM420" s="14"/>
      <c r="FN420" s="12"/>
      <c r="FO420" s="12"/>
      <c r="FP420" s="12"/>
      <c r="FQ420" s="14"/>
      <c r="FR420" s="12"/>
      <c r="FS420" s="12"/>
      <c r="FT420" s="12"/>
      <c r="FU420" s="12"/>
      <c r="FV420" s="12"/>
      <c r="FW420" s="12">
        <v>1.0</v>
      </c>
      <c r="FX420" s="12"/>
      <c r="FY420" s="12">
        <v>1.0</v>
      </c>
      <c r="FZ420" s="12"/>
      <c r="GA420" s="12"/>
      <c r="GB420" s="12"/>
      <c r="GC420" s="14"/>
      <c r="GD420" s="12">
        <v>1.0</v>
      </c>
      <c r="GE420" s="12"/>
      <c r="GF420" s="12"/>
      <c r="GG420" s="12"/>
      <c r="GH420" s="12"/>
      <c r="GI420" s="12"/>
      <c r="GJ420" s="12"/>
      <c r="GK420" s="14"/>
      <c r="GL420" s="14"/>
      <c r="GM420" s="14"/>
      <c r="GN420" s="12"/>
      <c r="GO420" s="14"/>
      <c r="GP420" s="14"/>
      <c r="GQ420" s="12"/>
      <c r="GR420" s="14"/>
      <c r="GS420" s="12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2">
        <f t="shared" ref="HQ420:HQ421" si="97">countif(AC420:DP420,"TRUE")</f>
        <v>2</v>
      </c>
      <c r="HR420" s="12">
        <v>60000.0</v>
      </c>
      <c r="HS420" s="12">
        <v>0.0</v>
      </c>
      <c r="HT420" s="12">
        <v>0.0</v>
      </c>
      <c r="HU420" s="12">
        <v>0.0</v>
      </c>
      <c r="HV420" s="12">
        <v>0.0</v>
      </c>
      <c r="HW420" s="12"/>
      <c r="HX420" s="12">
        <v>60000.0</v>
      </c>
      <c r="HY420" s="12" t="s">
        <v>3670</v>
      </c>
      <c r="HZ420" s="12" t="s">
        <v>1361</v>
      </c>
    </row>
    <row r="421">
      <c r="A421" s="12" t="s">
        <v>3671</v>
      </c>
      <c r="B421" s="12" t="s">
        <v>3672</v>
      </c>
      <c r="C421" s="13">
        <v>45234.0</v>
      </c>
      <c r="D421" s="12">
        <v>11.0</v>
      </c>
      <c r="E421" s="12" t="s">
        <v>293</v>
      </c>
      <c r="F421" s="12" t="s">
        <v>629</v>
      </c>
      <c r="G421" s="12" t="s">
        <v>237</v>
      </c>
      <c r="H421" s="12" t="s">
        <v>238</v>
      </c>
      <c r="I421" s="12" t="s">
        <v>239</v>
      </c>
      <c r="J421" s="14"/>
      <c r="K421" s="12" t="s">
        <v>1538</v>
      </c>
      <c r="L421" s="12" t="s">
        <v>1539</v>
      </c>
      <c r="M421" s="15" t="s">
        <v>297</v>
      </c>
      <c r="N421" s="12" t="s">
        <v>642</v>
      </c>
      <c r="O421" s="12" t="s">
        <v>259</v>
      </c>
      <c r="P421" s="12" t="s">
        <v>245</v>
      </c>
      <c r="Q421" s="12" t="s">
        <v>299</v>
      </c>
      <c r="R421" s="12" t="s">
        <v>247</v>
      </c>
      <c r="S421" s="12" t="s">
        <v>248</v>
      </c>
      <c r="T421" s="16" t="s">
        <v>1540</v>
      </c>
      <c r="U421" s="17" t="s">
        <v>3673</v>
      </c>
      <c r="V421" s="14" t="str">
        <f t="shared" si="1"/>
        <v>3,598816</v>
      </c>
      <c r="W421" s="14" t="str">
        <f t="shared" si="2"/>
        <v>98,653106</v>
      </c>
      <c r="X421" s="14" t="str">
        <f t="shared" si="3"/>
        <v>3,598819</v>
      </c>
      <c r="Y421" s="14" t="str">
        <f t="shared" si="4"/>
        <v>98,653112</v>
      </c>
      <c r="Z421" s="18">
        <f t="shared" si="93"/>
        <v>0.7447411024</v>
      </c>
      <c r="AA421" s="14" t="str">
        <f t="shared" si="6"/>
        <v>Dalam Radius</v>
      </c>
      <c r="AB421" s="14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4"/>
      <c r="DR421" s="12" t="b">
        <v>0</v>
      </c>
      <c r="DS421" s="12" t="b">
        <v>0</v>
      </c>
      <c r="DT421" s="14"/>
      <c r="DU421" s="14"/>
      <c r="DV421" s="12" t="s">
        <v>3674</v>
      </c>
      <c r="DW421" s="12" t="b">
        <v>0</v>
      </c>
      <c r="DX421" s="14"/>
      <c r="DY421" s="14"/>
      <c r="DZ421" s="12"/>
      <c r="EA421" s="12"/>
      <c r="EB421" s="12"/>
      <c r="EC421" s="12"/>
      <c r="ED421" s="12"/>
      <c r="EE421" s="12"/>
      <c r="EF421" s="14"/>
      <c r="EG421" s="14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4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4"/>
      <c r="FN421" s="12"/>
      <c r="FO421" s="12"/>
      <c r="FP421" s="12"/>
      <c r="FQ421" s="14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/>
      <c r="GB421" s="12"/>
      <c r="GC421" s="14"/>
      <c r="GD421" s="12"/>
      <c r="GE421" s="12"/>
      <c r="GF421" s="12"/>
      <c r="GG421" s="12"/>
      <c r="GH421" s="12"/>
      <c r="GI421" s="12"/>
      <c r="GJ421" s="12"/>
      <c r="GK421" s="14"/>
      <c r="GL421" s="14"/>
      <c r="GM421" s="14"/>
      <c r="GN421" s="12"/>
      <c r="GO421" s="14"/>
      <c r="GP421" s="14"/>
      <c r="GQ421" s="12"/>
      <c r="GR421" s="14"/>
      <c r="GS421" s="12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2">
        <f t="shared" si="97"/>
        <v>0</v>
      </c>
      <c r="HR421" s="12">
        <v>0.0</v>
      </c>
      <c r="HS421" s="12">
        <v>0.0</v>
      </c>
      <c r="HT421" s="12">
        <v>0.0</v>
      </c>
      <c r="HU421" s="12">
        <v>0.0</v>
      </c>
      <c r="HV421" s="12">
        <v>0.0</v>
      </c>
      <c r="HW421" s="12">
        <v>0.0</v>
      </c>
      <c r="HX421" s="12">
        <v>0.0</v>
      </c>
      <c r="HY421" s="20">
        <v>38758.0</v>
      </c>
      <c r="HZ421" s="12" t="s">
        <v>1361</v>
      </c>
    </row>
    <row r="422">
      <c r="A422" s="12" t="s">
        <v>3675</v>
      </c>
      <c r="B422" s="12" t="s">
        <v>3676</v>
      </c>
      <c r="C422" s="13">
        <v>45237.0</v>
      </c>
      <c r="D422" s="12">
        <v>11.0</v>
      </c>
      <c r="E422" s="12" t="s">
        <v>3251</v>
      </c>
      <c r="F422" s="12" t="s">
        <v>3252</v>
      </c>
      <c r="G422" s="12" t="s">
        <v>237</v>
      </c>
      <c r="H422" s="12" t="s">
        <v>238</v>
      </c>
      <c r="I422" s="12" t="s">
        <v>239</v>
      </c>
      <c r="J422" s="14"/>
      <c r="K422" s="12" t="s">
        <v>3677</v>
      </c>
      <c r="L422" s="12" t="s">
        <v>3678</v>
      </c>
      <c r="M422" s="15" t="s">
        <v>600</v>
      </c>
      <c r="N422" s="12" t="s">
        <v>331</v>
      </c>
      <c r="O422" s="12" t="s">
        <v>244</v>
      </c>
      <c r="P422" s="12" t="s">
        <v>245</v>
      </c>
      <c r="Q422" s="12" t="s">
        <v>278</v>
      </c>
      <c r="R422" s="12" t="s">
        <v>279</v>
      </c>
      <c r="S422" s="12" t="s">
        <v>248</v>
      </c>
      <c r="T422" s="16" t="s">
        <v>3679</v>
      </c>
      <c r="U422" s="17" t="s">
        <v>3680</v>
      </c>
      <c r="V422" s="12" t="str">
        <f t="shared" si="1"/>
        <v>3,600680</v>
      </c>
      <c r="W422" s="14" t="str">
        <f t="shared" si="2"/>
        <v>98,554055</v>
      </c>
      <c r="X422" s="14" t="str">
        <f t="shared" si="3"/>
        <v>3,600732</v>
      </c>
      <c r="Y422" s="14" t="str">
        <f t="shared" si="4"/>
        <v>98,554068</v>
      </c>
      <c r="Z422" s="18">
        <f t="shared" si="93"/>
        <v>5.959393082</v>
      </c>
      <c r="AA422" s="14" t="str">
        <f t="shared" si="6"/>
        <v>Dalam Radius</v>
      </c>
      <c r="AB422" s="14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 t="b">
        <v>1</v>
      </c>
      <c r="BC422" s="12"/>
      <c r="BD422" s="12"/>
      <c r="BE422" s="12"/>
      <c r="BF422" s="12" t="b">
        <v>1</v>
      </c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 t="b">
        <v>1</v>
      </c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4"/>
      <c r="DR422" s="12" t="b">
        <v>0</v>
      </c>
      <c r="DS422" s="12" t="b">
        <v>0</v>
      </c>
      <c r="DT422" s="12"/>
      <c r="DU422" s="12"/>
      <c r="DV422" s="12" t="s">
        <v>3681</v>
      </c>
      <c r="DW422" s="12" t="b">
        <v>1</v>
      </c>
      <c r="DX422" s="12"/>
      <c r="DY422" s="12"/>
      <c r="DZ422" s="12"/>
      <c r="EA422" s="12"/>
      <c r="EB422" s="12"/>
      <c r="EC422" s="12"/>
      <c r="ED422" s="12"/>
      <c r="EE422" s="12"/>
      <c r="EF422" s="14"/>
      <c r="EG422" s="14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4"/>
      <c r="EU422" s="12"/>
      <c r="EV422" s="12"/>
      <c r="EW422" s="12"/>
      <c r="EX422" s="12"/>
      <c r="EY422" s="12">
        <v>2.0</v>
      </c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4"/>
      <c r="FN422" s="12"/>
      <c r="FO422" s="12"/>
      <c r="FP422" s="12"/>
      <c r="FQ422" s="14"/>
      <c r="FR422" s="12"/>
      <c r="FS422" s="12"/>
      <c r="FT422" s="12"/>
      <c r="FU422" s="12"/>
      <c r="FV422" s="12"/>
      <c r="FW422" s="12">
        <v>1.0</v>
      </c>
      <c r="FX422" s="12"/>
      <c r="FY422" s="12">
        <v>1.0</v>
      </c>
      <c r="FZ422" s="12"/>
      <c r="GA422" s="12"/>
      <c r="GB422" s="12"/>
      <c r="GC422" s="14"/>
      <c r="GD422" s="12"/>
      <c r="GE422" s="12"/>
      <c r="GF422" s="12"/>
      <c r="GG422" s="12"/>
      <c r="GH422" s="12"/>
      <c r="GI422" s="12"/>
      <c r="GJ422" s="12"/>
      <c r="GK422" s="14"/>
      <c r="GL422" s="14"/>
      <c r="GM422" s="12"/>
      <c r="GN422" s="12"/>
      <c r="GO422" s="14"/>
      <c r="GP422" s="14"/>
      <c r="GQ422" s="12"/>
      <c r="GR422" s="14"/>
      <c r="GS422" s="12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2">
        <f>countif(AC422:CV422,"TRUE")</f>
        <v>3</v>
      </c>
      <c r="HR422" s="12">
        <v>48000.0</v>
      </c>
      <c r="HS422" s="12">
        <v>0.0</v>
      </c>
      <c r="HT422" s="12">
        <v>0.0</v>
      </c>
      <c r="HU422" s="12">
        <v>0.0</v>
      </c>
      <c r="HV422" s="12">
        <v>0.0</v>
      </c>
      <c r="HW422" s="12">
        <v>0.0</v>
      </c>
      <c r="HX422" s="12">
        <v>48000.0</v>
      </c>
      <c r="HY422" s="12" t="s">
        <v>3682</v>
      </c>
      <c r="HZ422" s="19">
        <v>36584.0</v>
      </c>
    </row>
    <row r="423">
      <c r="A423" s="12" t="s">
        <v>3683</v>
      </c>
      <c r="B423" s="12" t="s">
        <v>3684</v>
      </c>
      <c r="C423" s="13">
        <v>45232.0</v>
      </c>
      <c r="D423" s="12">
        <v>11.0</v>
      </c>
      <c r="E423" s="12" t="s">
        <v>235</v>
      </c>
      <c r="F423" s="12" t="s">
        <v>619</v>
      </c>
      <c r="G423" s="12" t="s">
        <v>237</v>
      </c>
      <c r="H423" s="12" t="s">
        <v>238</v>
      </c>
      <c r="I423" s="12" t="s">
        <v>239</v>
      </c>
      <c r="J423" s="14"/>
      <c r="K423" s="12" t="s">
        <v>3685</v>
      </c>
      <c r="L423" s="12" t="s">
        <v>3686</v>
      </c>
      <c r="M423" s="15" t="s">
        <v>712</v>
      </c>
      <c r="N423" s="12" t="s">
        <v>243</v>
      </c>
      <c r="O423" s="12" t="s">
        <v>244</v>
      </c>
      <c r="P423" s="12" t="s">
        <v>245</v>
      </c>
      <c r="Q423" s="12" t="s">
        <v>278</v>
      </c>
      <c r="R423" s="12" t="s">
        <v>279</v>
      </c>
      <c r="S423" s="12" t="s">
        <v>248</v>
      </c>
      <c r="T423" s="16" t="s">
        <v>3687</v>
      </c>
      <c r="U423" s="17" t="s">
        <v>3688</v>
      </c>
      <c r="V423" s="14" t="str">
        <f t="shared" si="1"/>
        <v>3,585410</v>
      </c>
      <c r="W423" s="14" t="str">
        <f t="shared" si="2"/>
        <v>98,740336</v>
      </c>
      <c r="X423" s="14" t="str">
        <f t="shared" si="3"/>
        <v>3,585415</v>
      </c>
      <c r="Y423" s="14" t="str">
        <f t="shared" si="4"/>
        <v>98,740334</v>
      </c>
      <c r="Z423" s="18">
        <f t="shared" si="93"/>
        <v>0.5986409746</v>
      </c>
      <c r="AA423" s="14" t="str">
        <f t="shared" si="6"/>
        <v>Dalam Radius</v>
      </c>
      <c r="AB423" s="14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 t="b">
        <v>1</v>
      </c>
      <c r="AY423" s="12"/>
      <c r="AZ423" s="12" t="b">
        <v>1</v>
      </c>
      <c r="BA423" s="12" t="b">
        <v>1</v>
      </c>
      <c r="BB423" s="12" t="b">
        <v>1</v>
      </c>
      <c r="BC423" s="12"/>
      <c r="BD423" s="12"/>
      <c r="BE423" s="12" t="b">
        <v>1</v>
      </c>
      <c r="BF423" s="12" t="b">
        <v>1</v>
      </c>
      <c r="BG423" s="12" t="b">
        <v>1</v>
      </c>
      <c r="BH423" s="12"/>
      <c r="BI423" s="12" t="b">
        <v>1</v>
      </c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 t="b">
        <v>1</v>
      </c>
      <c r="BW423" s="12"/>
      <c r="BX423" s="12"/>
      <c r="BY423" s="12"/>
      <c r="BZ423" s="12" t="b">
        <v>1</v>
      </c>
      <c r="CA423" s="12"/>
      <c r="CB423" s="12" t="b">
        <v>1</v>
      </c>
      <c r="CC423" s="12"/>
      <c r="CD423" s="12"/>
      <c r="CE423" s="12"/>
      <c r="CF423" s="12"/>
      <c r="CG423" s="12" t="b">
        <v>1</v>
      </c>
      <c r="CH423" s="12"/>
      <c r="CI423" s="12"/>
      <c r="CJ423" s="12" t="b">
        <v>1</v>
      </c>
      <c r="CK423" s="12"/>
      <c r="CL423" s="12"/>
      <c r="CM423" s="12" t="b">
        <v>1</v>
      </c>
      <c r="CN423" s="12"/>
      <c r="CO423" s="12"/>
      <c r="CP423" s="12"/>
      <c r="CQ423" s="12"/>
      <c r="CR423" s="12"/>
      <c r="CS423" s="12"/>
      <c r="CT423" s="12"/>
      <c r="CU423" s="12"/>
      <c r="CV423" s="12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2" t="b">
        <v>0</v>
      </c>
      <c r="DS423" s="12" t="b">
        <v>0</v>
      </c>
      <c r="DT423" s="14"/>
      <c r="DU423" s="14"/>
      <c r="DV423" s="12" t="s">
        <v>3689</v>
      </c>
      <c r="DW423" s="12" t="b">
        <v>1</v>
      </c>
      <c r="DX423" s="14"/>
      <c r="DY423" s="14"/>
      <c r="DZ423" s="12"/>
      <c r="EA423" s="12"/>
      <c r="EB423" s="12"/>
      <c r="EC423" s="12"/>
      <c r="ED423" s="12"/>
      <c r="EE423" s="12"/>
      <c r="EF423" s="14"/>
      <c r="EG423" s="14"/>
      <c r="EH423" s="12"/>
      <c r="EI423" s="12"/>
      <c r="EJ423" s="14"/>
      <c r="EK423" s="12"/>
      <c r="EL423" s="12"/>
      <c r="EM423" s="12"/>
      <c r="EN423" s="12"/>
      <c r="EO423" s="12"/>
      <c r="EP423" s="12"/>
      <c r="EQ423" s="12"/>
      <c r="ER423" s="12"/>
      <c r="ES423" s="12"/>
      <c r="ET423" s="14"/>
      <c r="EU423" s="12">
        <v>4.0</v>
      </c>
      <c r="EV423" s="12"/>
      <c r="EW423" s="12">
        <v>4.0</v>
      </c>
      <c r="EX423" s="12">
        <v>2.0</v>
      </c>
      <c r="EY423" s="12"/>
      <c r="EZ423" s="12"/>
      <c r="FA423" s="12"/>
      <c r="FB423" s="12">
        <v>2.0</v>
      </c>
      <c r="FC423" s="12">
        <v>12.0</v>
      </c>
      <c r="FD423" s="12"/>
      <c r="FE423" s="12"/>
      <c r="FF423" s="12">
        <v>4.0</v>
      </c>
      <c r="FG423" s="12"/>
      <c r="FH423" s="12"/>
      <c r="FI423" s="12"/>
      <c r="FJ423" s="12"/>
      <c r="FK423" s="12"/>
      <c r="FL423" s="12"/>
      <c r="FM423" s="14"/>
      <c r="FN423" s="12"/>
      <c r="FO423" s="12"/>
      <c r="FP423" s="12"/>
      <c r="FQ423" s="14"/>
      <c r="FR423" s="12"/>
      <c r="FS423" s="12">
        <v>4.0</v>
      </c>
      <c r="FT423" s="12"/>
      <c r="FU423" s="12"/>
      <c r="FV423" s="12"/>
      <c r="FW423" s="12">
        <v>8.0</v>
      </c>
      <c r="FX423" s="12"/>
      <c r="FY423" s="12">
        <v>12.0</v>
      </c>
      <c r="FZ423" s="12"/>
      <c r="GA423" s="12"/>
      <c r="GB423" s="12"/>
      <c r="GC423" s="14"/>
      <c r="GD423" s="12"/>
      <c r="GE423" s="12"/>
      <c r="GF423" s="12"/>
      <c r="GG423" s="12"/>
      <c r="GH423" s="12"/>
      <c r="GI423" s="12"/>
      <c r="GJ423" s="12"/>
      <c r="GK423" s="14"/>
      <c r="GL423" s="14"/>
      <c r="GM423" s="14"/>
      <c r="GN423" s="12"/>
      <c r="GO423" s="14"/>
      <c r="GP423" s="14"/>
      <c r="GQ423" s="12"/>
      <c r="GR423" s="14"/>
      <c r="GS423" s="12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2">
        <f>countif(AC423:DP423,"TRUE")</f>
        <v>14</v>
      </c>
      <c r="HR423" s="12">
        <v>624000.0</v>
      </c>
      <c r="HS423" s="12">
        <v>0.0</v>
      </c>
      <c r="HT423" s="12">
        <v>0.0</v>
      </c>
      <c r="HU423" s="12">
        <v>0.0</v>
      </c>
      <c r="HV423" s="12">
        <v>0.0</v>
      </c>
      <c r="HW423" s="12"/>
      <c r="HX423" s="12">
        <v>624000.0</v>
      </c>
      <c r="HY423" s="12" t="s">
        <v>3690</v>
      </c>
      <c r="HZ423" s="12" t="s">
        <v>385</v>
      </c>
    </row>
    <row r="424">
      <c r="A424" s="12" t="s">
        <v>3691</v>
      </c>
      <c r="B424" s="12" t="s">
        <v>3692</v>
      </c>
      <c r="C424" s="13">
        <v>45237.0</v>
      </c>
      <c r="D424" s="12">
        <v>11.0</v>
      </c>
      <c r="E424" s="12" t="s">
        <v>1094</v>
      </c>
      <c r="F424" s="12" t="s">
        <v>1095</v>
      </c>
      <c r="G424" s="12" t="s">
        <v>237</v>
      </c>
      <c r="H424" s="12" t="s">
        <v>238</v>
      </c>
      <c r="I424" s="12" t="s">
        <v>239</v>
      </c>
      <c r="J424" s="14"/>
      <c r="K424" s="15" t="s">
        <v>3693</v>
      </c>
      <c r="L424" s="12" t="s">
        <v>3694</v>
      </c>
      <c r="M424" s="15" t="s">
        <v>1727</v>
      </c>
      <c r="N424" s="12" t="s">
        <v>1099</v>
      </c>
      <c r="O424" s="12" t="s">
        <v>1100</v>
      </c>
      <c r="P424" s="12" t="s">
        <v>245</v>
      </c>
      <c r="Q424" s="12" t="s">
        <v>299</v>
      </c>
      <c r="R424" s="12" t="s">
        <v>247</v>
      </c>
      <c r="S424" s="12" t="s">
        <v>3444</v>
      </c>
      <c r="T424" s="16" t="s">
        <v>3695</v>
      </c>
      <c r="U424" s="17" t="s">
        <v>3696</v>
      </c>
      <c r="V424" s="12" t="str">
        <f t="shared" si="1"/>
        <v>3,107515</v>
      </c>
      <c r="W424" s="14" t="str">
        <f t="shared" si="2"/>
        <v>98,500592</v>
      </c>
      <c r="X424" s="14" t="str">
        <f t="shared" si="3"/>
        <v>3,107513</v>
      </c>
      <c r="Y424" s="14" t="str">
        <f t="shared" si="4"/>
        <v>98,500597</v>
      </c>
      <c r="Z424" s="18">
        <f t="shared" si="93"/>
        <v>0.5980435281</v>
      </c>
      <c r="AA424" s="14" t="str">
        <f t="shared" si="6"/>
        <v>Dalam Radius</v>
      </c>
      <c r="AB424" s="14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4"/>
      <c r="DR424" s="12" t="b">
        <v>0</v>
      </c>
      <c r="DS424" s="12" t="b">
        <v>0</v>
      </c>
      <c r="DT424" s="12"/>
      <c r="DU424" s="12"/>
      <c r="DV424" s="12" t="s">
        <v>3697</v>
      </c>
      <c r="DW424" s="12" t="b">
        <v>1</v>
      </c>
      <c r="DX424" s="12"/>
      <c r="DY424" s="12"/>
      <c r="DZ424" s="12"/>
      <c r="EA424" s="12"/>
      <c r="EB424" s="12"/>
      <c r="EC424" s="12"/>
      <c r="ED424" s="12"/>
      <c r="EE424" s="12"/>
      <c r="EF424" s="14"/>
      <c r="EG424" s="14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4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4"/>
      <c r="FN424" s="12"/>
      <c r="FO424" s="12"/>
      <c r="FP424" s="12"/>
      <c r="FQ424" s="14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/>
      <c r="GB424" s="12"/>
      <c r="GC424" s="14"/>
      <c r="GD424" s="12"/>
      <c r="GE424" s="12"/>
      <c r="GF424" s="12"/>
      <c r="GG424" s="12"/>
      <c r="GH424" s="12"/>
      <c r="GI424" s="12">
        <v>4.0</v>
      </c>
      <c r="GJ424" s="12"/>
      <c r="GK424" s="14"/>
      <c r="GL424" s="14"/>
      <c r="GM424" s="12"/>
      <c r="GN424" s="12"/>
      <c r="GO424" s="14"/>
      <c r="GP424" s="14"/>
      <c r="GQ424" s="12"/>
      <c r="GR424" s="14"/>
      <c r="GS424" s="12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2">
        <f>countif(AC424:CV424,"TRUE")</f>
        <v>0</v>
      </c>
      <c r="HR424" s="12">
        <v>48000.0</v>
      </c>
      <c r="HS424" s="12">
        <v>0.0</v>
      </c>
      <c r="HT424" s="12">
        <v>0.0</v>
      </c>
      <c r="HU424" s="12">
        <v>0.0</v>
      </c>
      <c r="HV424" s="12">
        <v>0.0</v>
      </c>
      <c r="HW424" s="12">
        <v>0.0</v>
      </c>
      <c r="HX424" s="12">
        <v>48000.0</v>
      </c>
      <c r="HY424" s="12" t="s">
        <v>3698</v>
      </c>
      <c r="HZ424" s="12" t="s">
        <v>3699</v>
      </c>
    </row>
    <row r="425">
      <c r="A425" s="12" t="s">
        <v>3700</v>
      </c>
      <c r="B425" s="20">
        <v>16052.0</v>
      </c>
      <c r="C425" s="13">
        <v>45232.0</v>
      </c>
      <c r="D425" s="12">
        <v>11.0</v>
      </c>
      <c r="E425" s="12" t="s">
        <v>235</v>
      </c>
      <c r="F425" s="12" t="s">
        <v>619</v>
      </c>
      <c r="G425" s="12" t="s">
        <v>237</v>
      </c>
      <c r="H425" s="12" t="s">
        <v>238</v>
      </c>
      <c r="I425" s="12" t="s">
        <v>239</v>
      </c>
      <c r="J425" s="14"/>
      <c r="K425" s="12" t="s">
        <v>3087</v>
      </c>
      <c r="L425" s="12" t="s">
        <v>3088</v>
      </c>
      <c r="M425" s="15" t="s">
        <v>853</v>
      </c>
      <c r="N425" s="12" t="s">
        <v>713</v>
      </c>
      <c r="O425" s="12" t="s">
        <v>259</v>
      </c>
      <c r="P425" s="12" t="s">
        <v>245</v>
      </c>
      <c r="Q425" s="12" t="s">
        <v>278</v>
      </c>
      <c r="R425" s="12" t="s">
        <v>279</v>
      </c>
      <c r="S425" s="12" t="s">
        <v>714</v>
      </c>
      <c r="T425" s="16" t="s">
        <v>3089</v>
      </c>
      <c r="U425" s="17" t="s">
        <v>3701</v>
      </c>
      <c r="V425" s="14" t="str">
        <f t="shared" si="1"/>
        <v>3,601944</v>
      </c>
      <c r="W425" s="14" t="str">
        <f t="shared" si="2"/>
        <v>98,707098</v>
      </c>
      <c r="X425" s="14" t="str">
        <f t="shared" si="3"/>
        <v>3,601939</v>
      </c>
      <c r="Y425" s="14" t="str">
        <f t="shared" si="4"/>
        <v>98,707099</v>
      </c>
      <c r="Z425" s="18">
        <f t="shared" si="93"/>
        <v>0.566941585</v>
      </c>
      <c r="AA425" s="14" t="str">
        <f t="shared" si="6"/>
        <v>Dalam Radius</v>
      </c>
      <c r="AB425" s="14"/>
      <c r="AC425" s="12"/>
      <c r="AD425" s="12"/>
      <c r="AE425" s="12"/>
      <c r="AF425" s="12"/>
      <c r="AG425" s="12"/>
      <c r="AH425" s="12" t="b">
        <v>1</v>
      </c>
      <c r="AI425" s="12" t="b">
        <v>1</v>
      </c>
      <c r="AJ425" s="12"/>
      <c r="AK425" s="12"/>
      <c r="AL425" s="12"/>
      <c r="AM425" s="12" t="b">
        <v>1</v>
      </c>
      <c r="AN425" s="12"/>
      <c r="AO425" s="12" t="b">
        <v>1</v>
      </c>
      <c r="AP425" s="12"/>
      <c r="AQ425" s="12"/>
      <c r="AR425" s="12"/>
      <c r="AS425" s="12"/>
      <c r="AT425" s="12" t="b">
        <v>1</v>
      </c>
      <c r="AU425" s="12"/>
      <c r="AV425" s="12"/>
      <c r="AW425" s="12"/>
      <c r="AX425" s="12"/>
      <c r="AY425" s="12"/>
      <c r="AZ425" s="12"/>
      <c r="BA425" s="12"/>
      <c r="BB425" s="12" t="b">
        <v>1</v>
      </c>
      <c r="BC425" s="12"/>
      <c r="BD425" s="12" t="b">
        <v>1</v>
      </c>
      <c r="BE425" s="12" t="b">
        <v>1</v>
      </c>
      <c r="BF425" s="12" t="b">
        <v>1</v>
      </c>
      <c r="BG425" s="12"/>
      <c r="BH425" s="12"/>
      <c r="BI425" s="12" t="b">
        <v>1</v>
      </c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 t="b">
        <v>1</v>
      </c>
      <c r="BW425" s="12" t="b">
        <v>1</v>
      </c>
      <c r="BX425" s="12" t="b">
        <v>1</v>
      </c>
      <c r="BY425" s="12" t="b">
        <v>1</v>
      </c>
      <c r="BZ425" s="12" t="b">
        <v>1</v>
      </c>
      <c r="CA425" s="12"/>
      <c r="CB425" s="12" t="b">
        <v>1</v>
      </c>
      <c r="CC425" s="12"/>
      <c r="CD425" s="12"/>
      <c r="CE425" s="12"/>
      <c r="CF425" s="12"/>
      <c r="CG425" s="12" t="b">
        <v>1</v>
      </c>
      <c r="CH425" s="12"/>
      <c r="CI425" s="12"/>
      <c r="CJ425" s="12" t="b">
        <v>1</v>
      </c>
      <c r="CK425" s="12" t="b">
        <v>1</v>
      </c>
      <c r="CL425" s="12" t="b">
        <v>1</v>
      </c>
      <c r="CM425" s="12" t="b">
        <v>1</v>
      </c>
      <c r="CN425" s="12"/>
      <c r="CO425" s="12"/>
      <c r="CP425" s="12"/>
      <c r="CQ425" s="12"/>
      <c r="CR425" s="12"/>
      <c r="CS425" s="12"/>
      <c r="CT425" s="12"/>
      <c r="CU425" s="12"/>
      <c r="CV425" s="12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2" t="b">
        <v>0</v>
      </c>
      <c r="DS425" s="12" t="b">
        <v>0</v>
      </c>
      <c r="DT425" s="14"/>
      <c r="DU425" s="14"/>
      <c r="DV425" s="12" t="s">
        <v>3702</v>
      </c>
      <c r="DW425" s="12" t="b">
        <v>1</v>
      </c>
      <c r="DX425" s="14"/>
      <c r="DY425" s="14"/>
      <c r="DZ425" s="12"/>
      <c r="EA425" s="12"/>
      <c r="EB425" s="12"/>
      <c r="EC425" s="12"/>
      <c r="ED425" s="12"/>
      <c r="EE425" s="12"/>
      <c r="EF425" s="14"/>
      <c r="EG425" s="14"/>
      <c r="EH425" s="12"/>
      <c r="EI425" s="12"/>
      <c r="EJ425" s="14"/>
      <c r="EK425" s="12"/>
      <c r="EL425" s="12"/>
      <c r="EM425" s="12"/>
      <c r="EN425" s="12"/>
      <c r="EO425" s="12"/>
      <c r="EP425" s="12"/>
      <c r="EQ425" s="12"/>
      <c r="ER425" s="12"/>
      <c r="ES425" s="12"/>
      <c r="ET425" s="14"/>
      <c r="EU425" s="12">
        <v>4.0</v>
      </c>
      <c r="EV425" s="12"/>
      <c r="EW425" s="12"/>
      <c r="EX425" s="12"/>
      <c r="EY425" s="12">
        <v>4.0</v>
      </c>
      <c r="EZ425" s="12"/>
      <c r="FA425" s="12"/>
      <c r="FB425" s="12"/>
      <c r="FC425" s="12">
        <v>4.0</v>
      </c>
      <c r="FD425" s="12"/>
      <c r="FE425" s="12"/>
      <c r="FF425" s="12">
        <v>4.0</v>
      </c>
      <c r="FG425" s="12"/>
      <c r="FH425" s="12"/>
      <c r="FI425" s="12"/>
      <c r="FJ425" s="12"/>
      <c r="FK425" s="12"/>
      <c r="FL425" s="12"/>
      <c r="FM425" s="14"/>
      <c r="FN425" s="12"/>
      <c r="FO425" s="12"/>
      <c r="FP425" s="12"/>
      <c r="FQ425" s="14"/>
      <c r="FR425" s="12"/>
      <c r="FS425" s="12">
        <v>2.0</v>
      </c>
      <c r="FT425" s="12"/>
      <c r="FU425" s="12"/>
      <c r="FV425" s="12"/>
      <c r="FW425" s="12">
        <v>4.0</v>
      </c>
      <c r="FX425" s="12"/>
      <c r="FY425" s="12">
        <v>4.0</v>
      </c>
      <c r="FZ425" s="12"/>
      <c r="GA425" s="12"/>
      <c r="GB425" s="12"/>
      <c r="GC425" s="14"/>
      <c r="GD425" s="12"/>
      <c r="GE425" s="12"/>
      <c r="GF425" s="12"/>
      <c r="GG425" s="12"/>
      <c r="GH425" s="12"/>
      <c r="GI425" s="12"/>
      <c r="GJ425" s="12"/>
      <c r="GK425" s="14"/>
      <c r="GL425" s="14"/>
      <c r="GM425" s="14"/>
      <c r="GN425" s="12"/>
      <c r="GO425" s="14"/>
      <c r="GP425" s="14"/>
      <c r="GQ425" s="12"/>
      <c r="GR425" s="14"/>
      <c r="GS425" s="12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2">
        <f t="shared" ref="HQ425:HQ428" si="98">countif(AC425:DP425,"TRUE")</f>
        <v>21</v>
      </c>
      <c r="HR425" s="12">
        <v>312000.0</v>
      </c>
      <c r="HS425" s="12">
        <v>0.0</v>
      </c>
      <c r="HT425" s="12">
        <v>0.0</v>
      </c>
      <c r="HU425" s="12">
        <v>0.0</v>
      </c>
      <c r="HV425" s="12">
        <v>0.0</v>
      </c>
      <c r="HW425" s="12"/>
      <c r="HX425" s="12">
        <v>312000.0</v>
      </c>
      <c r="HY425" s="12" t="s">
        <v>3703</v>
      </c>
      <c r="HZ425" s="12" t="s">
        <v>1065</v>
      </c>
    </row>
    <row r="426">
      <c r="A426" s="15" t="s">
        <v>3704</v>
      </c>
      <c r="B426" s="20">
        <v>18731.0</v>
      </c>
      <c r="C426" s="13">
        <v>45231.0</v>
      </c>
      <c r="D426" s="12">
        <v>11.0</v>
      </c>
      <c r="E426" s="12" t="s">
        <v>475</v>
      </c>
      <c r="F426" s="12" t="s">
        <v>730</v>
      </c>
      <c r="G426" s="12" t="s">
        <v>237</v>
      </c>
      <c r="H426" s="12" t="s">
        <v>238</v>
      </c>
      <c r="I426" s="12" t="s">
        <v>239</v>
      </c>
      <c r="J426" s="14"/>
      <c r="K426" s="12" t="s">
        <v>3705</v>
      </c>
      <c r="L426" s="12" t="s">
        <v>3706</v>
      </c>
      <c r="M426" s="15" t="s">
        <v>1727</v>
      </c>
      <c r="N426" s="12" t="s">
        <v>734</v>
      </c>
      <c r="O426" s="12" t="s">
        <v>244</v>
      </c>
      <c r="P426" s="12" t="s">
        <v>245</v>
      </c>
      <c r="Q426" s="12" t="s">
        <v>278</v>
      </c>
      <c r="R426" s="12" t="s">
        <v>279</v>
      </c>
      <c r="S426" s="12" t="s">
        <v>3707</v>
      </c>
      <c r="T426" s="16" t="s">
        <v>3708</v>
      </c>
      <c r="U426" s="17" t="s">
        <v>3709</v>
      </c>
      <c r="V426" s="14" t="str">
        <f t="shared" si="1"/>
        <v>3,522774</v>
      </c>
      <c r="W426" s="14" t="str">
        <f t="shared" si="2"/>
        <v>98,698286</v>
      </c>
      <c r="X426" s="14" t="str">
        <f t="shared" si="3"/>
        <v>3,522775</v>
      </c>
      <c r="Y426" s="14" t="str">
        <f t="shared" si="4"/>
        <v>98,698281</v>
      </c>
      <c r="Z426" s="18">
        <f t="shared" si="93"/>
        <v>0.5659545235</v>
      </c>
      <c r="AA426" s="14" t="str">
        <f t="shared" si="6"/>
        <v>Dalam Radius</v>
      </c>
      <c r="AB426" s="14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 t="b">
        <v>1</v>
      </c>
      <c r="AY426" s="12"/>
      <c r="AZ426" s="12" t="b">
        <v>1</v>
      </c>
      <c r="BA426" s="12"/>
      <c r="BB426" s="12" t="b">
        <v>1</v>
      </c>
      <c r="BC426" s="12"/>
      <c r="BD426" s="12"/>
      <c r="BE426" s="12"/>
      <c r="BF426" s="12" t="b">
        <v>1</v>
      </c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 t="b">
        <v>1</v>
      </c>
      <c r="BW426" s="12"/>
      <c r="BX426" s="12"/>
      <c r="BY426" s="12"/>
      <c r="BZ426" s="12" t="b">
        <v>1</v>
      </c>
      <c r="CA426" s="12"/>
      <c r="CB426" s="12" t="b">
        <v>1</v>
      </c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2" t="b">
        <v>1</v>
      </c>
      <c r="DS426" s="12" t="b">
        <v>1</v>
      </c>
      <c r="DT426" s="14"/>
      <c r="DU426" s="14"/>
      <c r="DV426" s="12" t="s">
        <v>3710</v>
      </c>
      <c r="DW426" s="12" t="b">
        <v>1</v>
      </c>
      <c r="DX426" s="14"/>
      <c r="DY426" s="14"/>
      <c r="DZ426" s="12"/>
      <c r="EA426" s="12"/>
      <c r="EB426" s="12"/>
      <c r="EC426" s="12"/>
      <c r="ED426" s="12"/>
      <c r="EE426" s="12"/>
      <c r="EF426" s="14"/>
      <c r="EG426" s="14"/>
      <c r="EH426" s="12"/>
      <c r="EI426" s="12"/>
      <c r="EJ426" s="14"/>
      <c r="EK426" s="12"/>
      <c r="EL426" s="12"/>
      <c r="EM426" s="12"/>
      <c r="EN426" s="12"/>
      <c r="EO426" s="12"/>
      <c r="EP426" s="12"/>
      <c r="EQ426" s="12"/>
      <c r="ER426" s="12"/>
      <c r="ES426" s="12"/>
      <c r="ET426" s="14"/>
      <c r="EU426" s="12"/>
      <c r="EV426" s="12"/>
      <c r="EW426" s="12"/>
      <c r="EX426" s="12"/>
      <c r="EY426" s="12">
        <v>2.0</v>
      </c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4"/>
      <c r="FN426" s="12"/>
      <c r="FO426" s="12"/>
      <c r="FP426" s="12"/>
      <c r="FQ426" s="14"/>
      <c r="FR426" s="12"/>
      <c r="FS426" s="12"/>
      <c r="FT426" s="12"/>
      <c r="FU426" s="12"/>
      <c r="FV426" s="12"/>
      <c r="FW426" s="12">
        <v>2.0</v>
      </c>
      <c r="FX426" s="12"/>
      <c r="FY426" s="12"/>
      <c r="FZ426" s="12"/>
      <c r="GA426" s="12"/>
      <c r="GB426" s="12"/>
      <c r="GC426" s="14"/>
      <c r="GD426" s="12"/>
      <c r="GE426" s="12"/>
      <c r="GF426" s="12"/>
      <c r="GG426" s="12"/>
      <c r="GH426" s="12"/>
      <c r="GI426" s="12"/>
      <c r="GJ426" s="12"/>
      <c r="GK426" s="14"/>
      <c r="GL426" s="14"/>
      <c r="GM426" s="14"/>
      <c r="GN426" s="12"/>
      <c r="GO426" s="14"/>
      <c r="GP426" s="14"/>
      <c r="GQ426" s="12"/>
      <c r="GR426" s="14"/>
      <c r="GS426" s="12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2">
        <f t="shared" si="98"/>
        <v>7</v>
      </c>
      <c r="HR426" s="12">
        <v>48000.0</v>
      </c>
      <c r="HS426" s="12">
        <v>0.0</v>
      </c>
      <c r="HT426" s="12">
        <v>0.0</v>
      </c>
      <c r="HU426" s="12">
        <v>0.0</v>
      </c>
      <c r="HV426" s="12">
        <v>0.0</v>
      </c>
      <c r="HW426" s="12"/>
      <c r="HX426" s="12">
        <v>48000.0</v>
      </c>
      <c r="HY426" s="20">
        <v>18427.0</v>
      </c>
      <c r="HZ426" s="12" t="s">
        <v>1361</v>
      </c>
    </row>
    <row r="427">
      <c r="A427" s="12" t="s">
        <v>3711</v>
      </c>
      <c r="B427" s="12" t="s">
        <v>3712</v>
      </c>
      <c r="C427" s="13">
        <v>45236.0</v>
      </c>
      <c r="D427" s="12">
        <v>11.0</v>
      </c>
      <c r="E427" s="12" t="s">
        <v>3251</v>
      </c>
      <c r="F427" s="12" t="s">
        <v>3252</v>
      </c>
      <c r="G427" s="12" t="s">
        <v>237</v>
      </c>
      <c r="H427" s="12" t="s">
        <v>238</v>
      </c>
      <c r="I427" s="12" t="s">
        <v>239</v>
      </c>
      <c r="J427" s="14"/>
      <c r="K427" s="12" t="s">
        <v>3713</v>
      </c>
      <c r="L427" s="12" t="s">
        <v>3714</v>
      </c>
      <c r="M427" s="15" t="s">
        <v>600</v>
      </c>
      <c r="N427" s="12" t="s">
        <v>3715</v>
      </c>
      <c r="O427" s="12" t="s">
        <v>244</v>
      </c>
      <c r="P427" s="12" t="s">
        <v>245</v>
      </c>
      <c r="Q427" s="12" t="s">
        <v>278</v>
      </c>
      <c r="R427" s="12" t="s">
        <v>279</v>
      </c>
      <c r="S427" s="12" t="s">
        <v>248</v>
      </c>
      <c r="T427" s="16" t="s">
        <v>3716</v>
      </c>
      <c r="U427" s="17" t="s">
        <v>3717</v>
      </c>
      <c r="V427" s="14" t="str">
        <f t="shared" si="1"/>
        <v>3,682169</v>
      </c>
      <c r="W427" s="14" t="str">
        <f t="shared" si="2"/>
        <v>98,509202</v>
      </c>
      <c r="X427" s="14" t="str">
        <f t="shared" si="3"/>
        <v>3,682201</v>
      </c>
      <c r="Y427" s="14" t="str">
        <f t="shared" si="4"/>
        <v>98,509165</v>
      </c>
      <c r="Z427" s="18">
        <f t="shared" si="93"/>
        <v>5.433040988</v>
      </c>
      <c r="AA427" s="14" t="str">
        <f t="shared" si="6"/>
        <v>Dalam Radius</v>
      </c>
      <c r="AB427" s="14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4"/>
      <c r="DR427" s="12" t="b">
        <v>0</v>
      </c>
      <c r="DS427" s="12" t="b">
        <v>0</v>
      </c>
      <c r="DT427" s="14"/>
      <c r="DU427" s="14"/>
      <c r="DV427" s="12" t="s">
        <v>3718</v>
      </c>
      <c r="DW427" s="12" t="b">
        <v>0</v>
      </c>
      <c r="DX427" s="14"/>
      <c r="DY427" s="14"/>
      <c r="DZ427" s="12"/>
      <c r="EA427" s="12"/>
      <c r="EB427" s="12"/>
      <c r="EC427" s="12"/>
      <c r="ED427" s="12"/>
      <c r="EE427" s="12"/>
      <c r="EF427" s="14"/>
      <c r="EG427" s="14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4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4"/>
      <c r="FN427" s="12"/>
      <c r="FO427" s="12"/>
      <c r="FP427" s="12"/>
      <c r="FQ427" s="14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/>
      <c r="GB427" s="12"/>
      <c r="GC427" s="14"/>
      <c r="GD427" s="12"/>
      <c r="GE427" s="12"/>
      <c r="GF427" s="12"/>
      <c r="GG427" s="12"/>
      <c r="GH427" s="12"/>
      <c r="GI427" s="12"/>
      <c r="GJ427" s="12"/>
      <c r="GK427" s="14"/>
      <c r="GL427" s="14"/>
      <c r="GM427" s="14"/>
      <c r="GN427" s="12"/>
      <c r="GO427" s="14"/>
      <c r="GP427" s="14"/>
      <c r="GQ427" s="12"/>
      <c r="GR427" s="14"/>
      <c r="GS427" s="12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2">
        <f t="shared" si="98"/>
        <v>0</v>
      </c>
      <c r="HR427" s="12">
        <v>0.0</v>
      </c>
      <c r="HS427" s="12">
        <v>0.0</v>
      </c>
      <c r="HT427" s="12">
        <v>0.0</v>
      </c>
      <c r="HU427" s="12">
        <v>0.0</v>
      </c>
      <c r="HV427" s="12">
        <v>0.0</v>
      </c>
      <c r="HW427" s="12">
        <v>0.0</v>
      </c>
      <c r="HX427" s="12">
        <v>0.0</v>
      </c>
      <c r="HY427" s="12" t="s">
        <v>3719</v>
      </c>
      <c r="HZ427" s="12" t="s">
        <v>3391</v>
      </c>
    </row>
    <row r="428">
      <c r="A428" s="12" t="s">
        <v>3720</v>
      </c>
      <c r="B428" s="12" t="s">
        <v>3721</v>
      </c>
      <c r="C428" s="13">
        <v>45236.0</v>
      </c>
      <c r="D428" s="12">
        <v>11.0</v>
      </c>
      <c r="E428" s="12" t="s">
        <v>3251</v>
      </c>
      <c r="F428" s="12" t="s">
        <v>3252</v>
      </c>
      <c r="G428" s="12" t="s">
        <v>237</v>
      </c>
      <c r="H428" s="12" t="s">
        <v>238</v>
      </c>
      <c r="I428" s="12" t="s">
        <v>239</v>
      </c>
      <c r="J428" s="14"/>
      <c r="K428" s="15" t="s">
        <v>3722</v>
      </c>
      <c r="L428" s="12" t="s">
        <v>3723</v>
      </c>
      <c r="M428" s="15" t="s">
        <v>600</v>
      </c>
      <c r="N428" s="12" t="s">
        <v>3478</v>
      </c>
      <c r="O428" s="12" t="s">
        <v>3256</v>
      </c>
      <c r="P428" s="12" t="s">
        <v>245</v>
      </c>
      <c r="Q428" s="12" t="s">
        <v>278</v>
      </c>
      <c r="R428" s="12" t="s">
        <v>279</v>
      </c>
      <c r="S428" s="17" t="s">
        <v>248</v>
      </c>
      <c r="T428" s="16" t="s">
        <v>3724</v>
      </c>
      <c r="U428" s="12" t="s">
        <v>3725</v>
      </c>
      <c r="V428" s="14" t="str">
        <f t="shared" si="1"/>
        <v>3,594826</v>
      </c>
      <c r="W428" s="14" t="str">
        <f t="shared" si="2"/>
        <v>98,478659</v>
      </c>
      <c r="X428" s="14" t="str">
        <f t="shared" si="3"/>
        <v>3,594798</v>
      </c>
      <c r="Y428" s="18" t="str">
        <f t="shared" si="4"/>
        <v>98,478697</v>
      </c>
      <c r="Z428" s="14">
        <f t="shared" si="93"/>
        <v>5.241893774</v>
      </c>
      <c r="AA428" s="14" t="str">
        <f t="shared" si="6"/>
        <v>Dalam Radius</v>
      </c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4"/>
      <c r="DQ428" s="12"/>
      <c r="DR428" s="12" t="b">
        <v>0</v>
      </c>
      <c r="DS428" s="12" t="b">
        <v>0</v>
      </c>
      <c r="DT428" s="12"/>
      <c r="DU428" s="12"/>
      <c r="DV428" s="12" t="s">
        <v>3726</v>
      </c>
      <c r="DW428" s="12" t="b">
        <v>0</v>
      </c>
      <c r="DZ428" s="12"/>
      <c r="EA428" s="12"/>
      <c r="EB428" s="12"/>
      <c r="EC428" s="12"/>
      <c r="ED428" s="12"/>
      <c r="EE428" s="14"/>
      <c r="EF428" s="14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4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4"/>
      <c r="FM428" s="12"/>
      <c r="FN428" s="12"/>
      <c r="FO428" s="12"/>
      <c r="FP428" s="14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/>
      <c r="GB428" s="14"/>
      <c r="GC428" s="12"/>
      <c r="GD428" s="12"/>
      <c r="GE428" s="12"/>
      <c r="GF428" s="12"/>
      <c r="GG428" s="12"/>
      <c r="GH428" s="12"/>
      <c r="GI428" s="12"/>
      <c r="GJ428" s="14"/>
      <c r="GK428" s="14"/>
      <c r="GL428" s="14"/>
      <c r="GM428" s="12"/>
      <c r="GN428" s="14"/>
      <c r="GO428" s="14"/>
      <c r="GP428" s="12"/>
      <c r="GQ428" s="14"/>
      <c r="GR428" s="12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2"/>
      <c r="HQ428" s="12">
        <f t="shared" si="98"/>
        <v>0</v>
      </c>
      <c r="HR428" s="12"/>
      <c r="HS428" s="12">
        <f>countif(AC428:CX428,"TRUE")</f>
        <v>0</v>
      </c>
      <c r="HT428" s="12">
        <v>0.0</v>
      </c>
      <c r="HU428" s="12">
        <v>0.0</v>
      </c>
      <c r="HV428" s="12">
        <v>0.0</v>
      </c>
      <c r="HW428" s="12">
        <v>0.0</v>
      </c>
      <c r="HX428" s="12"/>
    </row>
    <row r="429">
      <c r="A429" s="12" t="s">
        <v>3727</v>
      </c>
      <c r="B429" s="20">
        <v>18643.0</v>
      </c>
      <c r="C429" s="13">
        <v>45237.0</v>
      </c>
      <c r="D429" s="12">
        <v>11.0</v>
      </c>
      <c r="E429" s="12" t="s">
        <v>3251</v>
      </c>
      <c r="F429" s="12" t="s">
        <v>3252</v>
      </c>
      <c r="G429" s="12" t="s">
        <v>237</v>
      </c>
      <c r="H429" s="12" t="s">
        <v>238</v>
      </c>
      <c r="I429" s="12" t="s">
        <v>239</v>
      </c>
      <c r="J429" s="14"/>
      <c r="K429" s="12" t="s">
        <v>3728</v>
      </c>
      <c r="L429" s="12" t="s">
        <v>3729</v>
      </c>
      <c r="M429" s="15" t="s">
        <v>600</v>
      </c>
      <c r="N429" s="12" t="s">
        <v>3715</v>
      </c>
      <c r="O429" s="12" t="s">
        <v>244</v>
      </c>
      <c r="P429" s="12" t="s">
        <v>245</v>
      </c>
      <c r="Q429" s="12" t="s">
        <v>278</v>
      </c>
      <c r="R429" s="12" t="s">
        <v>279</v>
      </c>
      <c r="S429" s="12" t="s">
        <v>248</v>
      </c>
      <c r="T429" s="16" t="s">
        <v>3730</v>
      </c>
      <c r="U429" s="17" t="s">
        <v>3731</v>
      </c>
      <c r="V429" s="12" t="str">
        <f t="shared" si="1"/>
        <v>3,628517</v>
      </c>
      <c r="W429" s="14" t="str">
        <f t="shared" si="2"/>
        <v>98,555878</v>
      </c>
      <c r="X429" s="14" t="str">
        <f t="shared" si="3"/>
        <v>3,628554</v>
      </c>
      <c r="Y429" s="14" t="str">
        <f t="shared" si="4"/>
        <v>98,555903</v>
      </c>
      <c r="Z429" s="18">
        <f t="shared" si="93"/>
        <v>4.962201542</v>
      </c>
      <c r="AA429" s="14" t="str">
        <f t="shared" si="6"/>
        <v>Dalam Radius</v>
      </c>
      <c r="AB429" s="14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4"/>
      <c r="DR429" s="12" t="b">
        <v>0</v>
      </c>
      <c r="DS429" s="12" t="b">
        <v>0</v>
      </c>
      <c r="DT429" s="12"/>
      <c r="DU429" s="12"/>
      <c r="DV429" s="12" t="s">
        <v>3732</v>
      </c>
      <c r="DW429" s="12" t="b">
        <v>0</v>
      </c>
      <c r="DX429" s="12"/>
      <c r="DY429" s="12"/>
      <c r="DZ429" s="12"/>
      <c r="EA429" s="12"/>
      <c r="EB429" s="12"/>
      <c r="EC429" s="12"/>
      <c r="ED429" s="12"/>
      <c r="EE429" s="12"/>
      <c r="EF429" s="14"/>
      <c r="EG429" s="14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4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4"/>
      <c r="FN429" s="12"/>
      <c r="FO429" s="12"/>
      <c r="FP429" s="12"/>
      <c r="FQ429" s="14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/>
      <c r="GB429" s="12"/>
      <c r="GC429" s="14"/>
      <c r="GD429" s="12"/>
      <c r="GE429" s="12"/>
      <c r="GF429" s="12"/>
      <c r="GG429" s="12"/>
      <c r="GH429" s="12"/>
      <c r="GI429" s="12"/>
      <c r="GJ429" s="12"/>
      <c r="GK429" s="14"/>
      <c r="GL429" s="14"/>
      <c r="GM429" s="12"/>
      <c r="GN429" s="12"/>
      <c r="GO429" s="14"/>
      <c r="GP429" s="14"/>
      <c r="GQ429" s="12"/>
      <c r="GR429" s="14"/>
      <c r="GS429" s="12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2">
        <f>countif(AC429:CV429,"TRUE")</f>
        <v>0</v>
      </c>
      <c r="HR429" s="12">
        <v>0.0</v>
      </c>
      <c r="HS429" s="12">
        <v>0.0</v>
      </c>
      <c r="HT429" s="12">
        <v>0.0</v>
      </c>
      <c r="HU429" s="12">
        <v>0.0</v>
      </c>
      <c r="HV429" s="12">
        <v>0.0</v>
      </c>
      <c r="HW429" s="12">
        <v>0.0</v>
      </c>
      <c r="HX429" s="12">
        <v>0.0</v>
      </c>
      <c r="HY429" s="20">
        <v>36996.0</v>
      </c>
      <c r="HZ429" s="19">
        <v>36566.0</v>
      </c>
    </row>
    <row r="430">
      <c r="A430" s="12" t="s">
        <v>3733</v>
      </c>
      <c r="B430" s="12" t="s">
        <v>3734</v>
      </c>
      <c r="C430" s="13">
        <v>45231.0</v>
      </c>
      <c r="D430" s="12">
        <v>11.0</v>
      </c>
      <c r="E430" s="12" t="s">
        <v>475</v>
      </c>
      <c r="F430" s="12" t="s">
        <v>730</v>
      </c>
      <c r="G430" s="12" t="s">
        <v>237</v>
      </c>
      <c r="H430" s="12" t="s">
        <v>238</v>
      </c>
      <c r="I430" s="12" t="s">
        <v>239</v>
      </c>
      <c r="J430" s="14"/>
      <c r="K430" s="12" t="s">
        <v>3087</v>
      </c>
      <c r="L430" s="12" t="s">
        <v>3088</v>
      </c>
      <c r="M430" s="15" t="s">
        <v>853</v>
      </c>
      <c r="N430" s="12" t="s">
        <v>713</v>
      </c>
      <c r="O430" s="12" t="s">
        <v>259</v>
      </c>
      <c r="P430" s="12" t="s">
        <v>245</v>
      </c>
      <c r="Q430" s="12" t="s">
        <v>278</v>
      </c>
      <c r="R430" s="12" t="s">
        <v>279</v>
      </c>
      <c r="S430" s="12" t="s">
        <v>714</v>
      </c>
      <c r="T430" s="16" t="s">
        <v>3089</v>
      </c>
      <c r="U430" s="17" t="s">
        <v>3735</v>
      </c>
      <c r="V430" s="14" t="str">
        <f t="shared" si="1"/>
        <v>3,601944</v>
      </c>
      <c r="W430" s="14" t="str">
        <f t="shared" si="2"/>
        <v>98,707098</v>
      </c>
      <c r="X430" s="14" t="str">
        <f t="shared" si="3"/>
        <v>3,601940</v>
      </c>
      <c r="Y430" s="14" t="str">
        <f t="shared" si="4"/>
        <v>98,707099</v>
      </c>
      <c r="Z430" s="18">
        <f>2 * 6371000 * ASIN(SQRT((SIN((X430*(3.14159/180)-V430*(3.14159/180))/2))^2+COS(X430*(3.14159/180))*COS(V430*(3.14159/180))*SIN(((Y430*(3.14159/180)-W430*(3.14159/180))/2))^2))</f>
        <v>0.4584148159</v>
      </c>
      <c r="AA430" s="14" t="str">
        <f t="shared" si="6"/>
        <v>Dalam Radius</v>
      </c>
      <c r="AB430" s="14"/>
      <c r="AC430" s="12"/>
      <c r="AD430" s="12"/>
      <c r="AE430" s="12"/>
      <c r="AF430" s="12"/>
      <c r="AG430" s="12"/>
      <c r="AH430" s="12"/>
      <c r="AI430" s="12" t="b">
        <v>1</v>
      </c>
      <c r="AJ430" s="12"/>
      <c r="AK430" s="12"/>
      <c r="AL430" s="12" t="b">
        <v>1</v>
      </c>
      <c r="AM430" s="12" t="b">
        <v>1</v>
      </c>
      <c r="AN430" s="12"/>
      <c r="AO430" s="12" t="b">
        <v>1</v>
      </c>
      <c r="AP430" s="12"/>
      <c r="AQ430" s="12"/>
      <c r="AR430" s="12"/>
      <c r="AS430" s="12"/>
      <c r="AT430" s="12" t="b">
        <v>1</v>
      </c>
      <c r="AU430" s="12"/>
      <c r="AV430" s="12"/>
      <c r="AW430" s="12"/>
      <c r="AX430" s="12" t="b">
        <v>1</v>
      </c>
      <c r="AY430" s="12"/>
      <c r="AZ430" s="12" t="b">
        <v>1</v>
      </c>
      <c r="BA430" s="12"/>
      <c r="BB430" s="12" t="b">
        <v>1</v>
      </c>
      <c r="BC430" s="12"/>
      <c r="BD430" s="12" t="b">
        <v>1</v>
      </c>
      <c r="BE430" s="12"/>
      <c r="BF430" s="12" t="b">
        <v>1</v>
      </c>
      <c r="BG430" s="12"/>
      <c r="BH430" s="12"/>
      <c r="BI430" s="12" t="b">
        <v>1</v>
      </c>
      <c r="BJ430" s="12"/>
      <c r="BK430" s="12" t="b">
        <v>1</v>
      </c>
      <c r="BL430" s="12" t="b">
        <v>1</v>
      </c>
      <c r="BM430" s="12"/>
      <c r="BN430" s="12"/>
      <c r="BO430" s="12" t="b">
        <v>1</v>
      </c>
      <c r="BP430" s="12"/>
      <c r="BQ430" s="12"/>
      <c r="BR430" s="12" t="b">
        <v>1</v>
      </c>
      <c r="BS430" s="12"/>
      <c r="BT430" s="12"/>
      <c r="BU430" s="12"/>
      <c r="BV430" s="12" t="b">
        <v>1</v>
      </c>
      <c r="BW430" s="12" t="b">
        <v>1</v>
      </c>
      <c r="BX430" s="12" t="b">
        <v>1</v>
      </c>
      <c r="BY430" s="12"/>
      <c r="BZ430" s="12" t="b">
        <v>1</v>
      </c>
      <c r="CA430" s="12"/>
      <c r="CB430" s="12" t="b">
        <v>1</v>
      </c>
      <c r="CC430" s="12"/>
      <c r="CD430" s="12"/>
      <c r="CE430" s="12"/>
      <c r="CF430" s="12"/>
      <c r="CG430" s="12" t="b">
        <v>1</v>
      </c>
      <c r="CH430" s="12"/>
      <c r="CI430" s="12"/>
      <c r="CJ430" s="12" t="b">
        <v>1</v>
      </c>
      <c r="CK430" s="12" t="b">
        <v>1</v>
      </c>
      <c r="CL430" s="12" t="b">
        <v>1</v>
      </c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2" t="b">
        <v>0</v>
      </c>
      <c r="DS430" s="12" t="b">
        <v>0</v>
      </c>
      <c r="DT430" s="14"/>
      <c r="DU430" s="14"/>
      <c r="DV430" s="12" t="s">
        <v>3736</v>
      </c>
      <c r="DW430" s="12" t="b">
        <v>1</v>
      </c>
      <c r="DX430" s="14"/>
      <c r="DY430" s="14"/>
      <c r="DZ430" s="12"/>
      <c r="EA430" s="12"/>
      <c r="EB430" s="12"/>
      <c r="EC430" s="12"/>
      <c r="ED430" s="12"/>
      <c r="EE430" s="12"/>
      <c r="EF430" s="14"/>
      <c r="EG430" s="14"/>
      <c r="EH430" s="12"/>
      <c r="EI430" s="12"/>
      <c r="EJ430" s="14"/>
      <c r="EK430" s="12"/>
      <c r="EL430" s="12"/>
      <c r="EM430" s="12"/>
      <c r="EN430" s="12"/>
      <c r="EO430" s="12"/>
      <c r="EP430" s="12"/>
      <c r="EQ430" s="12"/>
      <c r="ER430" s="12"/>
      <c r="ES430" s="12"/>
      <c r="ET430" s="14"/>
      <c r="EU430" s="12">
        <v>1.0</v>
      </c>
      <c r="EV430" s="12"/>
      <c r="EW430" s="12">
        <v>1.0</v>
      </c>
      <c r="EX430" s="12"/>
      <c r="EY430" s="12">
        <v>1.0</v>
      </c>
      <c r="EZ430" s="12"/>
      <c r="FA430" s="12"/>
      <c r="FB430" s="12">
        <v>1.0</v>
      </c>
      <c r="FC430" s="12">
        <v>2.0</v>
      </c>
      <c r="FD430" s="12"/>
      <c r="FE430" s="12"/>
      <c r="FF430" s="12">
        <v>1.0</v>
      </c>
      <c r="FG430" s="12"/>
      <c r="FH430" s="12">
        <v>1.0</v>
      </c>
      <c r="FI430" s="12">
        <v>1.0</v>
      </c>
      <c r="FJ430" s="12"/>
      <c r="FK430" s="12"/>
      <c r="FL430" s="12">
        <v>1.0</v>
      </c>
      <c r="FM430" s="14"/>
      <c r="FN430" s="12"/>
      <c r="FO430" s="12">
        <v>1.0</v>
      </c>
      <c r="FP430" s="14"/>
      <c r="FQ430" s="14"/>
      <c r="FR430" s="12"/>
      <c r="FS430" s="12"/>
      <c r="FT430" s="12">
        <v>1.0</v>
      </c>
      <c r="FU430" s="12"/>
      <c r="FV430" s="12"/>
      <c r="FW430" s="12">
        <v>1.0</v>
      </c>
      <c r="FX430" s="12"/>
      <c r="FY430" s="12">
        <v>1.0</v>
      </c>
      <c r="FZ430" s="12"/>
      <c r="GA430" s="12"/>
      <c r="GB430" s="12"/>
      <c r="GC430" s="14"/>
      <c r="GD430" s="12"/>
      <c r="GE430" s="12"/>
      <c r="GF430" s="12"/>
      <c r="GG430" s="12"/>
      <c r="GH430" s="12"/>
      <c r="GI430" s="12"/>
      <c r="GJ430" s="12"/>
      <c r="GK430" s="14"/>
      <c r="GL430" s="14"/>
      <c r="GM430" s="14"/>
      <c r="GN430" s="12"/>
      <c r="GO430" s="14"/>
      <c r="GP430" s="14"/>
      <c r="GQ430" s="12"/>
      <c r="GR430" s="14"/>
      <c r="GS430" s="12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2">
        <f>countif(AC430:DP430,"TRUE")</f>
        <v>24</v>
      </c>
      <c r="HR430" s="12">
        <v>168000.0</v>
      </c>
      <c r="HS430" s="12">
        <v>0.0</v>
      </c>
      <c r="HT430" s="12">
        <v>0.0</v>
      </c>
      <c r="HU430" s="12">
        <v>0.0</v>
      </c>
      <c r="HV430" s="12">
        <v>0.0</v>
      </c>
      <c r="HW430" s="12"/>
      <c r="HX430" s="12">
        <v>168000.0</v>
      </c>
      <c r="HY430" s="12" t="s">
        <v>3737</v>
      </c>
      <c r="HZ430" s="12" t="s">
        <v>3338</v>
      </c>
    </row>
    <row r="431">
      <c r="A431" s="12" t="s">
        <v>3738</v>
      </c>
      <c r="B431" s="12" t="s">
        <v>3739</v>
      </c>
      <c r="C431" s="13">
        <v>45237.0</v>
      </c>
      <c r="D431" s="12">
        <v>11.0</v>
      </c>
      <c r="E431" s="12" t="s">
        <v>3251</v>
      </c>
      <c r="F431" s="12" t="s">
        <v>3252</v>
      </c>
      <c r="G431" s="12" t="s">
        <v>237</v>
      </c>
      <c r="H431" s="12" t="s">
        <v>238</v>
      </c>
      <c r="I431" s="12" t="s">
        <v>239</v>
      </c>
      <c r="J431" s="14"/>
      <c r="K431" s="12" t="s">
        <v>3740</v>
      </c>
      <c r="L431" s="12" t="s">
        <v>3741</v>
      </c>
      <c r="M431" s="15" t="s">
        <v>600</v>
      </c>
      <c r="N431" s="12" t="s">
        <v>331</v>
      </c>
      <c r="O431" s="12" t="s">
        <v>244</v>
      </c>
      <c r="P431" s="12" t="s">
        <v>245</v>
      </c>
      <c r="Q431" s="12" t="s">
        <v>278</v>
      </c>
      <c r="R431" s="12" t="s">
        <v>279</v>
      </c>
      <c r="S431" s="12" t="s">
        <v>248</v>
      </c>
      <c r="T431" s="16" t="s">
        <v>3742</v>
      </c>
      <c r="U431" s="17" t="s">
        <v>3743</v>
      </c>
      <c r="V431" s="12" t="str">
        <f t="shared" si="1"/>
        <v>3,599550</v>
      </c>
      <c r="W431" s="14" t="str">
        <f t="shared" si="2"/>
        <v>98,566318</v>
      </c>
      <c r="X431" s="14" t="str">
        <f t="shared" si="3"/>
        <v>3,599592</v>
      </c>
      <c r="Y431" s="14" t="str">
        <f t="shared" si="4"/>
        <v>98,566303</v>
      </c>
      <c r="Z431" s="18">
        <f t="shared" ref="Z431:Z794" si="99">2 * 6371000 * ASIN(SQRT((SIN((X431*(3.14159/180)-V431*(3.14159/180))/2))^2+COS(X431*(3.14159/180))*COS(V431*(3.14159/180))*SIN(((Y431*(3.14159/180)-W431*(3.14159/180))/2))^2))</f>
        <v>4.957984344</v>
      </c>
      <c r="AA431" s="14" t="str">
        <f t="shared" si="6"/>
        <v>Dalam Radius</v>
      </c>
      <c r="AB431" s="14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 t="b">
        <v>1</v>
      </c>
      <c r="BA431" s="12"/>
      <c r="BB431" s="12" t="b">
        <v>1</v>
      </c>
      <c r="BC431" s="12"/>
      <c r="BD431" s="12"/>
      <c r="BE431" s="12"/>
      <c r="BF431" s="12" t="b">
        <v>1</v>
      </c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 t="b">
        <v>1</v>
      </c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4"/>
      <c r="DR431" s="12" t="b">
        <v>0</v>
      </c>
      <c r="DS431" s="12" t="b">
        <v>0</v>
      </c>
      <c r="DT431" s="12"/>
      <c r="DU431" s="12"/>
      <c r="DV431" s="12" t="s">
        <v>3744</v>
      </c>
      <c r="DW431" s="12" t="b">
        <v>1</v>
      </c>
      <c r="DX431" s="12"/>
      <c r="DY431" s="12"/>
      <c r="DZ431" s="12"/>
      <c r="EA431" s="12"/>
      <c r="EB431" s="12"/>
      <c r="EC431" s="12"/>
      <c r="ED431" s="12"/>
      <c r="EE431" s="12"/>
      <c r="EF431" s="14"/>
      <c r="EG431" s="14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4"/>
      <c r="EU431" s="12"/>
      <c r="EV431" s="12"/>
      <c r="EW431" s="12">
        <v>1.0</v>
      </c>
      <c r="EX431" s="12"/>
      <c r="EY431" s="12">
        <v>1.0</v>
      </c>
      <c r="EZ431" s="12"/>
      <c r="FA431" s="12"/>
      <c r="FB431" s="12"/>
      <c r="FC431" s="12">
        <v>1.0</v>
      </c>
      <c r="FD431" s="12"/>
      <c r="FE431" s="12"/>
      <c r="FF431" s="12"/>
      <c r="FG431" s="12"/>
      <c r="FH431" s="12"/>
      <c r="FI431" s="12"/>
      <c r="FJ431" s="12"/>
      <c r="FK431" s="12"/>
      <c r="FL431" s="12"/>
      <c r="FM431" s="14"/>
      <c r="FN431" s="12"/>
      <c r="FO431" s="12"/>
      <c r="FP431" s="12"/>
      <c r="FQ431" s="14"/>
      <c r="FR431" s="12"/>
      <c r="FS431" s="12">
        <v>1.0</v>
      </c>
      <c r="FT431" s="12"/>
      <c r="FU431" s="12"/>
      <c r="FV431" s="12"/>
      <c r="FW431" s="12"/>
      <c r="FX431" s="12"/>
      <c r="FY431" s="12"/>
      <c r="FZ431" s="12"/>
      <c r="GA431" s="12"/>
      <c r="GB431" s="12"/>
      <c r="GC431" s="14"/>
      <c r="GD431" s="12"/>
      <c r="GE431" s="12"/>
      <c r="GF431" s="12"/>
      <c r="GG431" s="12"/>
      <c r="GH431" s="12"/>
      <c r="GI431" s="12"/>
      <c r="GJ431" s="12"/>
      <c r="GK431" s="14"/>
      <c r="GL431" s="14"/>
      <c r="GM431" s="14"/>
      <c r="GN431" s="12"/>
      <c r="GO431" s="14"/>
      <c r="GP431" s="14"/>
      <c r="GQ431" s="12"/>
      <c r="GR431" s="14"/>
      <c r="GS431" s="12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2">
        <f t="shared" ref="HQ431:HQ435" si="100">countif(AC431:CV431,"TRUE")</f>
        <v>4</v>
      </c>
      <c r="HR431" s="12">
        <v>48000.0</v>
      </c>
      <c r="HS431" s="12">
        <v>0.0</v>
      </c>
      <c r="HT431" s="12">
        <v>0.0</v>
      </c>
      <c r="HU431" s="12">
        <v>0.0</v>
      </c>
      <c r="HV431" s="12">
        <v>0.0</v>
      </c>
      <c r="HW431" s="12">
        <v>0.0</v>
      </c>
      <c r="HX431" s="12">
        <v>48000.0</v>
      </c>
      <c r="HY431" s="12" t="s">
        <v>3745</v>
      </c>
      <c r="HZ431" s="19">
        <v>36558.0</v>
      </c>
    </row>
    <row r="432">
      <c r="A432" s="12" t="s">
        <v>3746</v>
      </c>
      <c r="B432" s="20">
        <v>19246.0</v>
      </c>
      <c r="C432" s="13">
        <v>45237.0</v>
      </c>
      <c r="D432" s="12">
        <v>11.0</v>
      </c>
      <c r="E432" s="12" t="s">
        <v>3251</v>
      </c>
      <c r="F432" s="12" t="s">
        <v>3252</v>
      </c>
      <c r="G432" s="12" t="s">
        <v>237</v>
      </c>
      <c r="H432" s="12" t="s">
        <v>238</v>
      </c>
      <c r="I432" s="12" t="s">
        <v>239</v>
      </c>
      <c r="J432" s="14"/>
      <c r="K432" s="12" t="s">
        <v>3747</v>
      </c>
      <c r="L432" s="12" t="s">
        <v>3748</v>
      </c>
      <c r="M432" s="15" t="s">
        <v>600</v>
      </c>
      <c r="N432" s="12" t="s">
        <v>331</v>
      </c>
      <c r="O432" s="12" t="s">
        <v>244</v>
      </c>
      <c r="P432" s="12" t="s">
        <v>245</v>
      </c>
      <c r="Q432" s="12" t="s">
        <v>278</v>
      </c>
      <c r="R432" s="12" t="s">
        <v>279</v>
      </c>
      <c r="S432" s="12" t="s">
        <v>248</v>
      </c>
      <c r="T432" s="16" t="s">
        <v>3749</v>
      </c>
      <c r="U432" s="17" t="s">
        <v>3750</v>
      </c>
      <c r="V432" s="12" t="str">
        <f t="shared" si="1"/>
        <v>3,600486</v>
      </c>
      <c r="W432" s="14" t="str">
        <f t="shared" si="2"/>
        <v>98,575510</v>
      </c>
      <c r="X432" s="14" t="str">
        <f t="shared" si="3"/>
        <v>3,600490</v>
      </c>
      <c r="Y432" s="14" t="str">
        <f t="shared" si="4"/>
        <v>98,575470</v>
      </c>
      <c r="Z432" s="18">
        <f t="shared" si="99"/>
        <v>4.461241541</v>
      </c>
      <c r="AA432" s="14" t="str">
        <f t="shared" si="6"/>
        <v>Dalam Radius</v>
      </c>
      <c r="AB432" s="14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 t="b">
        <v>1</v>
      </c>
      <c r="AY432" s="12" t="b">
        <v>1</v>
      </c>
      <c r="AZ432" s="12" t="b">
        <v>1</v>
      </c>
      <c r="BA432" s="12" t="b">
        <v>1</v>
      </c>
      <c r="BB432" s="12" t="b">
        <v>1</v>
      </c>
      <c r="BC432" s="12"/>
      <c r="BD432" s="12" t="b">
        <v>1</v>
      </c>
      <c r="BE432" s="12"/>
      <c r="BF432" s="12" t="b">
        <v>1</v>
      </c>
      <c r="BG432" s="12" t="b">
        <v>1</v>
      </c>
      <c r="BH432" s="12"/>
      <c r="BI432" s="12" t="b">
        <v>1</v>
      </c>
      <c r="BJ432" s="12"/>
      <c r="BK432" s="12"/>
      <c r="BL432" s="12" t="b">
        <v>1</v>
      </c>
      <c r="BM432" s="12"/>
      <c r="BN432" s="12" t="b">
        <v>1</v>
      </c>
      <c r="BO432" s="12"/>
      <c r="BP432" s="12"/>
      <c r="BQ432" s="12"/>
      <c r="BR432" s="12"/>
      <c r="BS432" s="12"/>
      <c r="BT432" s="12"/>
      <c r="BU432" s="12" t="b">
        <v>1</v>
      </c>
      <c r="BV432" s="12"/>
      <c r="BW432" s="12"/>
      <c r="BX432" s="12"/>
      <c r="BY432" s="12"/>
      <c r="BZ432" s="12" t="b">
        <v>1</v>
      </c>
      <c r="CA432" s="12"/>
      <c r="CB432" s="12" t="b">
        <v>1</v>
      </c>
      <c r="CC432" s="12"/>
      <c r="CD432" s="12"/>
      <c r="CE432" s="12"/>
      <c r="CF432" s="12"/>
      <c r="CG432" s="12" t="b">
        <v>1</v>
      </c>
      <c r="CH432" s="12"/>
      <c r="CI432" s="12"/>
      <c r="CJ432" s="12" t="b">
        <v>1</v>
      </c>
      <c r="CK432" s="12" t="b">
        <v>1</v>
      </c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4"/>
      <c r="DR432" s="12" t="b">
        <v>0</v>
      </c>
      <c r="DS432" s="12" t="b">
        <v>0</v>
      </c>
      <c r="DT432" s="12"/>
      <c r="DU432" s="12"/>
      <c r="DV432" s="12" t="s">
        <v>3751</v>
      </c>
      <c r="DW432" s="12" t="b">
        <v>1</v>
      </c>
      <c r="DX432" s="12"/>
      <c r="DY432" s="12"/>
      <c r="DZ432" s="12"/>
      <c r="EA432" s="12"/>
      <c r="EB432" s="12"/>
      <c r="EC432" s="12"/>
      <c r="ED432" s="12"/>
      <c r="EE432" s="12"/>
      <c r="EF432" s="14"/>
      <c r="EG432" s="14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4"/>
      <c r="EU432" s="12"/>
      <c r="EV432" s="12"/>
      <c r="EW432" s="12">
        <v>1.0</v>
      </c>
      <c r="EX432" s="12"/>
      <c r="EY432" s="12">
        <v>2.0</v>
      </c>
      <c r="EZ432" s="12"/>
      <c r="FA432" s="12"/>
      <c r="FB432" s="12"/>
      <c r="FC432" s="12">
        <v>2.0</v>
      </c>
      <c r="FD432" s="12"/>
      <c r="FE432" s="12"/>
      <c r="FF432" s="12"/>
      <c r="FG432" s="12"/>
      <c r="FH432" s="12"/>
      <c r="FI432" s="12"/>
      <c r="FJ432" s="12"/>
      <c r="FK432" s="12"/>
      <c r="FL432" s="12"/>
      <c r="FM432" s="14"/>
      <c r="FN432" s="12"/>
      <c r="FO432" s="12">
        <v>2.0</v>
      </c>
      <c r="FP432" s="12"/>
      <c r="FQ432" s="14"/>
      <c r="FR432" s="12"/>
      <c r="FS432" s="12">
        <v>2.0</v>
      </c>
      <c r="FT432" s="12"/>
      <c r="FU432" s="12"/>
      <c r="FV432" s="12"/>
      <c r="FW432" s="12">
        <v>2.0</v>
      </c>
      <c r="FX432" s="12"/>
      <c r="FY432" s="12">
        <v>2.0</v>
      </c>
      <c r="FZ432" s="12"/>
      <c r="GA432" s="12"/>
      <c r="GB432" s="12"/>
      <c r="GC432" s="14"/>
      <c r="GD432" s="12"/>
      <c r="GE432" s="12"/>
      <c r="GF432" s="12"/>
      <c r="GG432" s="12"/>
      <c r="GH432" s="12"/>
      <c r="GI432" s="12"/>
      <c r="GJ432" s="12"/>
      <c r="GK432" s="14"/>
      <c r="GL432" s="14"/>
      <c r="GM432" s="14"/>
      <c r="GN432" s="12"/>
      <c r="GO432" s="14"/>
      <c r="GP432" s="14"/>
      <c r="GQ432" s="12"/>
      <c r="GR432" s="14"/>
      <c r="GS432" s="12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2">
        <f t="shared" si="100"/>
        <v>17</v>
      </c>
      <c r="HR432" s="12">
        <v>156000.0</v>
      </c>
      <c r="HS432" s="12">
        <v>0.0</v>
      </c>
      <c r="HT432" s="12">
        <v>0.0</v>
      </c>
      <c r="HU432" s="12">
        <v>0.0</v>
      </c>
      <c r="HV432" s="12">
        <v>0.0</v>
      </c>
      <c r="HW432" s="12">
        <v>0.0</v>
      </c>
      <c r="HX432" s="12">
        <v>156000.0</v>
      </c>
      <c r="HY432" s="20">
        <v>36869.0</v>
      </c>
      <c r="HZ432" s="19">
        <v>36564.0</v>
      </c>
    </row>
    <row r="433">
      <c r="A433" s="12" t="s">
        <v>3752</v>
      </c>
      <c r="B433" s="12" t="s">
        <v>3050</v>
      </c>
      <c r="C433" s="13">
        <v>45237.0</v>
      </c>
      <c r="D433" s="12">
        <v>11.0</v>
      </c>
      <c r="E433" s="12" t="s">
        <v>3251</v>
      </c>
      <c r="F433" s="12" t="s">
        <v>3252</v>
      </c>
      <c r="G433" s="12" t="s">
        <v>237</v>
      </c>
      <c r="H433" s="12" t="s">
        <v>238</v>
      </c>
      <c r="I433" s="12" t="s">
        <v>239</v>
      </c>
      <c r="J433" s="14"/>
      <c r="K433" s="12" t="s">
        <v>3753</v>
      </c>
      <c r="L433" s="12" t="s">
        <v>3754</v>
      </c>
      <c r="M433" s="15" t="s">
        <v>600</v>
      </c>
      <c r="N433" s="12" t="s">
        <v>3426</v>
      </c>
      <c r="O433" s="12" t="s">
        <v>3256</v>
      </c>
      <c r="P433" s="12" t="s">
        <v>245</v>
      </c>
      <c r="Q433" s="12" t="s">
        <v>278</v>
      </c>
      <c r="R433" s="12" t="s">
        <v>279</v>
      </c>
      <c r="S433" s="12" t="s">
        <v>248</v>
      </c>
      <c r="T433" s="16" t="s">
        <v>3755</v>
      </c>
      <c r="U433" s="17" t="s">
        <v>3756</v>
      </c>
      <c r="V433" s="12" t="str">
        <f t="shared" si="1"/>
        <v>3,610624</v>
      </c>
      <c r="W433" s="14" t="str">
        <f t="shared" si="2"/>
        <v>98,518133</v>
      </c>
      <c r="X433" s="14" t="str">
        <f t="shared" si="3"/>
        <v>3,610661</v>
      </c>
      <c r="Y433" s="14" t="str">
        <f t="shared" si="4"/>
        <v>98,518143</v>
      </c>
      <c r="Z433" s="18">
        <f t="shared" si="99"/>
        <v>4.261248596</v>
      </c>
      <c r="AA433" s="14" t="str">
        <f t="shared" si="6"/>
        <v>Dalam Radius</v>
      </c>
      <c r="AB433" s="14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4"/>
      <c r="DR433" s="12" t="b">
        <v>0</v>
      </c>
      <c r="DS433" s="12" t="b">
        <v>0</v>
      </c>
      <c r="DT433" s="12"/>
      <c r="DU433" s="12"/>
      <c r="DV433" s="12" t="s">
        <v>3757</v>
      </c>
      <c r="DW433" s="12" t="b">
        <v>0</v>
      </c>
      <c r="DX433" s="12"/>
      <c r="DY433" s="12"/>
      <c r="DZ433" s="12"/>
      <c r="EA433" s="12"/>
      <c r="EB433" s="12"/>
      <c r="EC433" s="12"/>
      <c r="ED433" s="12"/>
      <c r="EE433" s="12"/>
      <c r="EF433" s="14"/>
      <c r="EG433" s="14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4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4"/>
      <c r="FN433" s="12"/>
      <c r="FO433" s="12"/>
      <c r="FP433" s="12"/>
      <c r="FQ433" s="14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/>
      <c r="GB433" s="12"/>
      <c r="GC433" s="14"/>
      <c r="GD433" s="12"/>
      <c r="GE433" s="12"/>
      <c r="GF433" s="12"/>
      <c r="GG433" s="12"/>
      <c r="GH433" s="12"/>
      <c r="GI433" s="12"/>
      <c r="GJ433" s="12"/>
      <c r="GK433" s="14"/>
      <c r="GL433" s="14"/>
      <c r="GM433" s="12"/>
      <c r="GN433" s="12"/>
      <c r="GO433" s="14"/>
      <c r="GP433" s="14"/>
      <c r="GQ433" s="12"/>
      <c r="GR433" s="14"/>
      <c r="GS433" s="12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2">
        <f t="shared" si="100"/>
        <v>0</v>
      </c>
      <c r="HR433" s="12">
        <v>0.0</v>
      </c>
      <c r="HS433" s="12">
        <v>0.0</v>
      </c>
      <c r="HT433" s="12">
        <v>0.0</v>
      </c>
      <c r="HU433" s="12">
        <v>0.0</v>
      </c>
      <c r="HV433" s="12">
        <v>0.0</v>
      </c>
      <c r="HW433" s="12">
        <v>0.0</v>
      </c>
      <c r="HX433" s="12">
        <v>0.0</v>
      </c>
      <c r="HY433" s="12" t="s">
        <v>3758</v>
      </c>
      <c r="HZ433" s="12" t="s">
        <v>1750</v>
      </c>
    </row>
    <row r="434">
      <c r="A434" s="12" t="s">
        <v>3759</v>
      </c>
      <c r="B434" s="12" t="s">
        <v>3760</v>
      </c>
      <c r="C434" s="13">
        <v>45237.0</v>
      </c>
      <c r="D434" s="12">
        <v>11.0</v>
      </c>
      <c r="E434" s="12" t="s">
        <v>1094</v>
      </c>
      <c r="F434" s="12" t="s">
        <v>1095</v>
      </c>
      <c r="G434" s="12" t="s">
        <v>237</v>
      </c>
      <c r="H434" s="12" t="s">
        <v>238</v>
      </c>
      <c r="I434" s="12" t="s">
        <v>239</v>
      </c>
      <c r="J434" s="14"/>
      <c r="K434" s="12" t="s">
        <v>3761</v>
      </c>
      <c r="L434" s="12" t="s">
        <v>3762</v>
      </c>
      <c r="M434" s="15" t="s">
        <v>3763</v>
      </c>
      <c r="N434" s="12" t="s">
        <v>1099</v>
      </c>
      <c r="O434" s="12" t="s">
        <v>1100</v>
      </c>
      <c r="P434" s="12" t="s">
        <v>245</v>
      </c>
      <c r="Q434" s="12" t="s">
        <v>299</v>
      </c>
      <c r="R434" s="12" t="s">
        <v>247</v>
      </c>
      <c r="S434" s="12" t="s">
        <v>248</v>
      </c>
      <c r="T434" s="16" t="s">
        <v>3764</v>
      </c>
      <c r="U434" s="17" t="s">
        <v>3765</v>
      </c>
      <c r="V434" s="12" t="str">
        <f t="shared" si="1"/>
        <v>3,098850</v>
      </c>
      <c r="W434" s="14" t="str">
        <f t="shared" si="2"/>
        <v>98,493131</v>
      </c>
      <c r="X434" s="14" t="str">
        <f t="shared" si="3"/>
        <v>3,098849</v>
      </c>
      <c r="Y434" s="14" t="str">
        <f t="shared" si="4"/>
        <v>98,493134</v>
      </c>
      <c r="Z434" s="18">
        <f t="shared" si="99"/>
        <v>0.3511662184</v>
      </c>
      <c r="AA434" s="14" t="str">
        <f t="shared" si="6"/>
        <v>Dalam Radius</v>
      </c>
      <c r="AB434" s="14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4"/>
      <c r="DR434" s="12" t="b">
        <v>0</v>
      </c>
      <c r="DS434" s="12" t="b">
        <v>0</v>
      </c>
      <c r="DT434" s="12"/>
      <c r="DU434" s="12"/>
      <c r="DV434" s="12" t="s">
        <v>3766</v>
      </c>
      <c r="DW434" s="12" t="b">
        <v>1</v>
      </c>
      <c r="DX434" s="12"/>
      <c r="DY434" s="12"/>
      <c r="DZ434" s="12"/>
      <c r="EA434" s="12"/>
      <c r="EB434" s="12"/>
      <c r="EC434" s="12"/>
      <c r="ED434" s="12"/>
      <c r="EE434" s="12"/>
      <c r="EF434" s="14"/>
      <c r="EG434" s="14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4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4"/>
      <c r="FN434" s="12"/>
      <c r="FO434" s="12"/>
      <c r="FP434" s="12"/>
      <c r="FQ434" s="14"/>
      <c r="FR434" s="12"/>
      <c r="FS434" s="12">
        <v>4.0</v>
      </c>
      <c r="FT434" s="12"/>
      <c r="FU434" s="12"/>
      <c r="FV434" s="12"/>
      <c r="FW434" s="12"/>
      <c r="FX434" s="12"/>
      <c r="FY434" s="12"/>
      <c r="FZ434" s="12"/>
      <c r="GA434" s="12"/>
      <c r="GB434" s="12"/>
      <c r="GC434" s="14"/>
      <c r="GD434" s="12"/>
      <c r="GE434" s="12"/>
      <c r="GF434" s="12"/>
      <c r="GG434" s="12"/>
      <c r="GH434" s="12"/>
      <c r="GI434" s="12"/>
      <c r="GJ434" s="12"/>
      <c r="GK434" s="14"/>
      <c r="GL434" s="14"/>
      <c r="GM434" s="12"/>
      <c r="GN434" s="12"/>
      <c r="GO434" s="14"/>
      <c r="GP434" s="14"/>
      <c r="GQ434" s="12"/>
      <c r="GR434" s="14"/>
      <c r="GS434" s="12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2">
        <f t="shared" si="100"/>
        <v>0</v>
      </c>
      <c r="HR434" s="12">
        <v>48000.0</v>
      </c>
      <c r="HS434" s="12">
        <v>0.0</v>
      </c>
      <c r="HT434" s="12">
        <v>0.0</v>
      </c>
      <c r="HU434" s="12">
        <v>0.0</v>
      </c>
      <c r="HV434" s="12">
        <v>0.0</v>
      </c>
      <c r="HW434" s="12">
        <v>0.0</v>
      </c>
      <c r="HX434" s="12">
        <v>48000.0</v>
      </c>
      <c r="HY434" s="12" t="s">
        <v>3767</v>
      </c>
      <c r="HZ434" s="19">
        <v>36576.0</v>
      </c>
    </row>
    <row r="435">
      <c r="A435" s="12" t="s">
        <v>3768</v>
      </c>
      <c r="B435" s="12" t="s">
        <v>3769</v>
      </c>
      <c r="C435" s="13">
        <v>45237.0</v>
      </c>
      <c r="D435" s="12">
        <v>11.0</v>
      </c>
      <c r="E435" s="12" t="s">
        <v>1094</v>
      </c>
      <c r="F435" s="12" t="s">
        <v>1095</v>
      </c>
      <c r="G435" s="12" t="s">
        <v>237</v>
      </c>
      <c r="H435" s="12" t="s">
        <v>238</v>
      </c>
      <c r="I435" s="12" t="s">
        <v>239</v>
      </c>
      <c r="J435" s="14"/>
      <c r="K435" s="12" t="s">
        <v>3770</v>
      </c>
      <c r="L435" s="12" t="s">
        <v>3771</v>
      </c>
      <c r="M435" s="15" t="s">
        <v>3772</v>
      </c>
      <c r="N435" s="12" t="s">
        <v>1099</v>
      </c>
      <c r="O435" s="12" t="s">
        <v>1100</v>
      </c>
      <c r="P435" s="12" t="s">
        <v>245</v>
      </c>
      <c r="Q435" s="12" t="s">
        <v>299</v>
      </c>
      <c r="R435" s="12" t="s">
        <v>247</v>
      </c>
      <c r="S435" s="12" t="s">
        <v>248</v>
      </c>
      <c r="T435" s="16" t="s">
        <v>3773</v>
      </c>
      <c r="U435" s="17" t="s">
        <v>3774</v>
      </c>
      <c r="V435" s="12" t="str">
        <f t="shared" si="1"/>
        <v>3,122549</v>
      </c>
      <c r="W435" s="14" t="str">
        <f t="shared" si="2"/>
        <v>98,508109</v>
      </c>
      <c r="X435" s="14" t="str">
        <f t="shared" si="3"/>
        <v>3,122550</v>
      </c>
      <c r="Y435" s="14" t="str">
        <f t="shared" si="4"/>
        <v>98,508106</v>
      </c>
      <c r="Z435" s="18">
        <f t="shared" si="99"/>
        <v>0.3511591172</v>
      </c>
      <c r="AA435" s="14" t="str">
        <f t="shared" si="6"/>
        <v>Dalam Radius</v>
      </c>
      <c r="AB435" s="14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4"/>
      <c r="DR435" s="12" t="b">
        <v>1</v>
      </c>
      <c r="DS435" s="12" t="b">
        <v>1</v>
      </c>
      <c r="DT435" s="12"/>
      <c r="DU435" s="12"/>
      <c r="DV435" s="12" t="s">
        <v>3775</v>
      </c>
      <c r="DW435" s="12" t="b">
        <v>1</v>
      </c>
      <c r="DX435" s="12"/>
      <c r="DY435" s="12"/>
      <c r="DZ435" s="12"/>
      <c r="EA435" s="12"/>
      <c r="EB435" s="12"/>
      <c r="EC435" s="12"/>
      <c r="ED435" s="12"/>
      <c r="EE435" s="12"/>
      <c r="EF435" s="14"/>
      <c r="EG435" s="14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4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4"/>
      <c r="FN435" s="12"/>
      <c r="FO435" s="12"/>
      <c r="FP435" s="12"/>
      <c r="FQ435" s="14"/>
      <c r="FR435" s="12"/>
      <c r="FS435" s="12"/>
      <c r="FT435" s="12"/>
      <c r="FU435" s="12"/>
      <c r="FV435" s="12"/>
      <c r="FW435" s="12">
        <v>4.0</v>
      </c>
      <c r="FX435" s="12"/>
      <c r="FY435" s="12"/>
      <c r="FZ435" s="12"/>
      <c r="GA435" s="12"/>
      <c r="GB435" s="12"/>
      <c r="GC435" s="14"/>
      <c r="GD435" s="12"/>
      <c r="GE435" s="12"/>
      <c r="GF435" s="12"/>
      <c r="GG435" s="12"/>
      <c r="GH435" s="12"/>
      <c r="GI435" s="12"/>
      <c r="GJ435" s="12"/>
      <c r="GK435" s="14"/>
      <c r="GL435" s="14"/>
      <c r="GM435" s="12"/>
      <c r="GN435" s="12"/>
      <c r="GO435" s="14"/>
      <c r="GP435" s="14"/>
      <c r="GQ435" s="12"/>
      <c r="GR435" s="14"/>
      <c r="GS435" s="12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2">
        <f t="shared" si="100"/>
        <v>0</v>
      </c>
      <c r="HR435" s="12">
        <v>48000.0</v>
      </c>
      <c r="HS435" s="12">
        <v>0.0</v>
      </c>
      <c r="HT435" s="12">
        <v>0.0</v>
      </c>
      <c r="HU435" s="12">
        <v>0.0</v>
      </c>
      <c r="HV435" s="12">
        <v>0.0</v>
      </c>
      <c r="HW435" s="12">
        <v>0.0</v>
      </c>
      <c r="HX435" s="12">
        <v>48000.0</v>
      </c>
      <c r="HY435" s="12" t="s">
        <v>3776</v>
      </c>
      <c r="HZ435" s="19">
        <v>36576.0</v>
      </c>
    </row>
    <row r="436">
      <c r="A436" s="12" t="s">
        <v>3777</v>
      </c>
      <c r="B436" s="12" t="s">
        <v>3778</v>
      </c>
      <c r="C436" s="13">
        <v>45236.0</v>
      </c>
      <c r="D436" s="12">
        <v>11.0</v>
      </c>
      <c r="E436" s="12" t="s">
        <v>3251</v>
      </c>
      <c r="F436" s="12" t="s">
        <v>3252</v>
      </c>
      <c r="G436" s="12" t="s">
        <v>237</v>
      </c>
      <c r="H436" s="12" t="s">
        <v>238</v>
      </c>
      <c r="I436" s="12" t="s">
        <v>239</v>
      </c>
      <c r="J436" s="14"/>
      <c r="K436" s="12" t="s">
        <v>3779</v>
      </c>
      <c r="L436" s="12" t="s">
        <v>3780</v>
      </c>
      <c r="M436" s="15" t="s">
        <v>600</v>
      </c>
      <c r="N436" s="12" t="s">
        <v>3478</v>
      </c>
      <c r="O436" s="12" t="s">
        <v>3256</v>
      </c>
      <c r="P436" s="12" t="s">
        <v>245</v>
      </c>
      <c r="Q436" s="12" t="s">
        <v>278</v>
      </c>
      <c r="R436" s="12" t="s">
        <v>279</v>
      </c>
      <c r="S436" s="17" t="s">
        <v>248</v>
      </c>
      <c r="T436" s="16" t="s">
        <v>3781</v>
      </c>
      <c r="U436" s="12" t="s">
        <v>3782</v>
      </c>
      <c r="V436" s="14" t="str">
        <f t="shared" si="1"/>
        <v>3,594786</v>
      </c>
      <c r="W436" s="14" t="str">
        <f t="shared" si="2"/>
        <v>98,478694</v>
      </c>
      <c r="X436" s="14" t="str">
        <f t="shared" si="3"/>
        <v>3,594812</v>
      </c>
      <c r="Y436" s="18" t="str">
        <f t="shared" si="4"/>
        <v>98,478675</v>
      </c>
      <c r="Z436" s="14">
        <f t="shared" si="99"/>
        <v>3.578298802</v>
      </c>
      <c r="AA436" s="14" t="str">
        <f t="shared" si="6"/>
        <v>Dalam Radius</v>
      </c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4"/>
      <c r="DQ436" s="12"/>
      <c r="DR436" s="12" t="b">
        <v>0</v>
      </c>
      <c r="DS436" s="12" t="b">
        <v>0</v>
      </c>
      <c r="DT436" s="12"/>
      <c r="DU436" s="12"/>
      <c r="DV436" s="12" t="s">
        <v>3783</v>
      </c>
      <c r="DW436" s="12" t="b">
        <v>0</v>
      </c>
      <c r="DZ436" s="12"/>
      <c r="EA436" s="12"/>
      <c r="EB436" s="12"/>
      <c r="EC436" s="12"/>
      <c r="ED436" s="12"/>
      <c r="EE436" s="14"/>
      <c r="EF436" s="14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4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4"/>
      <c r="FM436" s="12"/>
      <c r="FN436" s="12"/>
      <c r="FO436" s="12"/>
      <c r="FP436" s="14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/>
      <c r="GB436" s="14"/>
      <c r="GC436" s="12"/>
      <c r="GD436" s="12"/>
      <c r="GE436" s="12"/>
      <c r="GF436" s="12"/>
      <c r="GG436" s="12"/>
      <c r="GH436" s="12"/>
      <c r="GI436" s="12"/>
      <c r="GJ436" s="14"/>
      <c r="GK436" s="14"/>
      <c r="GL436" s="14"/>
      <c r="GM436" s="12"/>
      <c r="GN436" s="14"/>
      <c r="GO436" s="14"/>
      <c r="GP436" s="12"/>
      <c r="GQ436" s="14"/>
      <c r="GR436" s="12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2"/>
      <c r="HQ436" s="12">
        <f t="shared" ref="HQ436:HQ438" si="101">countif(AC436:DP436,"TRUE")</f>
        <v>0</v>
      </c>
      <c r="HR436" s="12"/>
      <c r="HS436" s="12">
        <f>countif(AC436:CX436,"TRUE")</f>
        <v>0</v>
      </c>
      <c r="HT436" s="12">
        <v>0.0</v>
      </c>
      <c r="HU436" s="12">
        <v>0.0</v>
      </c>
      <c r="HV436" s="12">
        <v>0.0</v>
      </c>
      <c r="HW436" s="12">
        <v>0.0</v>
      </c>
      <c r="HX436" s="12"/>
    </row>
    <row r="437">
      <c r="A437" s="12" t="s">
        <v>3784</v>
      </c>
      <c r="B437" s="12" t="s">
        <v>3785</v>
      </c>
      <c r="C437" s="13">
        <v>45233.0</v>
      </c>
      <c r="D437" s="12">
        <v>11.0</v>
      </c>
      <c r="E437" s="12" t="s">
        <v>475</v>
      </c>
      <c r="F437" s="12" t="s">
        <v>476</v>
      </c>
      <c r="G437" s="12" t="s">
        <v>237</v>
      </c>
      <c r="H437" s="12" t="s">
        <v>238</v>
      </c>
      <c r="I437" s="12" t="s">
        <v>239</v>
      </c>
      <c r="J437" s="14"/>
      <c r="K437" s="12" t="s">
        <v>3786</v>
      </c>
      <c r="L437" s="12" t="s">
        <v>3787</v>
      </c>
      <c r="M437" s="12" t="str">
        <v>#ERROR!</v>
      </c>
      <c r="N437" s="12" t="s">
        <v>1144</v>
      </c>
      <c r="O437" s="12" t="s">
        <v>259</v>
      </c>
      <c r="P437" s="12" t="s">
        <v>245</v>
      </c>
      <c r="Q437" s="12" t="s">
        <v>278</v>
      </c>
      <c r="R437" s="12" t="s">
        <v>279</v>
      </c>
      <c r="S437" s="12" t="s">
        <v>248</v>
      </c>
      <c r="T437" s="16" t="s">
        <v>3788</v>
      </c>
      <c r="U437" s="17" t="s">
        <v>3789</v>
      </c>
      <c r="V437" s="14" t="str">
        <f t="shared" si="1"/>
        <v>3,536495</v>
      </c>
      <c r="W437" s="14" t="str">
        <f t="shared" si="2"/>
        <v>98,650497</v>
      </c>
      <c r="X437" s="14" t="str">
        <f t="shared" si="3"/>
        <v>3,536497</v>
      </c>
      <c r="Y437" s="14" t="str">
        <f t="shared" si="4"/>
        <v>98,650495</v>
      </c>
      <c r="Z437" s="18">
        <f t="shared" si="99"/>
        <v>0.3142071678</v>
      </c>
      <c r="AA437" s="14" t="str">
        <f t="shared" si="6"/>
        <v>Dalam Radius</v>
      </c>
      <c r="AB437" s="14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 t="b">
        <v>1</v>
      </c>
      <c r="BC437" s="12"/>
      <c r="BD437" s="12"/>
      <c r="BE437" s="12"/>
      <c r="BF437" s="12" t="b">
        <v>1</v>
      </c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 t="b">
        <v>1</v>
      </c>
      <c r="CA437" s="12"/>
      <c r="CB437" s="12" t="b">
        <v>1</v>
      </c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4"/>
      <c r="CX437" s="12"/>
      <c r="CY437" s="12"/>
      <c r="CZ437" s="14"/>
      <c r="DA437" s="14"/>
      <c r="DB437" s="12"/>
      <c r="DC437" s="12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2" t="b">
        <v>0</v>
      </c>
      <c r="DS437" s="12" t="b">
        <v>1</v>
      </c>
      <c r="DT437" s="14"/>
      <c r="DU437" s="14"/>
      <c r="DV437" s="12" t="s">
        <v>3790</v>
      </c>
      <c r="DW437" s="12" t="b">
        <v>1</v>
      </c>
      <c r="DX437" s="14"/>
      <c r="DY437" s="14"/>
      <c r="DZ437" s="12"/>
      <c r="EA437" s="12"/>
      <c r="EB437" s="12"/>
      <c r="EC437" s="12"/>
      <c r="ED437" s="12"/>
      <c r="EE437" s="12"/>
      <c r="EF437" s="14"/>
      <c r="EG437" s="14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4"/>
      <c r="EU437" s="12"/>
      <c r="EV437" s="12"/>
      <c r="EW437" s="12">
        <v>1.0</v>
      </c>
      <c r="EX437" s="12"/>
      <c r="EY437" s="12"/>
      <c r="EZ437" s="12"/>
      <c r="FA437" s="12"/>
      <c r="FB437" s="12"/>
      <c r="FC437" s="12">
        <v>2.0</v>
      </c>
      <c r="FD437" s="12"/>
      <c r="FE437" s="12"/>
      <c r="FF437" s="12"/>
      <c r="FG437" s="12"/>
      <c r="FH437" s="12"/>
      <c r="FI437" s="12"/>
      <c r="FJ437" s="12"/>
      <c r="FK437" s="12"/>
      <c r="FL437" s="12"/>
      <c r="FM437" s="14"/>
      <c r="FN437" s="12"/>
      <c r="FO437" s="12"/>
      <c r="FP437" s="12"/>
      <c r="FQ437" s="14"/>
      <c r="FR437" s="12"/>
      <c r="FS437" s="12"/>
      <c r="FT437" s="12"/>
      <c r="FU437" s="12"/>
      <c r="FV437" s="12"/>
      <c r="FW437" s="12"/>
      <c r="FX437" s="12"/>
      <c r="FY437" s="12">
        <v>2.0</v>
      </c>
      <c r="FZ437" s="12"/>
      <c r="GA437" s="12"/>
      <c r="GB437" s="12"/>
      <c r="GC437" s="14"/>
      <c r="GD437" s="12"/>
      <c r="GE437" s="12"/>
      <c r="GF437" s="12"/>
      <c r="GG437" s="12"/>
      <c r="GH437" s="12"/>
      <c r="GI437" s="12"/>
      <c r="GJ437" s="19"/>
      <c r="GK437" s="14"/>
      <c r="GL437" s="14"/>
      <c r="GM437" s="14"/>
      <c r="GN437" s="12"/>
      <c r="GO437" s="14"/>
      <c r="GP437" s="14"/>
      <c r="GQ437" s="12"/>
      <c r="GR437" s="14"/>
      <c r="GS437" s="12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2">
        <f t="shared" si="101"/>
        <v>4</v>
      </c>
      <c r="HR437" s="12">
        <v>60000.0</v>
      </c>
      <c r="HS437" s="12">
        <v>0.0</v>
      </c>
      <c r="HT437" s="12">
        <v>0.0</v>
      </c>
      <c r="HU437" s="12">
        <v>0.0</v>
      </c>
      <c r="HV437" s="12">
        <v>0.0</v>
      </c>
      <c r="HW437" s="12">
        <v>0.0</v>
      </c>
      <c r="HX437" s="12">
        <v>60000.0</v>
      </c>
      <c r="HY437" s="12" t="s">
        <v>3791</v>
      </c>
      <c r="HZ437" s="19">
        <v>36549.0</v>
      </c>
    </row>
    <row r="438">
      <c r="A438" s="12" t="s">
        <v>3792</v>
      </c>
      <c r="B438" s="12" t="s">
        <v>3793</v>
      </c>
      <c r="C438" s="13">
        <v>45236.0</v>
      </c>
      <c r="D438" s="12">
        <v>11.0</v>
      </c>
      <c r="E438" s="12" t="s">
        <v>1094</v>
      </c>
      <c r="F438" s="12" t="s">
        <v>1095</v>
      </c>
      <c r="G438" s="12" t="s">
        <v>237</v>
      </c>
      <c r="H438" s="12" t="s">
        <v>238</v>
      </c>
      <c r="I438" s="12" t="s">
        <v>239</v>
      </c>
      <c r="J438" s="14"/>
      <c r="K438" s="12" t="s">
        <v>3794</v>
      </c>
      <c r="L438" s="12" t="s">
        <v>3795</v>
      </c>
      <c r="M438" s="15" t="s">
        <v>1727</v>
      </c>
      <c r="N438" s="12" t="s">
        <v>3796</v>
      </c>
      <c r="O438" s="12" t="s">
        <v>1100</v>
      </c>
      <c r="P438" s="12" t="s">
        <v>245</v>
      </c>
      <c r="Q438" s="12" t="s">
        <v>299</v>
      </c>
      <c r="R438" s="12" t="s">
        <v>247</v>
      </c>
      <c r="S438" s="12" t="s">
        <v>248</v>
      </c>
      <c r="T438" s="16" t="s">
        <v>3797</v>
      </c>
      <c r="U438" s="17" t="s">
        <v>3798</v>
      </c>
      <c r="V438" s="14" t="str">
        <f t="shared" si="1"/>
        <v>3,069312</v>
      </c>
      <c r="W438" s="14" t="str">
        <f t="shared" si="2"/>
        <v>98,413472</v>
      </c>
      <c r="X438" s="14" t="str">
        <f t="shared" si="3"/>
        <v>3,069314</v>
      </c>
      <c r="Y438" s="14" t="str">
        <f t="shared" si="4"/>
        <v>98,413471</v>
      </c>
      <c r="Z438" s="18">
        <f t="shared" si="99"/>
        <v>0.2485679105</v>
      </c>
      <c r="AA438" s="14" t="str">
        <f t="shared" si="6"/>
        <v>Dalam Radius</v>
      </c>
      <c r="AB438" s="14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4"/>
      <c r="DR438" s="12" t="b">
        <v>0</v>
      </c>
      <c r="DS438" s="12" t="b">
        <v>0</v>
      </c>
      <c r="DT438" s="14"/>
      <c r="DU438" s="14"/>
      <c r="DV438" s="12" t="s">
        <v>3799</v>
      </c>
      <c r="DW438" s="12" t="b">
        <v>1</v>
      </c>
      <c r="DX438" s="14"/>
      <c r="DY438" s="14"/>
      <c r="DZ438" s="12"/>
      <c r="EA438" s="12"/>
      <c r="EB438" s="12"/>
      <c r="EC438" s="12"/>
      <c r="ED438" s="12"/>
      <c r="EE438" s="12"/>
      <c r="EF438" s="14"/>
      <c r="EG438" s="14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4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4"/>
      <c r="FN438" s="12"/>
      <c r="FO438" s="12"/>
      <c r="FP438" s="12"/>
      <c r="FQ438" s="14"/>
      <c r="FR438" s="12"/>
      <c r="FS438" s="12"/>
      <c r="FT438" s="12"/>
      <c r="FU438" s="12"/>
      <c r="FV438" s="12"/>
      <c r="FW438" s="12"/>
      <c r="FX438" s="12"/>
      <c r="FY438" s="12"/>
      <c r="FZ438" s="12"/>
      <c r="GA438" s="12"/>
      <c r="GB438" s="12"/>
      <c r="GC438" s="14"/>
      <c r="GD438" s="12"/>
      <c r="GE438" s="12"/>
      <c r="GF438" s="12"/>
      <c r="GG438" s="12"/>
      <c r="GH438" s="12"/>
      <c r="GI438" s="12"/>
      <c r="GJ438" s="12"/>
      <c r="GK438" s="14"/>
      <c r="GL438" s="14"/>
      <c r="GM438" s="14"/>
      <c r="GN438" s="12"/>
      <c r="GO438" s="14"/>
      <c r="GP438" s="14"/>
      <c r="GQ438" s="12"/>
      <c r="GR438" s="14"/>
      <c r="GS438" s="12">
        <v>5.0</v>
      </c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2">
        <f t="shared" si="101"/>
        <v>0</v>
      </c>
      <c r="HR438" s="12">
        <v>0.0</v>
      </c>
      <c r="HS438" s="12">
        <v>0.0</v>
      </c>
      <c r="HT438" s="12">
        <v>0.0</v>
      </c>
      <c r="HU438" s="12">
        <v>87500.0</v>
      </c>
      <c r="HV438" s="12">
        <v>0.0</v>
      </c>
      <c r="HW438" s="12">
        <v>0.0</v>
      </c>
      <c r="HX438" s="12">
        <v>87500.0</v>
      </c>
      <c r="HY438" s="12" t="s">
        <v>3800</v>
      </c>
      <c r="HZ438" s="19">
        <v>36638.0</v>
      </c>
    </row>
    <row r="439">
      <c r="A439" s="12" t="s">
        <v>3801</v>
      </c>
      <c r="B439" s="12" t="s">
        <v>3802</v>
      </c>
      <c r="C439" s="13">
        <v>45237.0</v>
      </c>
      <c r="D439" s="12">
        <v>11.0</v>
      </c>
      <c r="E439" s="12" t="s">
        <v>1094</v>
      </c>
      <c r="F439" s="12" t="s">
        <v>1095</v>
      </c>
      <c r="G439" s="12" t="s">
        <v>237</v>
      </c>
      <c r="H439" s="12" t="s">
        <v>238</v>
      </c>
      <c r="I439" s="12" t="s">
        <v>239</v>
      </c>
      <c r="J439" s="14"/>
      <c r="K439" s="12" t="s">
        <v>3803</v>
      </c>
      <c r="L439" s="12" t="s">
        <v>3804</v>
      </c>
      <c r="M439" s="15" t="s">
        <v>3805</v>
      </c>
      <c r="N439" s="12" t="s">
        <v>1099</v>
      </c>
      <c r="O439" s="12" t="s">
        <v>1100</v>
      </c>
      <c r="P439" s="12" t="s">
        <v>245</v>
      </c>
      <c r="Q439" s="12" t="s">
        <v>299</v>
      </c>
      <c r="R439" s="12" t="s">
        <v>247</v>
      </c>
      <c r="S439" s="12" t="s">
        <v>248</v>
      </c>
      <c r="T439" s="16" t="s">
        <v>3806</v>
      </c>
      <c r="U439" s="17" t="s">
        <v>3807</v>
      </c>
      <c r="V439" s="12" t="str">
        <f t="shared" si="1"/>
        <v>3,099186</v>
      </c>
      <c r="W439" s="14" t="str">
        <f t="shared" si="2"/>
        <v>98,493531</v>
      </c>
      <c r="X439" s="14" t="str">
        <f t="shared" si="3"/>
        <v>3,099185</v>
      </c>
      <c r="Y439" s="14" t="str">
        <f t="shared" si="4"/>
        <v>98,493533</v>
      </c>
      <c r="Z439" s="18">
        <f t="shared" si="99"/>
        <v>0.2483483283</v>
      </c>
      <c r="AA439" s="14" t="str">
        <f t="shared" si="6"/>
        <v>Dalam Radius</v>
      </c>
      <c r="AB439" s="14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4"/>
      <c r="DR439" s="12" t="b">
        <v>1</v>
      </c>
      <c r="DS439" s="12" t="b">
        <v>1</v>
      </c>
      <c r="DT439" s="12"/>
      <c r="DU439" s="12"/>
      <c r="DV439" s="12" t="s">
        <v>3808</v>
      </c>
      <c r="DW439" s="12" t="b">
        <v>1</v>
      </c>
      <c r="DX439" s="12"/>
      <c r="DY439" s="12"/>
      <c r="DZ439" s="12"/>
      <c r="EA439" s="12"/>
      <c r="EB439" s="12"/>
      <c r="EC439" s="12"/>
      <c r="ED439" s="12"/>
      <c r="EE439" s="12"/>
      <c r="EF439" s="14"/>
      <c r="EG439" s="14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4"/>
      <c r="EU439" s="12"/>
      <c r="EV439" s="12"/>
      <c r="EW439" s="12"/>
      <c r="EX439" s="12"/>
      <c r="EY439" s="12"/>
      <c r="EZ439" s="12"/>
      <c r="FA439" s="12"/>
      <c r="FB439" s="12"/>
      <c r="FC439" s="12">
        <v>2.0</v>
      </c>
      <c r="FD439" s="12"/>
      <c r="FE439" s="12"/>
      <c r="FF439" s="12"/>
      <c r="FG439" s="12"/>
      <c r="FH439" s="12"/>
      <c r="FI439" s="12"/>
      <c r="FJ439" s="12"/>
      <c r="FK439" s="12"/>
      <c r="FL439" s="12"/>
      <c r="FM439" s="14"/>
      <c r="FN439" s="12"/>
      <c r="FO439" s="12"/>
      <c r="FP439" s="12"/>
      <c r="FQ439" s="14"/>
      <c r="FR439" s="12"/>
      <c r="FS439" s="12"/>
      <c r="FT439" s="12"/>
      <c r="FU439" s="12"/>
      <c r="FV439" s="12"/>
      <c r="FW439" s="12">
        <v>2.0</v>
      </c>
      <c r="FX439" s="12"/>
      <c r="FY439" s="12"/>
      <c r="FZ439" s="12"/>
      <c r="GA439" s="12"/>
      <c r="GB439" s="12"/>
      <c r="GC439" s="14"/>
      <c r="GD439" s="12"/>
      <c r="GE439" s="12"/>
      <c r="GF439" s="12"/>
      <c r="GG439" s="12"/>
      <c r="GH439" s="12"/>
      <c r="GI439" s="12"/>
      <c r="GJ439" s="12"/>
      <c r="GK439" s="14"/>
      <c r="GL439" s="14"/>
      <c r="GM439" s="12"/>
      <c r="GN439" s="12">
        <v>1.0</v>
      </c>
      <c r="GO439" s="14"/>
      <c r="GP439" s="14"/>
      <c r="GQ439" s="12"/>
      <c r="GR439" s="14"/>
      <c r="GS439" s="12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2">
        <f t="shared" ref="HQ439:HQ440" si="102">countif(AC439:CV439,"TRUE")</f>
        <v>0</v>
      </c>
      <c r="HR439" s="12">
        <v>48000.0</v>
      </c>
      <c r="HS439" s="12">
        <v>0.0</v>
      </c>
      <c r="HT439" s="12">
        <v>0.0</v>
      </c>
      <c r="HU439" s="12">
        <v>17500.0</v>
      </c>
      <c r="HV439" s="12">
        <v>0.0</v>
      </c>
      <c r="HW439" s="12">
        <v>0.0</v>
      </c>
      <c r="HX439" s="12">
        <v>65500.0</v>
      </c>
      <c r="HY439" s="12" t="s">
        <v>3809</v>
      </c>
      <c r="HZ439" s="12" t="s">
        <v>272</v>
      </c>
    </row>
    <row r="440">
      <c r="A440" s="12" t="s">
        <v>3810</v>
      </c>
      <c r="B440" s="12" t="s">
        <v>3811</v>
      </c>
      <c r="C440" s="13">
        <v>45237.0</v>
      </c>
      <c r="D440" s="12">
        <v>11.0</v>
      </c>
      <c r="E440" s="12" t="s">
        <v>3251</v>
      </c>
      <c r="F440" s="12" t="s">
        <v>3252</v>
      </c>
      <c r="G440" s="12" t="s">
        <v>237</v>
      </c>
      <c r="H440" s="12" t="s">
        <v>238</v>
      </c>
      <c r="I440" s="12" t="s">
        <v>239</v>
      </c>
      <c r="J440" s="14"/>
      <c r="K440" s="12" t="s">
        <v>3812</v>
      </c>
      <c r="L440" s="12" t="s">
        <v>3813</v>
      </c>
      <c r="M440" s="15" t="s">
        <v>600</v>
      </c>
      <c r="N440" s="12" t="s">
        <v>3255</v>
      </c>
      <c r="O440" s="12" t="s">
        <v>3256</v>
      </c>
      <c r="P440" s="12" t="s">
        <v>245</v>
      </c>
      <c r="Q440" s="12" t="s">
        <v>278</v>
      </c>
      <c r="R440" s="12" t="s">
        <v>279</v>
      </c>
      <c r="S440" s="12" t="s">
        <v>248</v>
      </c>
      <c r="T440" s="16" t="s">
        <v>3814</v>
      </c>
      <c r="U440" s="17" t="s">
        <v>3815</v>
      </c>
      <c r="V440" s="12" t="str">
        <f t="shared" si="1"/>
        <v>3,622670</v>
      </c>
      <c r="W440" s="14" t="str">
        <f t="shared" si="2"/>
        <v>98,503680</v>
      </c>
      <c r="X440" s="14" t="str">
        <f t="shared" si="3"/>
        <v>3,622653</v>
      </c>
      <c r="Y440" s="14" t="str">
        <f t="shared" si="4"/>
        <v>98,503707</v>
      </c>
      <c r="Z440" s="18">
        <f t="shared" si="99"/>
        <v>3.542719658</v>
      </c>
      <c r="AA440" s="14" t="str">
        <f t="shared" si="6"/>
        <v>Dalam Radius</v>
      </c>
      <c r="AB440" s="14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4"/>
      <c r="DR440" s="12" t="b">
        <v>0</v>
      </c>
      <c r="DS440" s="12" t="b">
        <v>0</v>
      </c>
      <c r="DT440" s="12"/>
      <c r="DU440" s="12"/>
      <c r="DV440" s="12" t="s">
        <v>3816</v>
      </c>
      <c r="DW440" s="12" t="b">
        <v>0</v>
      </c>
      <c r="DX440" s="12"/>
      <c r="DY440" s="12"/>
      <c r="DZ440" s="12"/>
      <c r="EA440" s="12"/>
      <c r="EB440" s="12"/>
      <c r="EC440" s="12"/>
      <c r="ED440" s="12"/>
      <c r="EE440" s="12"/>
      <c r="EF440" s="14"/>
      <c r="EG440" s="14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4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4"/>
      <c r="FN440" s="12"/>
      <c r="FO440" s="12"/>
      <c r="FP440" s="12"/>
      <c r="FQ440" s="14"/>
      <c r="FR440" s="12"/>
      <c r="FS440" s="12"/>
      <c r="FT440" s="12"/>
      <c r="FU440" s="12"/>
      <c r="FV440" s="12"/>
      <c r="FW440" s="12"/>
      <c r="FX440" s="12"/>
      <c r="FY440" s="12"/>
      <c r="FZ440" s="12"/>
      <c r="GA440" s="12"/>
      <c r="GB440" s="12"/>
      <c r="GC440" s="14"/>
      <c r="GD440" s="12"/>
      <c r="GE440" s="12"/>
      <c r="GF440" s="12"/>
      <c r="GG440" s="12"/>
      <c r="GH440" s="12"/>
      <c r="GI440" s="12"/>
      <c r="GJ440" s="12"/>
      <c r="GK440" s="14"/>
      <c r="GL440" s="14"/>
      <c r="GM440" s="12"/>
      <c r="GN440" s="12"/>
      <c r="GO440" s="14"/>
      <c r="GP440" s="14"/>
      <c r="GQ440" s="12"/>
      <c r="GR440" s="14"/>
      <c r="GS440" s="12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2">
        <f t="shared" si="102"/>
        <v>0</v>
      </c>
      <c r="HR440" s="12">
        <v>0.0</v>
      </c>
      <c r="HS440" s="12">
        <v>0.0</v>
      </c>
      <c r="HT440" s="12">
        <v>0.0</v>
      </c>
      <c r="HU440" s="12">
        <v>0.0</v>
      </c>
      <c r="HV440" s="12">
        <v>0.0</v>
      </c>
      <c r="HW440" s="12">
        <v>0.0</v>
      </c>
      <c r="HX440" s="12">
        <v>0.0</v>
      </c>
      <c r="HY440" s="12" t="s">
        <v>3817</v>
      </c>
      <c r="HZ440" s="19">
        <v>36579.0</v>
      </c>
    </row>
    <row r="441">
      <c r="A441" s="12" t="s">
        <v>3818</v>
      </c>
      <c r="B441" s="22">
        <v>13496.0</v>
      </c>
      <c r="C441" s="13">
        <v>45236.0</v>
      </c>
      <c r="D441" s="12">
        <v>11.0</v>
      </c>
      <c r="E441" s="12" t="s">
        <v>3251</v>
      </c>
      <c r="F441" s="12" t="s">
        <v>3252</v>
      </c>
      <c r="G441" s="12" t="s">
        <v>237</v>
      </c>
      <c r="H441" s="12" t="s">
        <v>238</v>
      </c>
      <c r="I441" s="12" t="s">
        <v>239</v>
      </c>
      <c r="J441" s="14"/>
      <c r="K441" s="12" t="s">
        <v>3819</v>
      </c>
      <c r="L441" s="12" t="s">
        <v>3820</v>
      </c>
      <c r="M441" s="15" t="s">
        <v>600</v>
      </c>
      <c r="N441" s="12" t="s">
        <v>3715</v>
      </c>
      <c r="O441" s="12" t="s">
        <v>244</v>
      </c>
      <c r="P441" s="12" t="s">
        <v>245</v>
      </c>
      <c r="Q441" s="12" t="s">
        <v>278</v>
      </c>
      <c r="R441" s="12" t="s">
        <v>279</v>
      </c>
      <c r="S441" s="12" t="s">
        <v>248</v>
      </c>
      <c r="T441" s="16" t="s">
        <v>3821</v>
      </c>
      <c r="U441" s="17" t="s">
        <v>3822</v>
      </c>
      <c r="V441" s="14" t="str">
        <f t="shared" si="1"/>
        <v>3,693542</v>
      </c>
      <c r="W441" s="14" t="str">
        <f t="shared" si="2"/>
        <v>98,507479</v>
      </c>
      <c r="X441" s="14" t="str">
        <f t="shared" si="3"/>
        <v>3,693528</v>
      </c>
      <c r="Y441" s="14" t="str">
        <f t="shared" si="4"/>
        <v>98,507470</v>
      </c>
      <c r="Z441" s="18">
        <f t="shared" si="99"/>
        <v>1.849527618</v>
      </c>
      <c r="AA441" s="14" t="str">
        <f t="shared" si="6"/>
        <v>Dalam Radius</v>
      </c>
      <c r="AB441" s="14"/>
      <c r="AC441" s="12"/>
      <c r="AD441" s="12"/>
      <c r="AE441" s="12"/>
      <c r="AF441" s="12"/>
      <c r="AG441" s="12"/>
      <c r="AH441" s="12" t="b">
        <v>1</v>
      </c>
      <c r="AI441" s="12"/>
      <c r="AJ441" s="12"/>
      <c r="AK441" s="12"/>
      <c r="AL441" s="12"/>
      <c r="AM441" s="12"/>
      <c r="AN441" s="12"/>
      <c r="AO441" s="12" t="b">
        <v>1</v>
      </c>
      <c r="AP441" s="12" t="b">
        <v>1</v>
      </c>
      <c r="AQ441" s="12"/>
      <c r="AR441" s="12"/>
      <c r="AS441" s="12"/>
      <c r="AT441" s="12"/>
      <c r="AU441" s="12"/>
      <c r="AV441" s="12" t="b">
        <v>1</v>
      </c>
      <c r="AW441" s="12"/>
      <c r="AX441" s="12"/>
      <c r="AY441" s="12"/>
      <c r="AZ441" s="12" t="b">
        <v>1</v>
      </c>
      <c r="BA441" s="12" t="b">
        <v>1</v>
      </c>
      <c r="BB441" s="12" t="b">
        <v>1</v>
      </c>
      <c r="BC441" s="12"/>
      <c r="BD441" s="12" t="b">
        <v>1</v>
      </c>
      <c r="BE441" s="12"/>
      <c r="BF441" s="12" t="b">
        <v>1</v>
      </c>
      <c r="BG441" s="12" t="b">
        <v>1</v>
      </c>
      <c r="BH441" s="12"/>
      <c r="BI441" s="12" t="b">
        <v>1</v>
      </c>
      <c r="BJ441" s="12"/>
      <c r="BK441" s="12"/>
      <c r="BL441" s="12" t="b">
        <v>1</v>
      </c>
      <c r="BM441" s="12" t="b">
        <v>0</v>
      </c>
      <c r="BN441" s="12" t="b">
        <v>1</v>
      </c>
      <c r="BO441" s="12" t="b">
        <v>1</v>
      </c>
      <c r="BP441" s="12"/>
      <c r="BQ441" s="12"/>
      <c r="BR441" s="12" t="b">
        <v>1</v>
      </c>
      <c r="BS441" s="12"/>
      <c r="BT441" s="12"/>
      <c r="BU441" s="12"/>
      <c r="BV441" s="12" t="b">
        <v>1</v>
      </c>
      <c r="BW441" s="12" t="b">
        <v>1</v>
      </c>
      <c r="BX441" s="12" t="b">
        <v>1</v>
      </c>
      <c r="BY441" s="12"/>
      <c r="BZ441" s="12" t="b">
        <v>1</v>
      </c>
      <c r="CA441" s="12"/>
      <c r="CB441" s="12" t="b">
        <v>1</v>
      </c>
      <c r="CC441" s="12"/>
      <c r="CD441" s="12"/>
      <c r="CE441" s="12"/>
      <c r="CF441" s="12"/>
      <c r="CG441" s="12"/>
      <c r="CH441" s="12"/>
      <c r="CI441" s="12"/>
      <c r="CJ441" s="12" t="b">
        <v>1</v>
      </c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4"/>
      <c r="DR441" s="12" t="b">
        <v>0</v>
      </c>
      <c r="DS441" s="12" t="b">
        <v>0</v>
      </c>
      <c r="DT441" s="14"/>
      <c r="DU441" s="14"/>
      <c r="DV441" s="12" t="s">
        <v>3823</v>
      </c>
      <c r="DW441" s="12" t="b">
        <v>1</v>
      </c>
      <c r="DX441" s="14"/>
      <c r="DY441" s="14"/>
      <c r="DZ441" s="12"/>
      <c r="EA441" s="12"/>
      <c r="EB441" s="12"/>
      <c r="EC441" s="12"/>
      <c r="ED441" s="12">
        <v>1.0</v>
      </c>
      <c r="EE441" s="12"/>
      <c r="EF441" s="14"/>
      <c r="EG441" s="14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>
        <v>1.0</v>
      </c>
      <c r="ES441" s="12"/>
      <c r="ET441" s="14"/>
      <c r="EU441" s="12"/>
      <c r="EV441" s="12"/>
      <c r="EW441" s="12">
        <v>1.0</v>
      </c>
      <c r="EX441" s="12">
        <v>1.0</v>
      </c>
      <c r="EY441" s="12">
        <v>2.0</v>
      </c>
      <c r="EZ441" s="12"/>
      <c r="FA441" s="12"/>
      <c r="FB441" s="12"/>
      <c r="FC441" s="12">
        <v>2.0</v>
      </c>
      <c r="FD441" s="12"/>
      <c r="FE441" s="12"/>
      <c r="FF441" s="12"/>
      <c r="FG441" s="12"/>
      <c r="FH441" s="12"/>
      <c r="FI441" s="12"/>
      <c r="FJ441" s="12"/>
      <c r="FK441" s="12"/>
      <c r="FL441" s="12"/>
      <c r="FM441" s="14"/>
      <c r="FN441" s="12"/>
      <c r="FO441" s="12">
        <v>1.0</v>
      </c>
      <c r="FP441" s="12"/>
      <c r="FQ441" s="14"/>
      <c r="FR441" s="12"/>
      <c r="FS441" s="12">
        <v>1.0</v>
      </c>
      <c r="FT441" s="12"/>
      <c r="FU441" s="12">
        <v>1.0</v>
      </c>
      <c r="FV441" s="12"/>
      <c r="FW441" s="12">
        <v>2.0</v>
      </c>
      <c r="FX441" s="12"/>
      <c r="FY441" s="12">
        <v>2.0</v>
      </c>
      <c r="FZ441" s="12"/>
      <c r="GA441" s="12"/>
      <c r="GB441" s="12"/>
      <c r="GC441" s="14"/>
      <c r="GD441" s="12">
        <v>2.0</v>
      </c>
      <c r="GE441" s="12"/>
      <c r="GF441" s="12"/>
      <c r="GG441" s="12">
        <v>2.0</v>
      </c>
      <c r="GH441" s="12">
        <v>1.0</v>
      </c>
      <c r="GI441" s="12"/>
      <c r="GJ441" s="12"/>
      <c r="GK441" s="14"/>
      <c r="GL441" s="14"/>
      <c r="GM441" s="14"/>
      <c r="GN441" s="12"/>
      <c r="GO441" s="14"/>
      <c r="GP441" s="14"/>
      <c r="GQ441" s="12"/>
      <c r="GR441" s="14"/>
      <c r="GS441" s="12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2">
        <f t="shared" ref="HQ441:HQ442" si="103">countif(AC441:DP441,"TRUE")</f>
        <v>21</v>
      </c>
      <c r="HR441" s="12">
        <v>216000.0</v>
      </c>
      <c r="HS441" s="12">
        <v>38000.0</v>
      </c>
      <c r="HT441" s="12">
        <v>0.0</v>
      </c>
      <c r="HU441" s="12">
        <v>0.0</v>
      </c>
      <c r="HV441" s="12">
        <v>0.0</v>
      </c>
      <c r="HW441" s="12">
        <v>0.0</v>
      </c>
      <c r="HX441" s="12">
        <v>254000.0</v>
      </c>
      <c r="HY441" s="12" t="s">
        <v>3824</v>
      </c>
      <c r="HZ441" s="19">
        <v>36609.0</v>
      </c>
    </row>
    <row r="442">
      <c r="A442" s="12" t="s">
        <v>3825</v>
      </c>
      <c r="B442" s="12" t="s">
        <v>3826</v>
      </c>
      <c r="C442" s="13">
        <v>45236.0</v>
      </c>
      <c r="D442" s="12">
        <v>11.0</v>
      </c>
      <c r="E442" s="12" t="s">
        <v>1094</v>
      </c>
      <c r="F442" s="12" t="s">
        <v>1095</v>
      </c>
      <c r="G442" s="12" t="s">
        <v>237</v>
      </c>
      <c r="H442" s="12" t="s">
        <v>238</v>
      </c>
      <c r="I442" s="12" t="s">
        <v>239</v>
      </c>
      <c r="J442" s="14"/>
      <c r="K442" s="12" t="s">
        <v>3803</v>
      </c>
      <c r="L442" s="12" t="s">
        <v>3804</v>
      </c>
      <c r="M442" s="15" t="s">
        <v>3805</v>
      </c>
      <c r="N442" s="12" t="s">
        <v>1099</v>
      </c>
      <c r="O442" s="12" t="s">
        <v>1100</v>
      </c>
      <c r="P442" s="12" t="s">
        <v>245</v>
      </c>
      <c r="Q442" s="12" t="s">
        <v>299</v>
      </c>
      <c r="R442" s="12" t="s">
        <v>247</v>
      </c>
      <c r="S442" s="12" t="s">
        <v>248</v>
      </c>
      <c r="T442" s="16" t="s">
        <v>3806</v>
      </c>
      <c r="U442" s="17" t="s">
        <v>3827</v>
      </c>
      <c r="V442" s="14" t="str">
        <f t="shared" si="1"/>
        <v>3,099186</v>
      </c>
      <c r="W442" s="14" t="str">
        <f t="shared" si="2"/>
        <v>98,493531</v>
      </c>
      <c r="X442" s="14" t="str">
        <f t="shared" si="3"/>
        <v>3,099185</v>
      </c>
      <c r="Y442" s="14" t="str">
        <f t="shared" si="4"/>
        <v>98,493531</v>
      </c>
      <c r="Z442" s="18">
        <f t="shared" si="99"/>
        <v>0.1111948327</v>
      </c>
      <c r="AA442" s="14" t="str">
        <f t="shared" si="6"/>
        <v>Dalam Radius</v>
      </c>
      <c r="AB442" s="14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4"/>
      <c r="DR442" s="12" t="b">
        <v>0</v>
      </c>
      <c r="DS442" s="12" t="b">
        <v>0</v>
      </c>
      <c r="DT442" s="14"/>
      <c r="DU442" s="14"/>
      <c r="DV442" s="12" t="s">
        <v>3828</v>
      </c>
      <c r="DW442" s="12" t="b">
        <v>1</v>
      </c>
      <c r="DX442" s="14"/>
      <c r="DY442" s="14"/>
      <c r="DZ442" s="12"/>
      <c r="EA442" s="12"/>
      <c r="EB442" s="12"/>
      <c r="EC442" s="12"/>
      <c r="ED442" s="12"/>
      <c r="EE442" s="12"/>
      <c r="EF442" s="14"/>
      <c r="EG442" s="14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4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4"/>
      <c r="FN442" s="12"/>
      <c r="FO442" s="12"/>
      <c r="FP442" s="12"/>
      <c r="FQ442" s="14"/>
      <c r="FR442" s="12"/>
      <c r="FS442" s="12"/>
      <c r="FT442" s="12"/>
      <c r="FU442" s="12"/>
      <c r="FV442" s="12"/>
      <c r="FW442" s="12"/>
      <c r="FX442" s="12"/>
      <c r="FY442" s="12"/>
      <c r="FZ442" s="12"/>
      <c r="GA442" s="12"/>
      <c r="GB442" s="12"/>
      <c r="GC442" s="14"/>
      <c r="GD442" s="12"/>
      <c r="GE442" s="12"/>
      <c r="GF442" s="12"/>
      <c r="GG442" s="12"/>
      <c r="GH442" s="12"/>
      <c r="GI442" s="12"/>
      <c r="GJ442" s="12"/>
      <c r="GK442" s="14"/>
      <c r="GL442" s="14"/>
      <c r="GM442" s="14"/>
      <c r="GN442" s="12">
        <v>2.0</v>
      </c>
      <c r="GO442" s="14"/>
      <c r="GP442" s="14"/>
      <c r="GQ442" s="12"/>
      <c r="GR442" s="14"/>
      <c r="GS442" s="12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2">
        <f t="shared" si="103"/>
        <v>0</v>
      </c>
      <c r="HR442" s="12">
        <v>0.0</v>
      </c>
      <c r="HS442" s="12">
        <v>0.0</v>
      </c>
      <c r="HT442" s="12">
        <v>0.0</v>
      </c>
      <c r="HU442" s="12">
        <v>35000.0</v>
      </c>
      <c r="HV442" s="12">
        <v>0.0</v>
      </c>
      <c r="HW442" s="12">
        <v>0.0</v>
      </c>
      <c r="HX442" s="12">
        <v>35000.0</v>
      </c>
      <c r="HY442" s="12" t="s">
        <v>3829</v>
      </c>
      <c r="HZ442" s="12" t="s">
        <v>3830</v>
      </c>
    </row>
    <row r="443">
      <c r="A443" s="12" t="s">
        <v>3831</v>
      </c>
      <c r="B443" s="12" t="s">
        <v>3832</v>
      </c>
      <c r="C443" s="13">
        <v>45237.0</v>
      </c>
      <c r="D443" s="12">
        <v>11.0</v>
      </c>
      <c r="E443" s="12" t="s">
        <v>3251</v>
      </c>
      <c r="F443" s="12" t="s">
        <v>3252</v>
      </c>
      <c r="G443" s="12" t="s">
        <v>237</v>
      </c>
      <c r="H443" s="12" t="s">
        <v>238</v>
      </c>
      <c r="I443" s="12" t="s">
        <v>239</v>
      </c>
      <c r="J443" s="14"/>
      <c r="K443" s="12" t="s">
        <v>3833</v>
      </c>
      <c r="L443" s="12" t="s">
        <v>3834</v>
      </c>
      <c r="M443" s="15" t="s">
        <v>600</v>
      </c>
      <c r="N443" s="12" t="s">
        <v>331</v>
      </c>
      <c r="O443" s="12" t="s">
        <v>244</v>
      </c>
      <c r="P443" s="12" t="s">
        <v>245</v>
      </c>
      <c r="Q443" s="12" t="s">
        <v>278</v>
      </c>
      <c r="R443" s="12" t="s">
        <v>279</v>
      </c>
      <c r="S443" s="12" t="s">
        <v>248</v>
      </c>
      <c r="T443" s="16" t="s">
        <v>3835</v>
      </c>
      <c r="U443" s="17" t="s">
        <v>3836</v>
      </c>
      <c r="V443" s="12" t="str">
        <f t="shared" si="1"/>
        <v>3,600385</v>
      </c>
      <c r="W443" s="14" t="str">
        <f t="shared" si="2"/>
        <v>98,574924</v>
      </c>
      <c r="X443" s="14" t="str">
        <f t="shared" si="3"/>
        <v>3,600374</v>
      </c>
      <c r="Y443" s="14" t="str">
        <f t="shared" si="4"/>
        <v>98,574923</v>
      </c>
      <c r="Z443" s="18">
        <f t="shared" si="99"/>
        <v>1.228167221</v>
      </c>
      <c r="AA443" s="14" t="str">
        <f t="shared" si="6"/>
        <v>Dalam Radius</v>
      </c>
      <c r="AB443" s="14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4"/>
      <c r="DR443" s="12" t="b">
        <v>0</v>
      </c>
      <c r="DS443" s="12" t="b">
        <v>0</v>
      </c>
      <c r="DT443" s="12"/>
      <c r="DU443" s="12"/>
      <c r="DV443" s="12" t="s">
        <v>3837</v>
      </c>
      <c r="DW443" s="12" t="b">
        <v>0</v>
      </c>
      <c r="DX443" s="12"/>
      <c r="DY443" s="12"/>
      <c r="DZ443" s="12"/>
      <c r="EA443" s="12"/>
      <c r="EB443" s="12"/>
      <c r="EC443" s="12"/>
      <c r="ED443" s="12"/>
      <c r="EE443" s="12"/>
      <c r="EF443" s="14"/>
      <c r="EG443" s="14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4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4"/>
      <c r="FN443" s="12"/>
      <c r="FO443" s="12"/>
      <c r="FP443" s="12"/>
      <c r="FQ443" s="14"/>
      <c r="FR443" s="12"/>
      <c r="FS443" s="12"/>
      <c r="FT443" s="12"/>
      <c r="FU443" s="12"/>
      <c r="FV443" s="12"/>
      <c r="FW443" s="12"/>
      <c r="FX443" s="12"/>
      <c r="FY443" s="12"/>
      <c r="FZ443" s="12"/>
      <c r="GA443" s="12"/>
      <c r="GB443" s="12"/>
      <c r="GC443" s="14"/>
      <c r="GD443" s="12"/>
      <c r="GE443" s="12"/>
      <c r="GF443" s="12"/>
      <c r="GG443" s="12"/>
      <c r="GH443" s="12"/>
      <c r="GI443" s="12"/>
      <c r="GJ443" s="12"/>
      <c r="GK443" s="14"/>
      <c r="GL443" s="14"/>
      <c r="GM443" s="14"/>
      <c r="GN443" s="12"/>
      <c r="GO443" s="14"/>
      <c r="GP443" s="14"/>
      <c r="GQ443" s="12"/>
      <c r="GR443" s="14"/>
      <c r="GS443" s="12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2">
        <f t="shared" ref="HQ443:HQ444" si="104">countif(AC443:CV443,"TRUE")</f>
        <v>0</v>
      </c>
      <c r="HR443" s="12">
        <v>0.0</v>
      </c>
      <c r="HS443" s="12">
        <v>0.0</v>
      </c>
      <c r="HT443" s="12">
        <v>0.0</v>
      </c>
      <c r="HU443" s="12">
        <v>0.0</v>
      </c>
      <c r="HV443" s="12">
        <v>0.0</v>
      </c>
      <c r="HW443" s="12">
        <v>0.0</v>
      </c>
      <c r="HX443" s="12">
        <v>0.0</v>
      </c>
      <c r="HY443" s="12" t="s">
        <v>3838</v>
      </c>
      <c r="HZ443" s="12" t="s">
        <v>3839</v>
      </c>
    </row>
    <row r="444">
      <c r="A444" s="12" t="s">
        <v>3840</v>
      </c>
      <c r="B444" s="12" t="s">
        <v>3841</v>
      </c>
      <c r="C444" s="13">
        <v>45237.0</v>
      </c>
      <c r="D444" s="12">
        <v>11.0</v>
      </c>
      <c r="E444" s="12" t="s">
        <v>3251</v>
      </c>
      <c r="F444" s="12" t="s">
        <v>3252</v>
      </c>
      <c r="G444" s="12" t="s">
        <v>237</v>
      </c>
      <c r="H444" s="12" t="s">
        <v>238</v>
      </c>
      <c r="I444" s="12" t="s">
        <v>239</v>
      </c>
      <c r="J444" s="14"/>
      <c r="K444" s="12" t="s">
        <v>3842</v>
      </c>
      <c r="L444" s="12" t="s">
        <v>3843</v>
      </c>
      <c r="M444" s="15" t="s">
        <v>600</v>
      </c>
      <c r="N444" s="12" t="s">
        <v>3715</v>
      </c>
      <c r="O444" s="12" t="s">
        <v>244</v>
      </c>
      <c r="P444" s="12" t="s">
        <v>245</v>
      </c>
      <c r="Q444" s="12" t="s">
        <v>278</v>
      </c>
      <c r="R444" s="12" t="s">
        <v>279</v>
      </c>
      <c r="S444" s="12" t="s">
        <v>248</v>
      </c>
      <c r="T444" s="16" t="s">
        <v>3844</v>
      </c>
      <c r="U444" s="17" t="s">
        <v>3845</v>
      </c>
      <c r="V444" s="12" t="str">
        <f t="shared" si="1"/>
        <v>3,612322</v>
      </c>
      <c r="W444" s="14" t="str">
        <f t="shared" si="2"/>
        <v>98,554107</v>
      </c>
      <c r="X444" s="14" t="str">
        <f t="shared" si="3"/>
        <v>3,612319</v>
      </c>
      <c r="Y444" s="14" t="str">
        <f t="shared" si="4"/>
        <v>98,554106</v>
      </c>
      <c r="Z444" s="18">
        <f t="shared" si="99"/>
        <v>0.3515591368</v>
      </c>
      <c r="AA444" s="14" t="str">
        <f t="shared" si="6"/>
        <v>Dalam Radius</v>
      </c>
      <c r="AB444" s="14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 t="b">
        <v>1</v>
      </c>
      <c r="AY444" s="12"/>
      <c r="AZ444" s="12" t="b">
        <v>1</v>
      </c>
      <c r="BA444" s="12"/>
      <c r="BB444" s="12" t="b">
        <v>1</v>
      </c>
      <c r="BC444" s="12"/>
      <c r="BD444" s="12"/>
      <c r="BE444" s="12"/>
      <c r="BF444" s="12" t="b">
        <v>1</v>
      </c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 t="b">
        <v>1</v>
      </c>
      <c r="BW444" s="12"/>
      <c r="BX444" s="12"/>
      <c r="BY444" s="12"/>
      <c r="BZ444" s="12" t="b">
        <v>1</v>
      </c>
      <c r="CA444" s="12"/>
      <c r="CB444" s="12" t="b">
        <v>1</v>
      </c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4"/>
      <c r="DR444" s="12" t="b">
        <v>0</v>
      </c>
      <c r="DS444" s="12" t="b">
        <v>0</v>
      </c>
      <c r="DT444" s="12"/>
      <c r="DU444" s="12"/>
      <c r="DV444" s="12" t="s">
        <v>3846</v>
      </c>
      <c r="DW444" s="12" t="b">
        <v>1</v>
      </c>
      <c r="DX444" s="12"/>
      <c r="DY444" s="12"/>
      <c r="DZ444" s="12"/>
      <c r="EA444" s="12"/>
      <c r="EB444" s="12"/>
      <c r="EC444" s="12"/>
      <c r="ED444" s="12"/>
      <c r="EE444" s="12"/>
      <c r="EF444" s="14"/>
      <c r="EG444" s="14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4"/>
      <c r="EU444" s="12"/>
      <c r="EV444" s="12"/>
      <c r="EW444" s="12">
        <v>1.0</v>
      </c>
      <c r="EX444" s="12"/>
      <c r="EY444" s="12">
        <v>1.0</v>
      </c>
      <c r="EZ444" s="12"/>
      <c r="FA444" s="12"/>
      <c r="FB444" s="12"/>
      <c r="FC444" s="12">
        <v>1.0</v>
      </c>
      <c r="FD444" s="12"/>
      <c r="FE444" s="12"/>
      <c r="FF444" s="12"/>
      <c r="FG444" s="12"/>
      <c r="FH444" s="12"/>
      <c r="FI444" s="12"/>
      <c r="FJ444" s="12"/>
      <c r="FK444" s="12"/>
      <c r="FL444" s="12"/>
      <c r="FM444" s="14"/>
      <c r="FN444" s="12"/>
      <c r="FO444" s="12"/>
      <c r="FP444" s="12"/>
      <c r="FQ444" s="14"/>
      <c r="FR444" s="12"/>
      <c r="FS444" s="12">
        <v>1.0</v>
      </c>
      <c r="FT444" s="12">
        <v>1.0</v>
      </c>
      <c r="FU444" s="12"/>
      <c r="FV444" s="12"/>
      <c r="FW444" s="12"/>
      <c r="FX444" s="12"/>
      <c r="FY444" s="12"/>
      <c r="FZ444" s="12"/>
      <c r="GA444" s="12"/>
      <c r="GB444" s="12"/>
      <c r="GC444" s="14"/>
      <c r="GD444" s="12"/>
      <c r="GE444" s="12"/>
      <c r="GF444" s="12"/>
      <c r="GG444" s="12"/>
      <c r="GH444" s="12"/>
      <c r="GI444" s="12"/>
      <c r="GJ444" s="12"/>
      <c r="GK444" s="14"/>
      <c r="GL444" s="14"/>
      <c r="GM444" s="12"/>
      <c r="GN444" s="12"/>
      <c r="GO444" s="14"/>
      <c r="GP444" s="14"/>
      <c r="GQ444" s="12"/>
      <c r="GR444" s="14"/>
      <c r="GS444" s="12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2">
        <f t="shared" si="104"/>
        <v>7</v>
      </c>
      <c r="HR444" s="12">
        <v>60000.0</v>
      </c>
      <c r="HS444" s="12">
        <v>0.0</v>
      </c>
      <c r="HT444" s="12">
        <v>0.0</v>
      </c>
      <c r="HU444" s="12">
        <v>0.0</v>
      </c>
      <c r="HV444" s="12">
        <v>0.0</v>
      </c>
      <c r="HW444" s="12">
        <v>0.0</v>
      </c>
      <c r="HX444" s="12">
        <v>60000.0</v>
      </c>
      <c r="HY444" s="12" t="s">
        <v>3847</v>
      </c>
      <c r="HZ444" s="12" t="s">
        <v>1406</v>
      </c>
    </row>
    <row r="445">
      <c r="A445" s="12" t="s">
        <v>3848</v>
      </c>
      <c r="B445" s="12" t="s">
        <v>3849</v>
      </c>
      <c r="C445" s="13">
        <v>45232.0</v>
      </c>
      <c r="D445" s="12">
        <v>11.0</v>
      </c>
      <c r="E445" s="12" t="s">
        <v>306</v>
      </c>
      <c r="F445" s="12" t="s">
        <v>307</v>
      </c>
      <c r="G445" s="12" t="s">
        <v>237</v>
      </c>
      <c r="H445" s="12" t="s">
        <v>238</v>
      </c>
      <c r="I445" s="12" t="s">
        <v>239</v>
      </c>
      <c r="J445" s="14"/>
      <c r="K445" s="12" t="s">
        <v>3850</v>
      </c>
      <c r="L445" s="12" t="s">
        <v>3851</v>
      </c>
      <c r="M445" s="15" t="s">
        <v>3852</v>
      </c>
      <c r="N445" s="12" t="s">
        <v>352</v>
      </c>
      <c r="O445" s="12" t="s">
        <v>259</v>
      </c>
      <c r="P445" s="12" t="s">
        <v>245</v>
      </c>
      <c r="Q445" s="12" t="s">
        <v>299</v>
      </c>
      <c r="R445" s="12" t="s">
        <v>247</v>
      </c>
      <c r="S445" s="12" t="s">
        <v>248</v>
      </c>
      <c r="T445" s="16" t="s">
        <v>3853</v>
      </c>
      <c r="U445" s="17" t="s">
        <v>3853</v>
      </c>
      <c r="V445" s="14" t="str">
        <f t="shared" si="1"/>
        <v>3,516814</v>
      </c>
      <c r="W445" s="14" t="str">
        <f t="shared" si="2"/>
        <v>98,612016</v>
      </c>
      <c r="X445" s="14" t="str">
        <f t="shared" si="3"/>
        <v>3,516814</v>
      </c>
      <c r="Y445" s="14" t="str">
        <f t="shared" si="4"/>
        <v>98,612016</v>
      </c>
      <c r="Z445" s="18">
        <f t="shared" si="99"/>
        <v>0</v>
      </c>
      <c r="AA445" s="14" t="str">
        <f t="shared" si="6"/>
        <v>Dalam Radius</v>
      </c>
      <c r="AB445" s="14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 t="b">
        <v>1</v>
      </c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2" t="b">
        <v>0</v>
      </c>
      <c r="DS445" s="12" t="b">
        <v>0</v>
      </c>
      <c r="DT445" s="14"/>
      <c r="DU445" s="14"/>
      <c r="DV445" s="12" t="s">
        <v>3854</v>
      </c>
      <c r="DW445" s="12" t="b">
        <v>1</v>
      </c>
      <c r="DX445" s="14"/>
      <c r="DY445" s="14"/>
      <c r="DZ445" s="12"/>
      <c r="EA445" s="12"/>
      <c r="EB445" s="12"/>
      <c r="EC445" s="12"/>
      <c r="ED445" s="12"/>
      <c r="EE445" s="12"/>
      <c r="EF445" s="14"/>
      <c r="EG445" s="14"/>
      <c r="EH445" s="12"/>
      <c r="EI445" s="12"/>
      <c r="EJ445" s="14"/>
      <c r="EK445" s="12"/>
      <c r="EL445" s="12"/>
      <c r="EM445" s="12"/>
      <c r="EN445" s="12"/>
      <c r="EO445" s="12"/>
      <c r="EP445" s="12"/>
      <c r="EQ445" s="12"/>
      <c r="ER445" s="12"/>
      <c r="ES445" s="12"/>
      <c r="ET445" s="14"/>
      <c r="EU445" s="12">
        <v>1.0</v>
      </c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4"/>
      <c r="FN445" s="12"/>
      <c r="FO445" s="12"/>
      <c r="FP445" s="12"/>
      <c r="FQ445" s="14"/>
      <c r="FR445" s="12"/>
      <c r="FS445" s="12"/>
      <c r="FT445" s="12"/>
      <c r="FU445" s="12"/>
      <c r="FV445" s="12"/>
      <c r="FW445" s="12"/>
      <c r="FX445" s="12"/>
      <c r="FY445" s="12"/>
      <c r="FZ445" s="12"/>
      <c r="GA445" s="12"/>
      <c r="GB445" s="12"/>
      <c r="GC445" s="14"/>
      <c r="GD445" s="12"/>
      <c r="GE445" s="12">
        <v>1.0</v>
      </c>
      <c r="GF445" s="12"/>
      <c r="GG445" s="12"/>
      <c r="GH445" s="12"/>
      <c r="GI445" s="12"/>
      <c r="GJ445" s="12"/>
      <c r="GK445" s="14"/>
      <c r="GL445" s="14"/>
      <c r="GM445" s="14"/>
      <c r="GN445" s="12"/>
      <c r="GO445" s="14"/>
      <c r="GP445" s="14"/>
      <c r="GQ445" s="12"/>
      <c r="GR445" s="14"/>
      <c r="GS445" s="12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2">
        <f t="shared" ref="HQ445:HQ463" si="105">countif(AC445:DP445,"TRUE")</f>
        <v>1</v>
      </c>
      <c r="HR445" s="12">
        <v>24000.0</v>
      </c>
      <c r="HS445" s="12">
        <v>0.0</v>
      </c>
      <c r="HT445" s="12">
        <v>0.0</v>
      </c>
      <c r="HU445" s="12">
        <v>0.0</v>
      </c>
      <c r="HV445" s="12">
        <v>0.0</v>
      </c>
      <c r="HW445" s="12"/>
      <c r="HX445" s="12">
        <v>24000.0</v>
      </c>
      <c r="HY445" s="12" t="s">
        <v>3855</v>
      </c>
      <c r="HZ445" s="19">
        <v>36531.0</v>
      </c>
    </row>
    <row r="446">
      <c r="A446" s="12" t="s">
        <v>3856</v>
      </c>
      <c r="B446" s="12" t="s">
        <v>3857</v>
      </c>
      <c r="C446" s="13">
        <v>45232.0</v>
      </c>
      <c r="D446" s="12">
        <v>11.0</v>
      </c>
      <c r="E446" s="12" t="s">
        <v>306</v>
      </c>
      <c r="F446" s="12" t="s">
        <v>318</v>
      </c>
      <c r="G446" s="12" t="s">
        <v>237</v>
      </c>
      <c r="H446" s="12" t="s">
        <v>238</v>
      </c>
      <c r="I446" s="12" t="s">
        <v>239</v>
      </c>
      <c r="J446" s="14"/>
      <c r="K446" s="12" t="s">
        <v>3858</v>
      </c>
      <c r="L446" s="12" t="s">
        <v>3859</v>
      </c>
      <c r="M446" s="15" t="s">
        <v>3860</v>
      </c>
      <c r="N446" s="12" t="s">
        <v>352</v>
      </c>
      <c r="O446" s="12" t="s">
        <v>259</v>
      </c>
      <c r="P446" s="12" t="s">
        <v>245</v>
      </c>
      <c r="Q446" s="12" t="s">
        <v>299</v>
      </c>
      <c r="R446" s="12" t="s">
        <v>247</v>
      </c>
      <c r="S446" s="12" t="s">
        <v>248</v>
      </c>
      <c r="T446" s="16" t="s">
        <v>3861</v>
      </c>
      <c r="U446" s="17" t="s">
        <v>3861</v>
      </c>
      <c r="V446" s="14" t="str">
        <f t="shared" si="1"/>
        <v>3,517226</v>
      </c>
      <c r="W446" s="14" t="str">
        <f t="shared" si="2"/>
        <v>98,611493</v>
      </c>
      <c r="X446" s="14" t="str">
        <f t="shared" si="3"/>
        <v>3,517226</v>
      </c>
      <c r="Y446" s="14" t="str">
        <f t="shared" si="4"/>
        <v>98,611493</v>
      </c>
      <c r="Z446" s="18">
        <f t="shared" si="99"/>
        <v>0</v>
      </c>
      <c r="AA446" s="14" t="str">
        <f t="shared" si="6"/>
        <v>Dalam Radius</v>
      </c>
      <c r="AB446" s="14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 t="b">
        <v>1</v>
      </c>
      <c r="BC446" s="12"/>
      <c r="BD446" s="12"/>
      <c r="BE446" s="12"/>
      <c r="BF446" s="12" t="b">
        <v>1</v>
      </c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 t="b">
        <v>1</v>
      </c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2" t="b">
        <v>0</v>
      </c>
      <c r="DS446" s="12" t="b">
        <v>0</v>
      </c>
      <c r="DT446" s="14"/>
      <c r="DU446" s="14"/>
      <c r="DV446" s="12" t="s">
        <v>3862</v>
      </c>
      <c r="DW446" s="12" t="b">
        <v>1</v>
      </c>
      <c r="DX446" s="14"/>
      <c r="DY446" s="14"/>
      <c r="DZ446" s="12"/>
      <c r="EA446" s="12"/>
      <c r="EB446" s="12"/>
      <c r="EC446" s="12"/>
      <c r="ED446" s="12"/>
      <c r="EE446" s="12"/>
      <c r="EF446" s="14"/>
      <c r="EG446" s="14"/>
      <c r="EH446" s="12"/>
      <c r="EI446" s="12"/>
      <c r="EJ446" s="14"/>
      <c r="EK446" s="12"/>
      <c r="EL446" s="12"/>
      <c r="EM446" s="12"/>
      <c r="EN446" s="12"/>
      <c r="EO446" s="12"/>
      <c r="EP446" s="12"/>
      <c r="EQ446" s="12"/>
      <c r="ER446" s="12"/>
      <c r="ES446" s="12"/>
      <c r="ET446" s="14"/>
      <c r="EU446" s="12">
        <v>2.0</v>
      </c>
      <c r="EV446" s="12"/>
      <c r="EW446" s="12">
        <v>1.0</v>
      </c>
      <c r="EX446" s="12"/>
      <c r="EY446" s="12"/>
      <c r="EZ446" s="12"/>
      <c r="FA446" s="12"/>
      <c r="FB446" s="12"/>
      <c r="FC446" s="12">
        <v>0.0</v>
      </c>
      <c r="FD446" s="12"/>
      <c r="FE446" s="12"/>
      <c r="FF446" s="12"/>
      <c r="FG446" s="12"/>
      <c r="FH446" s="12"/>
      <c r="FI446" s="12"/>
      <c r="FJ446" s="12"/>
      <c r="FK446" s="12"/>
      <c r="FL446" s="12"/>
      <c r="FM446" s="14"/>
      <c r="FN446" s="12">
        <v>0.0</v>
      </c>
      <c r="FO446" s="12"/>
      <c r="FP446" s="12"/>
      <c r="FQ446" s="14"/>
      <c r="FR446" s="12"/>
      <c r="FS446" s="12">
        <v>2.0</v>
      </c>
      <c r="FT446" s="12"/>
      <c r="FU446" s="12"/>
      <c r="FV446" s="12"/>
      <c r="FW446" s="12"/>
      <c r="FX446" s="12"/>
      <c r="FY446" s="12">
        <v>2.0</v>
      </c>
      <c r="FZ446" s="12"/>
      <c r="GA446" s="12"/>
      <c r="GB446" s="12">
        <v>1.0</v>
      </c>
      <c r="GC446" s="14"/>
      <c r="GD446" s="12"/>
      <c r="GE446" s="12">
        <v>1.0</v>
      </c>
      <c r="GF446" s="12"/>
      <c r="GG446" s="12"/>
      <c r="GH446" s="12">
        <v>1.0</v>
      </c>
      <c r="GI446" s="12"/>
      <c r="GJ446" s="12"/>
      <c r="GK446" s="14"/>
      <c r="GL446" s="14"/>
      <c r="GM446" s="14"/>
      <c r="GN446" s="12"/>
      <c r="GO446" s="14"/>
      <c r="GP446" s="14"/>
      <c r="GQ446" s="12"/>
      <c r="GR446" s="14"/>
      <c r="GS446" s="12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2">
        <f t="shared" si="105"/>
        <v>3</v>
      </c>
      <c r="HR446" s="12">
        <v>120000.0</v>
      </c>
      <c r="HS446" s="12">
        <v>0.0</v>
      </c>
      <c r="HT446" s="12">
        <v>0.0</v>
      </c>
      <c r="HU446" s="12">
        <v>0.0</v>
      </c>
      <c r="HV446" s="12">
        <v>0.0</v>
      </c>
      <c r="HW446" s="12"/>
      <c r="HX446" s="12">
        <v>120000.0</v>
      </c>
      <c r="HY446" s="12" t="s">
        <v>3863</v>
      </c>
      <c r="HZ446" s="12" t="s">
        <v>3338</v>
      </c>
    </row>
    <row r="447">
      <c r="A447" s="15" t="s">
        <v>3864</v>
      </c>
      <c r="B447" s="12" t="s">
        <v>3865</v>
      </c>
      <c r="C447" s="13">
        <v>45232.0</v>
      </c>
      <c r="D447" s="12">
        <v>11.0</v>
      </c>
      <c r="E447" s="12" t="s">
        <v>306</v>
      </c>
      <c r="F447" s="12" t="s">
        <v>318</v>
      </c>
      <c r="G447" s="12" t="s">
        <v>237</v>
      </c>
      <c r="H447" s="12" t="s">
        <v>238</v>
      </c>
      <c r="I447" s="12" t="s">
        <v>239</v>
      </c>
      <c r="J447" s="14"/>
      <c r="K447" s="12" t="s">
        <v>425</v>
      </c>
      <c r="L447" s="12" t="s">
        <v>426</v>
      </c>
      <c r="M447" s="15" t="s">
        <v>427</v>
      </c>
      <c r="N447" s="12" t="s">
        <v>352</v>
      </c>
      <c r="O447" s="12" t="s">
        <v>259</v>
      </c>
      <c r="P447" s="12" t="s">
        <v>245</v>
      </c>
      <c r="Q447" s="12" t="s">
        <v>428</v>
      </c>
      <c r="R447" s="12" t="s">
        <v>429</v>
      </c>
      <c r="S447" s="12" t="s">
        <v>248</v>
      </c>
      <c r="T447" s="16" t="s">
        <v>430</v>
      </c>
      <c r="U447" s="17" t="s">
        <v>430</v>
      </c>
      <c r="V447" s="14" t="str">
        <f t="shared" si="1"/>
        <v>3,518396</v>
      </c>
      <c r="W447" s="14" t="str">
        <f t="shared" si="2"/>
        <v>98,610427</v>
      </c>
      <c r="X447" s="14" t="str">
        <f t="shared" si="3"/>
        <v>3,518396</v>
      </c>
      <c r="Y447" s="14" t="str">
        <f t="shared" si="4"/>
        <v>98,610427</v>
      </c>
      <c r="Z447" s="18">
        <f t="shared" si="99"/>
        <v>0</v>
      </c>
      <c r="AA447" s="14" t="str">
        <f t="shared" si="6"/>
        <v>Dalam Radius</v>
      </c>
      <c r="AB447" s="14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 t="b">
        <v>1</v>
      </c>
      <c r="BG447" s="12" t="b">
        <v>1</v>
      </c>
      <c r="BH447" s="12"/>
      <c r="BI447" s="12"/>
      <c r="BJ447" s="12"/>
      <c r="BK447" s="12" t="b">
        <v>1</v>
      </c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 t="b">
        <v>1</v>
      </c>
      <c r="CA447" s="12"/>
      <c r="CB447" s="12" t="b">
        <v>1</v>
      </c>
      <c r="CC447" s="12"/>
      <c r="CD447" s="12" t="b">
        <v>1</v>
      </c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2" t="b">
        <v>0</v>
      </c>
      <c r="DS447" s="12" t="b">
        <v>0</v>
      </c>
      <c r="DT447" s="14"/>
      <c r="DU447" s="14"/>
      <c r="DV447" s="12" t="s">
        <v>3866</v>
      </c>
      <c r="DW447" s="12" t="b">
        <v>1</v>
      </c>
      <c r="DX447" s="14"/>
      <c r="DY447" s="14"/>
      <c r="DZ447" s="12"/>
      <c r="EA447" s="12"/>
      <c r="EB447" s="12"/>
      <c r="EC447" s="12"/>
      <c r="ED447" s="12"/>
      <c r="EE447" s="12"/>
      <c r="EF447" s="14"/>
      <c r="EG447" s="14"/>
      <c r="EH447" s="12"/>
      <c r="EI447" s="12"/>
      <c r="EJ447" s="14"/>
      <c r="EK447" s="12"/>
      <c r="EL447" s="12"/>
      <c r="EM447" s="12"/>
      <c r="EN447" s="12"/>
      <c r="EO447" s="12"/>
      <c r="EP447" s="12"/>
      <c r="EQ447" s="12"/>
      <c r="ER447" s="12"/>
      <c r="ES447" s="12"/>
      <c r="ET447" s="14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4"/>
      <c r="FN447" s="12"/>
      <c r="FO447" s="12"/>
      <c r="FP447" s="12"/>
      <c r="FQ447" s="14"/>
      <c r="FR447" s="12"/>
      <c r="FS447" s="12"/>
      <c r="FT447" s="12"/>
      <c r="FU447" s="12"/>
      <c r="FV447" s="12"/>
      <c r="FW447" s="12"/>
      <c r="FX447" s="12"/>
      <c r="FY447" s="12">
        <v>1.0</v>
      </c>
      <c r="FZ447" s="12"/>
      <c r="GA447" s="12">
        <v>1.0</v>
      </c>
      <c r="GB447" s="12"/>
      <c r="GC447" s="14"/>
      <c r="GD447" s="12"/>
      <c r="GE447" s="12"/>
      <c r="GF447" s="12"/>
      <c r="GG447" s="12"/>
      <c r="GH447" s="12"/>
      <c r="GI447" s="12"/>
      <c r="GJ447" s="12"/>
      <c r="GK447" s="14"/>
      <c r="GL447" s="14"/>
      <c r="GM447" s="14"/>
      <c r="GN447" s="12"/>
      <c r="GO447" s="14"/>
      <c r="GP447" s="14"/>
      <c r="GQ447" s="12"/>
      <c r="GR447" s="14"/>
      <c r="GS447" s="12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2">
        <f t="shared" si="105"/>
        <v>6</v>
      </c>
      <c r="HR447" s="12">
        <v>24000.0</v>
      </c>
      <c r="HS447" s="12">
        <v>0.0</v>
      </c>
      <c r="HT447" s="12">
        <v>0.0</v>
      </c>
      <c r="HU447" s="12">
        <v>0.0</v>
      </c>
      <c r="HV447" s="12">
        <v>0.0</v>
      </c>
      <c r="HW447" s="12"/>
      <c r="HX447" s="12">
        <v>24000.0</v>
      </c>
      <c r="HY447" s="12" t="s">
        <v>3867</v>
      </c>
      <c r="HZ447" s="19">
        <v>36556.0</v>
      </c>
    </row>
    <row r="448">
      <c r="A448" s="12" t="s">
        <v>3868</v>
      </c>
      <c r="B448" s="12" t="s">
        <v>3869</v>
      </c>
      <c r="C448" s="13">
        <v>45232.0</v>
      </c>
      <c r="D448" s="12">
        <v>11.0</v>
      </c>
      <c r="E448" s="12" t="s">
        <v>306</v>
      </c>
      <c r="F448" s="12" t="s">
        <v>318</v>
      </c>
      <c r="G448" s="12" t="s">
        <v>237</v>
      </c>
      <c r="H448" s="12" t="s">
        <v>238</v>
      </c>
      <c r="I448" s="12" t="s">
        <v>239</v>
      </c>
      <c r="J448" s="14"/>
      <c r="K448" s="12" t="s">
        <v>3870</v>
      </c>
      <c r="L448" s="12" t="s">
        <v>3871</v>
      </c>
      <c r="M448" s="15" t="s">
        <v>3872</v>
      </c>
      <c r="N448" s="12" t="s">
        <v>352</v>
      </c>
      <c r="O448" s="12" t="s">
        <v>259</v>
      </c>
      <c r="P448" s="12" t="s">
        <v>245</v>
      </c>
      <c r="Q448" s="12" t="s">
        <v>246</v>
      </c>
      <c r="R448" s="12" t="s">
        <v>247</v>
      </c>
      <c r="S448" s="12" t="s">
        <v>248</v>
      </c>
      <c r="T448" s="16" t="s">
        <v>376</v>
      </c>
      <c r="U448" s="17" t="s">
        <v>376</v>
      </c>
      <c r="V448" s="14" t="str">
        <f t="shared" si="1"/>
        <v>3,518225</v>
      </c>
      <c r="W448" s="14" t="str">
        <f t="shared" si="2"/>
        <v>98,610553</v>
      </c>
      <c r="X448" s="14" t="str">
        <f t="shared" si="3"/>
        <v>3,518225</v>
      </c>
      <c r="Y448" s="14" t="str">
        <f t="shared" si="4"/>
        <v>98,610553</v>
      </c>
      <c r="Z448" s="18">
        <f t="shared" si="99"/>
        <v>0</v>
      </c>
      <c r="AA448" s="14" t="str">
        <f t="shared" si="6"/>
        <v>Dalam Radius</v>
      </c>
      <c r="AB448" s="14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2" t="b">
        <v>0</v>
      </c>
      <c r="DS448" s="12" t="b">
        <v>0</v>
      </c>
      <c r="DT448" s="14"/>
      <c r="DU448" s="14"/>
      <c r="DV448" s="12" t="s">
        <v>3873</v>
      </c>
      <c r="DW448" s="12" t="b">
        <v>0</v>
      </c>
      <c r="DX448" s="14"/>
      <c r="DY448" s="14"/>
      <c r="DZ448" s="12"/>
      <c r="EA448" s="12"/>
      <c r="EB448" s="12"/>
      <c r="EC448" s="12"/>
      <c r="ED448" s="12"/>
      <c r="EE448" s="12"/>
      <c r="EF448" s="14"/>
      <c r="EG448" s="14"/>
      <c r="EH448" s="12"/>
      <c r="EI448" s="12"/>
      <c r="EJ448" s="14"/>
      <c r="EK448" s="12"/>
      <c r="EL448" s="12"/>
      <c r="EM448" s="12"/>
      <c r="EN448" s="12"/>
      <c r="EO448" s="12"/>
      <c r="EP448" s="12"/>
      <c r="EQ448" s="12"/>
      <c r="ER448" s="12"/>
      <c r="ES448" s="12"/>
      <c r="ET448" s="14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4"/>
      <c r="FN448" s="12"/>
      <c r="FO448" s="12"/>
      <c r="FP448" s="12"/>
      <c r="FQ448" s="14"/>
      <c r="FR448" s="12"/>
      <c r="FS448" s="12"/>
      <c r="FT448" s="12"/>
      <c r="FU448" s="12"/>
      <c r="FV448" s="12"/>
      <c r="FW448" s="12"/>
      <c r="FX448" s="12"/>
      <c r="FY448" s="12"/>
      <c r="FZ448" s="12"/>
      <c r="GA448" s="12"/>
      <c r="GB448" s="12"/>
      <c r="GC448" s="14"/>
      <c r="GD448" s="12"/>
      <c r="GE448" s="12"/>
      <c r="GF448" s="12"/>
      <c r="GG448" s="12"/>
      <c r="GH448" s="12"/>
      <c r="GI448" s="12"/>
      <c r="GJ448" s="12"/>
      <c r="GK448" s="14"/>
      <c r="GL448" s="14"/>
      <c r="GM448" s="14"/>
      <c r="GN448" s="12"/>
      <c r="GO448" s="14"/>
      <c r="GP448" s="14"/>
      <c r="GQ448" s="12"/>
      <c r="GR448" s="14"/>
      <c r="GS448" s="12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2">
        <f t="shared" si="105"/>
        <v>0</v>
      </c>
      <c r="HR448" s="12">
        <v>0.0</v>
      </c>
      <c r="HS448" s="12">
        <v>0.0</v>
      </c>
      <c r="HT448" s="12">
        <v>0.0</v>
      </c>
      <c r="HU448" s="12">
        <v>0.0</v>
      </c>
      <c r="HV448" s="12">
        <v>0.0</v>
      </c>
      <c r="HW448" s="12"/>
      <c r="HX448" s="12">
        <v>0.0</v>
      </c>
      <c r="HY448" s="12" t="s">
        <v>3874</v>
      </c>
      <c r="HZ448" s="12" t="s">
        <v>759</v>
      </c>
    </row>
    <row r="449">
      <c r="A449" s="12" t="s">
        <v>3875</v>
      </c>
      <c r="B449" s="22">
        <v>40528.0</v>
      </c>
      <c r="C449" s="13">
        <v>45232.0</v>
      </c>
      <c r="D449" s="12">
        <v>11.0</v>
      </c>
      <c r="E449" s="12" t="s">
        <v>306</v>
      </c>
      <c r="F449" s="12" t="s">
        <v>318</v>
      </c>
      <c r="G449" s="12" t="s">
        <v>237</v>
      </c>
      <c r="H449" s="12" t="s">
        <v>238</v>
      </c>
      <c r="I449" s="12" t="s">
        <v>239</v>
      </c>
      <c r="J449" s="14"/>
      <c r="K449" s="12" t="s">
        <v>489</v>
      </c>
      <c r="L449" s="12" t="s">
        <v>490</v>
      </c>
      <c r="M449" s="15" t="s">
        <v>491</v>
      </c>
      <c r="N449" s="12" t="s">
        <v>322</v>
      </c>
      <c r="O449" s="12" t="s">
        <v>259</v>
      </c>
      <c r="P449" s="12" t="s">
        <v>245</v>
      </c>
      <c r="Q449" s="12" t="s">
        <v>299</v>
      </c>
      <c r="R449" s="12" t="s">
        <v>247</v>
      </c>
      <c r="S449" s="12" t="s">
        <v>248</v>
      </c>
      <c r="T449" s="16" t="s">
        <v>376</v>
      </c>
      <c r="U449" s="17" t="s">
        <v>376</v>
      </c>
      <c r="V449" s="14" t="str">
        <f t="shared" si="1"/>
        <v>3,518225</v>
      </c>
      <c r="W449" s="14" t="str">
        <f t="shared" si="2"/>
        <v>98,610553</v>
      </c>
      <c r="X449" s="14" t="str">
        <f t="shared" si="3"/>
        <v>3,518225</v>
      </c>
      <c r="Y449" s="14" t="str">
        <f t="shared" si="4"/>
        <v>98,610553</v>
      </c>
      <c r="Z449" s="18">
        <f t="shared" si="99"/>
        <v>0</v>
      </c>
      <c r="AA449" s="14" t="str">
        <f t="shared" si="6"/>
        <v>Dalam Radius</v>
      </c>
      <c r="AB449" s="14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 t="b">
        <v>1</v>
      </c>
      <c r="AY449" s="12"/>
      <c r="AZ449" s="12" t="b">
        <v>1</v>
      </c>
      <c r="BA449" s="12"/>
      <c r="BB449" s="12"/>
      <c r="BC449" s="12"/>
      <c r="BD449" s="12"/>
      <c r="BE449" s="12"/>
      <c r="BF449" s="12" t="b">
        <v>1</v>
      </c>
      <c r="BG449" s="12"/>
      <c r="BH449" s="12"/>
      <c r="BI449" s="12" t="b">
        <v>1</v>
      </c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 t="b">
        <v>1</v>
      </c>
      <c r="BW449" s="12"/>
      <c r="BX449" s="12"/>
      <c r="BY449" s="12"/>
      <c r="BZ449" s="12" t="b">
        <v>1</v>
      </c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 t="b">
        <v>1</v>
      </c>
      <c r="CL449" s="12"/>
      <c r="CM449" s="12" t="b">
        <v>1</v>
      </c>
      <c r="CN449" s="12"/>
      <c r="CO449" s="12"/>
      <c r="CP449" s="12"/>
      <c r="CQ449" s="12"/>
      <c r="CR449" s="12"/>
      <c r="CS449" s="12"/>
      <c r="CT449" s="12"/>
      <c r="CU449" s="12"/>
      <c r="CV449" s="12"/>
      <c r="CW449" s="14"/>
      <c r="CX449" s="12"/>
      <c r="CY449" s="12"/>
      <c r="CZ449" s="14"/>
      <c r="DA449" s="14"/>
      <c r="DB449" s="12"/>
      <c r="DC449" s="12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2" t="b">
        <v>0</v>
      </c>
      <c r="DS449" s="12" t="b">
        <v>0</v>
      </c>
      <c r="DT449" s="14"/>
      <c r="DU449" s="14"/>
      <c r="DV449" s="12" t="s">
        <v>3876</v>
      </c>
      <c r="DW449" s="12" t="b">
        <v>0</v>
      </c>
      <c r="DX449" s="14"/>
      <c r="DY449" s="14"/>
      <c r="DZ449" s="12"/>
      <c r="EA449" s="12"/>
      <c r="EB449" s="12"/>
      <c r="EC449" s="12"/>
      <c r="ED449" s="12"/>
      <c r="EE449" s="12"/>
      <c r="EF449" s="14"/>
      <c r="EG449" s="14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4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4"/>
      <c r="FN449" s="12"/>
      <c r="FO449" s="12"/>
      <c r="FP449" s="12"/>
      <c r="FQ449" s="14"/>
      <c r="FR449" s="12"/>
      <c r="FS449" s="12"/>
      <c r="FT449" s="12"/>
      <c r="FU449" s="12"/>
      <c r="FV449" s="12"/>
      <c r="FW449" s="12"/>
      <c r="FX449" s="12"/>
      <c r="FY449" s="12"/>
      <c r="FZ449" s="12"/>
      <c r="GA449" s="12"/>
      <c r="GB449" s="12"/>
      <c r="GC449" s="14"/>
      <c r="GD449" s="12"/>
      <c r="GE449" s="12"/>
      <c r="GF449" s="12"/>
      <c r="GG449" s="12"/>
      <c r="GH449" s="12"/>
      <c r="GI449" s="12"/>
      <c r="GJ449" s="19"/>
      <c r="GK449" s="14"/>
      <c r="GL449" s="14"/>
      <c r="GM449" s="14"/>
      <c r="GN449" s="12"/>
      <c r="GO449" s="14"/>
      <c r="GP449" s="14"/>
      <c r="GQ449" s="12"/>
      <c r="GR449" s="14"/>
      <c r="GS449" s="12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2">
        <f t="shared" si="105"/>
        <v>8</v>
      </c>
      <c r="HR449" s="12">
        <v>0.0</v>
      </c>
      <c r="HS449" s="12">
        <v>0.0</v>
      </c>
      <c r="HT449" s="12">
        <v>0.0</v>
      </c>
      <c r="HU449" s="12">
        <v>0.0</v>
      </c>
      <c r="HV449" s="12">
        <v>0.0</v>
      </c>
      <c r="HW449" s="12">
        <v>0.0</v>
      </c>
      <c r="HX449" s="12">
        <v>0.0</v>
      </c>
      <c r="HY449" s="12" t="s">
        <v>3877</v>
      </c>
      <c r="HZ449" s="19">
        <v>36563.0</v>
      </c>
    </row>
    <row r="450">
      <c r="A450" s="12" t="s">
        <v>3878</v>
      </c>
      <c r="B450" s="20">
        <v>14589.0</v>
      </c>
      <c r="C450" s="13">
        <v>45233.0</v>
      </c>
      <c r="D450" s="12">
        <v>11.0</v>
      </c>
      <c r="E450" s="12" t="s">
        <v>475</v>
      </c>
      <c r="F450" s="12" t="s">
        <v>476</v>
      </c>
      <c r="G450" s="12" t="s">
        <v>237</v>
      </c>
      <c r="H450" s="12" t="s">
        <v>238</v>
      </c>
      <c r="I450" s="12" t="s">
        <v>239</v>
      </c>
      <c r="J450" s="14"/>
      <c r="K450" s="12" t="s">
        <v>3879</v>
      </c>
      <c r="L450" s="12" t="s">
        <v>3880</v>
      </c>
      <c r="M450" s="15" t="s">
        <v>3881</v>
      </c>
      <c r="N450" s="12" t="s">
        <v>1144</v>
      </c>
      <c r="O450" s="12" t="s">
        <v>259</v>
      </c>
      <c r="P450" s="12" t="s">
        <v>245</v>
      </c>
      <c r="Q450" s="12" t="s">
        <v>278</v>
      </c>
      <c r="R450" s="12" t="s">
        <v>279</v>
      </c>
      <c r="S450" s="12" t="s">
        <v>248</v>
      </c>
      <c r="T450" s="16" t="s">
        <v>3882</v>
      </c>
      <c r="U450" s="17" t="s">
        <v>3882</v>
      </c>
      <c r="V450" s="14" t="str">
        <f t="shared" si="1"/>
        <v>3,536044</v>
      </c>
      <c r="W450" s="14" t="str">
        <f t="shared" si="2"/>
        <v>98,662956</v>
      </c>
      <c r="X450" s="14" t="str">
        <f t="shared" si="3"/>
        <v>3,536044</v>
      </c>
      <c r="Y450" s="14" t="str">
        <f t="shared" si="4"/>
        <v>98,662956</v>
      </c>
      <c r="Z450" s="18">
        <f t="shared" si="99"/>
        <v>0</v>
      </c>
      <c r="AA450" s="14" t="str">
        <f t="shared" si="6"/>
        <v>Dalam Radius</v>
      </c>
      <c r="AB450" s="14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4"/>
      <c r="DR450" s="12" t="b">
        <v>0</v>
      </c>
      <c r="DS450" s="12" t="b">
        <v>0</v>
      </c>
      <c r="DT450" s="14"/>
      <c r="DU450" s="14"/>
      <c r="DV450" s="12" t="s">
        <v>3883</v>
      </c>
      <c r="DW450" s="12" t="b">
        <v>1</v>
      </c>
      <c r="DX450" s="14"/>
      <c r="DY450" s="14"/>
      <c r="DZ450" s="12"/>
      <c r="EA450" s="12"/>
      <c r="EB450" s="12"/>
      <c r="EC450" s="12"/>
      <c r="ED450" s="12"/>
      <c r="EE450" s="12"/>
      <c r="EF450" s="14"/>
      <c r="EG450" s="14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4"/>
      <c r="EU450" s="12"/>
      <c r="EV450" s="12"/>
      <c r="EW450" s="12"/>
      <c r="EX450" s="12"/>
      <c r="EY450" s="12"/>
      <c r="EZ450" s="12"/>
      <c r="FA450" s="12"/>
      <c r="FB450" s="12"/>
      <c r="FC450" s="12">
        <v>1.0</v>
      </c>
      <c r="FD450" s="12"/>
      <c r="FE450" s="12"/>
      <c r="FF450" s="12"/>
      <c r="FG450" s="12"/>
      <c r="FH450" s="12"/>
      <c r="FI450" s="12"/>
      <c r="FJ450" s="12"/>
      <c r="FK450" s="12"/>
      <c r="FL450" s="12"/>
      <c r="FM450" s="14"/>
      <c r="FN450" s="12"/>
      <c r="FO450" s="12"/>
      <c r="FP450" s="12"/>
      <c r="FQ450" s="14"/>
      <c r="FR450" s="12"/>
      <c r="FS450" s="12"/>
      <c r="FT450" s="12"/>
      <c r="FU450" s="12"/>
      <c r="FV450" s="12"/>
      <c r="FW450" s="12"/>
      <c r="FX450" s="12"/>
      <c r="FY450" s="12">
        <v>2.0</v>
      </c>
      <c r="FZ450" s="12"/>
      <c r="GA450" s="12"/>
      <c r="GB450" s="12"/>
      <c r="GC450" s="14"/>
      <c r="GD450" s="12"/>
      <c r="GE450" s="12"/>
      <c r="GF450" s="12"/>
      <c r="GG450" s="12"/>
      <c r="GH450" s="12"/>
      <c r="GI450" s="12"/>
      <c r="GJ450" s="19"/>
      <c r="GK450" s="14"/>
      <c r="GL450" s="14"/>
      <c r="GM450" s="14"/>
      <c r="GN450" s="12"/>
      <c r="GO450" s="14"/>
      <c r="GP450" s="14"/>
      <c r="GQ450" s="12"/>
      <c r="GR450" s="14"/>
      <c r="GS450" s="12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2">
        <f t="shared" si="105"/>
        <v>0</v>
      </c>
      <c r="HR450" s="12">
        <v>36000.0</v>
      </c>
      <c r="HS450" s="12">
        <v>0.0</v>
      </c>
      <c r="HT450" s="12">
        <v>0.0</v>
      </c>
      <c r="HU450" s="12">
        <v>0.0</v>
      </c>
      <c r="HV450" s="12">
        <v>0.0</v>
      </c>
      <c r="HW450" s="12">
        <v>0.0</v>
      </c>
      <c r="HX450" s="12">
        <v>36000.0</v>
      </c>
      <c r="HY450" s="12" t="s">
        <v>3884</v>
      </c>
      <c r="HZ450" s="19">
        <v>36538.0</v>
      </c>
    </row>
    <row r="451">
      <c r="A451" s="12" t="s">
        <v>3885</v>
      </c>
      <c r="B451" s="20">
        <v>16572.0</v>
      </c>
      <c r="C451" s="13">
        <v>45233.0</v>
      </c>
      <c r="D451" s="12">
        <v>11.0</v>
      </c>
      <c r="E451" s="12" t="s">
        <v>293</v>
      </c>
      <c r="F451" s="12" t="s">
        <v>629</v>
      </c>
      <c r="G451" s="12" t="s">
        <v>237</v>
      </c>
      <c r="H451" s="12" t="s">
        <v>238</v>
      </c>
      <c r="I451" s="12" t="s">
        <v>239</v>
      </c>
      <c r="J451" s="14"/>
      <c r="K451" s="15" t="s">
        <v>3886</v>
      </c>
      <c r="L451" s="12" t="s">
        <v>3887</v>
      </c>
      <c r="M451" s="15" t="s">
        <v>1727</v>
      </c>
      <c r="N451" s="12" t="s">
        <v>642</v>
      </c>
      <c r="O451" s="12" t="s">
        <v>259</v>
      </c>
      <c r="P451" s="12" t="s">
        <v>245</v>
      </c>
      <c r="Q451" s="12" t="s">
        <v>339</v>
      </c>
      <c r="R451" s="12" t="s">
        <v>279</v>
      </c>
      <c r="S451" s="12" t="s">
        <v>248</v>
      </c>
      <c r="T451" s="16" t="s">
        <v>3888</v>
      </c>
      <c r="U451" s="17" t="s">
        <v>3888</v>
      </c>
      <c r="V451" s="14" t="str">
        <f t="shared" si="1"/>
        <v>3,588288</v>
      </c>
      <c r="W451" s="14" t="str">
        <f t="shared" si="2"/>
        <v>98,659537</v>
      </c>
      <c r="X451" s="14" t="str">
        <f t="shared" si="3"/>
        <v>3,588288</v>
      </c>
      <c r="Y451" s="14" t="str">
        <f t="shared" si="4"/>
        <v>98,659537</v>
      </c>
      <c r="Z451" s="18">
        <f t="shared" si="99"/>
        <v>0</v>
      </c>
      <c r="AA451" s="14" t="str">
        <f t="shared" si="6"/>
        <v>Dalam Radius</v>
      </c>
      <c r="AB451" s="14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4"/>
      <c r="DR451" s="12" t="b">
        <v>0</v>
      </c>
      <c r="DS451" s="12" t="b">
        <v>0</v>
      </c>
      <c r="DT451" s="14"/>
      <c r="DU451" s="14"/>
      <c r="DV451" s="12" t="s">
        <v>3889</v>
      </c>
      <c r="DW451" s="12" t="b">
        <v>1</v>
      </c>
      <c r="DX451" s="14"/>
      <c r="DY451" s="14"/>
      <c r="DZ451" s="12"/>
      <c r="EA451" s="12"/>
      <c r="EB451" s="12"/>
      <c r="EC451" s="12"/>
      <c r="ED451" s="12"/>
      <c r="EE451" s="12"/>
      <c r="EF451" s="14"/>
      <c r="EG451" s="14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4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4"/>
      <c r="FN451" s="12"/>
      <c r="FO451" s="12"/>
      <c r="FP451" s="12"/>
      <c r="FQ451" s="14"/>
      <c r="FR451" s="12"/>
      <c r="FS451" s="12"/>
      <c r="FT451" s="12"/>
      <c r="FU451" s="12"/>
      <c r="FV451" s="12"/>
      <c r="FW451" s="12"/>
      <c r="FX451" s="12"/>
      <c r="FY451" s="12"/>
      <c r="FZ451" s="12"/>
      <c r="GA451" s="12"/>
      <c r="GB451" s="12"/>
      <c r="GC451" s="14"/>
      <c r="GD451" s="12"/>
      <c r="GE451" s="12"/>
      <c r="GF451" s="12"/>
      <c r="GG451" s="12"/>
      <c r="GH451" s="12"/>
      <c r="GI451" s="12"/>
      <c r="GJ451" s="12"/>
      <c r="GK451" s="14"/>
      <c r="GL451" s="14"/>
      <c r="GM451" s="14"/>
      <c r="GN451" s="12"/>
      <c r="GO451" s="14"/>
      <c r="GP451" s="14"/>
      <c r="GQ451" s="12"/>
      <c r="GR451" s="14"/>
      <c r="GS451" s="12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2">
        <f t="shared" si="105"/>
        <v>0</v>
      </c>
      <c r="HR451" s="12">
        <v>0.0</v>
      </c>
      <c r="HS451" s="12">
        <v>0.0</v>
      </c>
      <c r="HT451" s="12">
        <v>0.0</v>
      </c>
      <c r="HU451" s="12">
        <v>0.0</v>
      </c>
      <c r="HV451" s="12">
        <v>0.0</v>
      </c>
      <c r="HW451" s="12">
        <v>0.0</v>
      </c>
      <c r="HX451" s="12">
        <v>0.0</v>
      </c>
      <c r="HY451" s="20">
        <v>42200.0</v>
      </c>
      <c r="HZ451" s="19">
        <v>36555.0</v>
      </c>
    </row>
    <row r="452">
      <c r="A452" s="12" t="s">
        <v>3890</v>
      </c>
      <c r="B452" s="12" t="s">
        <v>3891</v>
      </c>
      <c r="C452" s="13">
        <v>45233.0</v>
      </c>
      <c r="D452" s="12">
        <v>11.0</v>
      </c>
      <c r="E452" s="12" t="s">
        <v>306</v>
      </c>
      <c r="F452" s="12" t="s">
        <v>318</v>
      </c>
      <c r="G452" s="12" t="s">
        <v>237</v>
      </c>
      <c r="H452" s="12" t="s">
        <v>238</v>
      </c>
      <c r="I452" s="12" t="s">
        <v>239</v>
      </c>
      <c r="J452" s="14"/>
      <c r="K452" s="12" t="s">
        <v>3892</v>
      </c>
      <c r="L452" s="12" t="s">
        <v>3893</v>
      </c>
      <c r="M452" s="15" t="s">
        <v>3894</v>
      </c>
      <c r="N452" s="12" t="s">
        <v>311</v>
      </c>
      <c r="O452" s="12" t="s">
        <v>259</v>
      </c>
      <c r="P452" s="12" t="s">
        <v>245</v>
      </c>
      <c r="Q452" s="12" t="s">
        <v>299</v>
      </c>
      <c r="R452" s="12" t="s">
        <v>247</v>
      </c>
      <c r="S452" s="12" t="s">
        <v>248</v>
      </c>
      <c r="T452" s="16" t="s">
        <v>376</v>
      </c>
      <c r="U452" s="17" t="s">
        <v>376</v>
      </c>
      <c r="V452" s="14" t="str">
        <f t="shared" si="1"/>
        <v>3,518225</v>
      </c>
      <c r="W452" s="14" t="str">
        <f t="shared" si="2"/>
        <v>98,610553</v>
      </c>
      <c r="X452" s="14" t="str">
        <f t="shared" si="3"/>
        <v>3,518225</v>
      </c>
      <c r="Y452" s="14" t="str">
        <f t="shared" si="4"/>
        <v>98,610553</v>
      </c>
      <c r="Z452" s="18">
        <f t="shared" si="99"/>
        <v>0</v>
      </c>
      <c r="AA452" s="14" t="str">
        <f t="shared" si="6"/>
        <v>Dalam Radius</v>
      </c>
      <c r="AB452" s="14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 t="b">
        <v>1</v>
      </c>
      <c r="AY452" s="12"/>
      <c r="AZ452" s="12"/>
      <c r="BA452" s="12"/>
      <c r="BB452" s="12" t="b">
        <v>1</v>
      </c>
      <c r="BC452" s="12"/>
      <c r="BD452" s="12"/>
      <c r="BE452" s="12"/>
      <c r="BF452" s="12" t="b">
        <v>1</v>
      </c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 t="b">
        <v>1</v>
      </c>
      <c r="BW452" s="12"/>
      <c r="BX452" s="12"/>
      <c r="BY452" s="12"/>
      <c r="BZ452" s="12" t="b">
        <v>1</v>
      </c>
      <c r="CA452" s="12"/>
      <c r="CB452" s="12" t="b">
        <v>1</v>
      </c>
      <c r="CC452" s="12"/>
      <c r="CD452" s="12"/>
      <c r="CE452" s="12"/>
      <c r="CF452" s="12"/>
      <c r="CG452" s="12"/>
      <c r="CH452" s="12"/>
      <c r="CI452" s="12"/>
      <c r="CJ452" s="12" t="b">
        <v>1</v>
      </c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4"/>
      <c r="DR452" s="12" t="b">
        <v>0</v>
      </c>
      <c r="DS452" s="12" t="b">
        <v>0</v>
      </c>
      <c r="DT452" s="14"/>
      <c r="DU452" s="14"/>
      <c r="DV452" s="12" t="s">
        <v>3895</v>
      </c>
      <c r="DW452" s="12" t="b">
        <v>0</v>
      </c>
      <c r="DX452" s="14"/>
      <c r="DY452" s="14"/>
      <c r="DZ452" s="12"/>
      <c r="EA452" s="12"/>
      <c r="EB452" s="12"/>
      <c r="EC452" s="12"/>
      <c r="ED452" s="12"/>
      <c r="EE452" s="12"/>
      <c r="EF452" s="14"/>
      <c r="EG452" s="14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4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4"/>
      <c r="FN452" s="12"/>
      <c r="FO452" s="12"/>
      <c r="FP452" s="12"/>
      <c r="FQ452" s="14"/>
      <c r="FR452" s="12"/>
      <c r="FS452" s="12"/>
      <c r="FT452" s="12"/>
      <c r="FU452" s="12"/>
      <c r="FV452" s="12"/>
      <c r="FW452" s="12"/>
      <c r="FX452" s="12"/>
      <c r="FY452" s="12"/>
      <c r="FZ452" s="12"/>
      <c r="GA452" s="12"/>
      <c r="GB452" s="12"/>
      <c r="GC452" s="14"/>
      <c r="GD452" s="12"/>
      <c r="GE452" s="12"/>
      <c r="GF452" s="12"/>
      <c r="GG452" s="12"/>
      <c r="GH452" s="12"/>
      <c r="GI452" s="12"/>
      <c r="GJ452" s="12"/>
      <c r="GK452" s="14"/>
      <c r="GL452" s="14"/>
      <c r="GM452" s="14"/>
      <c r="GN452" s="12"/>
      <c r="GO452" s="14"/>
      <c r="GP452" s="14"/>
      <c r="GQ452" s="12"/>
      <c r="GR452" s="14"/>
      <c r="GS452" s="12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2">
        <f t="shared" si="105"/>
        <v>7</v>
      </c>
      <c r="HR452" s="12">
        <v>0.0</v>
      </c>
      <c r="HS452" s="12">
        <v>0.0</v>
      </c>
      <c r="HT452" s="12">
        <v>0.0</v>
      </c>
      <c r="HU452" s="12">
        <v>0.0</v>
      </c>
      <c r="HV452" s="12">
        <v>0.0</v>
      </c>
      <c r="HW452" s="12">
        <v>0.0</v>
      </c>
      <c r="HX452" s="12">
        <v>0.0</v>
      </c>
      <c r="HY452" s="12" t="s">
        <v>3896</v>
      </c>
      <c r="HZ452" s="12" t="s">
        <v>1915</v>
      </c>
    </row>
    <row r="453">
      <c r="A453" s="12" t="s">
        <v>3897</v>
      </c>
      <c r="B453" s="20">
        <v>45063.0</v>
      </c>
      <c r="C453" s="13">
        <v>45233.0</v>
      </c>
      <c r="D453" s="12">
        <v>11.0</v>
      </c>
      <c r="E453" s="12" t="s">
        <v>306</v>
      </c>
      <c r="F453" s="12" t="s">
        <v>318</v>
      </c>
      <c r="G453" s="12" t="s">
        <v>237</v>
      </c>
      <c r="H453" s="12" t="s">
        <v>238</v>
      </c>
      <c r="I453" s="12" t="s">
        <v>239</v>
      </c>
      <c r="J453" s="14"/>
      <c r="K453" s="12" t="s">
        <v>3898</v>
      </c>
      <c r="L453" s="12" t="s">
        <v>3899</v>
      </c>
      <c r="M453" s="15" t="s">
        <v>3900</v>
      </c>
      <c r="N453" s="12" t="s">
        <v>311</v>
      </c>
      <c r="O453" s="12" t="s">
        <v>259</v>
      </c>
      <c r="P453" s="12" t="s">
        <v>245</v>
      </c>
      <c r="Q453" s="12" t="s">
        <v>299</v>
      </c>
      <c r="R453" s="12" t="s">
        <v>247</v>
      </c>
      <c r="S453" s="12" t="s">
        <v>562</v>
      </c>
      <c r="T453" s="16" t="s">
        <v>324</v>
      </c>
      <c r="U453" s="17" t="s">
        <v>324</v>
      </c>
      <c r="V453" s="14" t="str">
        <f t="shared" si="1"/>
        <v>3,577252</v>
      </c>
      <c r="W453" s="14" t="str">
        <f t="shared" si="2"/>
        <v>98,622238</v>
      </c>
      <c r="X453" s="14" t="str">
        <f t="shared" si="3"/>
        <v>3,577252</v>
      </c>
      <c r="Y453" s="14" t="str">
        <f t="shared" si="4"/>
        <v>98,622238</v>
      </c>
      <c r="Z453" s="18">
        <f t="shared" si="99"/>
        <v>0</v>
      </c>
      <c r="AA453" s="14" t="str">
        <f t="shared" si="6"/>
        <v>Dalam Radius</v>
      </c>
      <c r="AB453" s="14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 t="b">
        <v>1</v>
      </c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4"/>
      <c r="DR453" s="12" t="b">
        <v>0</v>
      </c>
      <c r="DS453" s="12" t="b">
        <v>0</v>
      </c>
      <c r="DT453" s="14"/>
      <c r="DU453" s="14"/>
      <c r="DV453" s="12" t="s">
        <v>3901</v>
      </c>
      <c r="DW453" s="12" t="b">
        <v>1</v>
      </c>
      <c r="DX453" s="14"/>
      <c r="DY453" s="14"/>
      <c r="DZ453" s="12"/>
      <c r="EA453" s="12"/>
      <c r="EB453" s="12"/>
      <c r="EC453" s="12"/>
      <c r="ED453" s="12"/>
      <c r="EE453" s="12"/>
      <c r="EF453" s="14"/>
      <c r="EG453" s="14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4"/>
      <c r="EU453" s="12"/>
      <c r="EV453" s="12"/>
      <c r="EW453" s="12"/>
      <c r="EX453" s="12"/>
      <c r="EY453" s="12">
        <v>1.0</v>
      </c>
      <c r="EZ453" s="12"/>
      <c r="FA453" s="12"/>
      <c r="FB453" s="12"/>
      <c r="FC453" s="12">
        <v>1.0</v>
      </c>
      <c r="FD453" s="12"/>
      <c r="FE453" s="12"/>
      <c r="FF453" s="12"/>
      <c r="FG453" s="12"/>
      <c r="FH453" s="12"/>
      <c r="FI453" s="12">
        <v>1.0</v>
      </c>
      <c r="FJ453" s="12"/>
      <c r="FK453" s="12"/>
      <c r="FL453" s="12"/>
      <c r="FM453" s="14"/>
      <c r="FN453" s="12"/>
      <c r="FO453" s="12"/>
      <c r="FP453" s="12"/>
      <c r="FQ453" s="14"/>
      <c r="FR453" s="12">
        <v>1.0</v>
      </c>
      <c r="FS453" s="12">
        <v>1.0</v>
      </c>
      <c r="FT453" s="12"/>
      <c r="FU453" s="12">
        <v>1.0</v>
      </c>
      <c r="FV453" s="12"/>
      <c r="FW453" s="12"/>
      <c r="FX453" s="12"/>
      <c r="FY453" s="12">
        <v>1.0</v>
      </c>
      <c r="FZ453" s="12"/>
      <c r="GA453" s="12"/>
      <c r="GB453" s="12"/>
      <c r="GC453" s="14"/>
      <c r="GD453" s="12"/>
      <c r="GE453" s="12"/>
      <c r="GF453" s="12"/>
      <c r="GG453" s="12"/>
      <c r="GH453" s="12"/>
      <c r="GI453" s="12"/>
      <c r="GJ453" s="12"/>
      <c r="GK453" s="14"/>
      <c r="GL453" s="14"/>
      <c r="GM453" s="14"/>
      <c r="GN453" s="12"/>
      <c r="GO453" s="14"/>
      <c r="GP453" s="14"/>
      <c r="GQ453" s="12"/>
      <c r="GR453" s="14"/>
      <c r="GS453" s="12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2">
        <f t="shared" si="105"/>
        <v>1</v>
      </c>
      <c r="HR453" s="12">
        <v>84000.0</v>
      </c>
      <c r="HS453" s="12">
        <v>0.0</v>
      </c>
      <c r="HT453" s="12">
        <v>0.0</v>
      </c>
      <c r="HU453" s="12">
        <v>0.0</v>
      </c>
      <c r="HV453" s="12">
        <v>0.0</v>
      </c>
      <c r="HW453" s="12">
        <v>0.0</v>
      </c>
      <c r="HX453" s="12">
        <v>84000.0</v>
      </c>
      <c r="HY453" s="20">
        <v>41837.0</v>
      </c>
      <c r="HZ453" s="12" t="s">
        <v>1915</v>
      </c>
    </row>
    <row r="454">
      <c r="A454" s="12" t="s">
        <v>3902</v>
      </c>
      <c r="B454" s="12" t="s">
        <v>3903</v>
      </c>
      <c r="C454" s="13">
        <v>45234.0</v>
      </c>
      <c r="D454" s="12">
        <v>11.0</v>
      </c>
      <c r="E454" s="12" t="s">
        <v>293</v>
      </c>
      <c r="F454" s="12" t="s">
        <v>629</v>
      </c>
      <c r="G454" s="12" t="s">
        <v>237</v>
      </c>
      <c r="H454" s="12" t="s">
        <v>238</v>
      </c>
      <c r="I454" s="12" t="s">
        <v>239</v>
      </c>
      <c r="J454" s="14"/>
      <c r="K454" s="12" t="s">
        <v>2503</v>
      </c>
      <c r="L454" s="12" t="s">
        <v>2504</v>
      </c>
      <c r="M454" s="15" t="s">
        <v>2505</v>
      </c>
      <c r="N454" s="12" t="s">
        <v>642</v>
      </c>
      <c r="O454" s="12" t="s">
        <v>259</v>
      </c>
      <c r="P454" s="12" t="s">
        <v>245</v>
      </c>
      <c r="Q454" s="12" t="s">
        <v>299</v>
      </c>
      <c r="R454" s="12" t="s">
        <v>247</v>
      </c>
      <c r="S454" s="12" t="s">
        <v>248</v>
      </c>
      <c r="T454" s="16" t="s">
        <v>2506</v>
      </c>
      <c r="U454" s="17" t="s">
        <v>2506</v>
      </c>
      <c r="V454" s="14" t="str">
        <f t="shared" si="1"/>
        <v>3,598929</v>
      </c>
      <c r="W454" s="14" t="str">
        <f t="shared" si="2"/>
        <v>98,652145</v>
      </c>
      <c r="X454" s="14" t="str">
        <f t="shared" si="3"/>
        <v>3,598929</v>
      </c>
      <c r="Y454" s="14" t="str">
        <f t="shared" si="4"/>
        <v>98,652145</v>
      </c>
      <c r="Z454" s="18">
        <f t="shared" si="99"/>
        <v>0</v>
      </c>
      <c r="AA454" s="14" t="str">
        <f t="shared" si="6"/>
        <v>Dalam Radius</v>
      </c>
      <c r="AB454" s="14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4"/>
      <c r="DR454" s="12" t="b">
        <v>0</v>
      </c>
      <c r="DS454" s="12" t="b">
        <v>0</v>
      </c>
      <c r="DT454" s="14"/>
      <c r="DU454" s="14"/>
      <c r="DV454" s="12" t="s">
        <v>3904</v>
      </c>
      <c r="DW454" s="12" t="b">
        <v>0</v>
      </c>
      <c r="DX454" s="14"/>
      <c r="DY454" s="14"/>
      <c r="DZ454" s="12"/>
      <c r="EA454" s="12"/>
      <c r="EB454" s="12"/>
      <c r="EC454" s="12"/>
      <c r="ED454" s="12"/>
      <c r="EE454" s="12"/>
      <c r="EF454" s="14"/>
      <c r="EG454" s="14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4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4"/>
      <c r="FN454" s="12"/>
      <c r="FO454" s="12"/>
      <c r="FP454" s="12"/>
      <c r="FQ454" s="14"/>
      <c r="FR454" s="12"/>
      <c r="FS454" s="12"/>
      <c r="FT454" s="12"/>
      <c r="FU454" s="12"/>
      <c r="FV454" s="12"/>
      <c r="FW454" s="12"/>
      <c r="FX454" s="12"/>
      <c r="FY454" s="12"/>
      <c r="FZ454" s="12"/>
      <c r="GA454" s="12"/>
      <c r="GB454" s="12"/>
      <c r="GC454" s="14"/>
      <c r="GD454" s="12"/>
      <c r="GE454" s="12"/>
      <c r="GF454" s="12"/>
      <c r="GG454" s="12"/>
      <c r="GH454" s="12"/>
      <c r="GI454" s="12"/>
      <c r="GJ454" s="12"/>
      <c r="GK454" s="14"/>
      <c r="GL454" s="14"/>
      <c r="GM454" s="14"/>
      <c r="GN454" s="12"/>
      <c r="GO454" s="14"/>
      <c r="GP454" s="14"/>
      <c r="GQ454" s="12"/>
      <c r="GR454" s="14"/>
      <c r="GS454" s="12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2">
        <f t="shared" si="105"/>
        <v>0</v>
      </c>
      <c r="HR454" s="12">
        <v>0.0</v>
      </c>
      <c r="HS454" s="12">
        <v>0.0</v>
      </c>
      <c r="HT454" s="12">
        <v>0.0</v>
      </c>
      <c r="HU454" s="12">
        <v>0.0</v>
      </c>
      <c r="HV454" s="12">
        <v>0.0</v>
      </c>
      <c r="HW454" s="12">
        <v>0.0</v>
      </c>
      <c r="HX454" s="12">
        <v>0.0</v>
      </c>
      <c r="HY454" s="12" t="s">
        <v>3905</v>
      </c>
      <c r="HZ454" s="19">
        <v>36536.0</v>
      </c>
    </row>
    <row r="455">
      <c r="A455" s="12" t="s">
        <v>3906</v>
      </c>
      <c r="B455" s="12" t="s">
        <v>3907</v>
      </c>
      <c r="C455" s="13">
        <v>45234.0</v>
      </c>
      <c r="D455" s="12">
        <v>11.0</v>
      </c>
      <c r="E455" s="12" t="s">
        <v>306</v>
      </c>
      <c r="F455" s="12" t="s">
        <v>318</v>
      </c>
      <c r="G455" s="12" t="s">
        <v>237</v>
      </c>
      <c r="H455" s="12" t="s">
        <v>238</v>
      </c>
      <c r="I455" s="12" t="s">
        <v>239</v>
      </c>
      <c r="J455" s="14"/>
      <c r="K455" s="12" t="s">
        <v>3908</v>
      </c>
      <c r="L455" s="12" t="s">
        <v>3909</v>
      </c>
      <c r="M455" s="15" t="s">
        <v>3910</v>
      </c>
      <c r="N455" s="12" t="s">
        <v>311</v>
      </c>
      <c r="O455" s="12" t="s">
        <v>259</v>
      </c>
      <c r="P455" s="12" t="s">
        <v>245</v>
      </c>
      <c r="Q455" s="12" t="s">
        <v>299</v>
      </c>
      <c r="R455" s="12" t="s">
        <v>247</v>
      </c>
      <c r="S455" s="12" t="s">
        <v>323</v>
      </c>
      <c r="T455" s="16" t="s">
        <v>324</v>
      </c>
      <c r="U455" s="17" t="s">
        <v>324</v>
      </c>
      <c r="V455" s="14" t="str">
        <f t="shared" si="1"/>
        <v>3,577252</v>
      </c>
      <c r="W455" s="14" t="str">
        <f t="shared" si="2"/>
        <v>98,622238</v>
      </c>
      <c r="X455" s="14" t="str">
        <f t="shared" si="3"/>
        <v>3,577252</v>
      </c>
      <c r="Y455" s="14" t="str">
        <f t="shared" si="4"/>
        <v>98,622238</v>
      </c>
      <c r="Z455" s="18">
        <f t="shared" si="99"/>
        <v>0</v>
      </c>
      <c r="AA455" s="14" t="str">
        <f t="shared" si="6"/>
        <v>Dalam Radius</v>
      </c>
      <c r="AB455" s="14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 t="b">
        <v>1</v>
      </c>
      <c r="AY455" s="12"/>
      <c r="AZ455" s="12" t="b">
        <v>1</v>
      </c>
      <c r="BA455" s="12"/>
      <c r="BB455" s="12"/>
      <c r="BC455" s="12"/>
      <c r="BD455" s="12" t="b">
        <v>1</v>
      </c>
      <c r="BE455" s="12"/>
      <c r="BF455" s="12" t="b">
        <v>1</v>
      </c>
      <c r="BG455" s="12" t="b">
        <v>1</v>
      </c>
      <c r="BH455" s="12"/>
      <c r="BI455" s="12"/>
      <c r="BJ455" s="12"/>
      <c r="BK455" s="12"/>
      <c r="BL455" s="12" t="b">
        <v>1</v>
      </c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 t="b">
        <v>1</v>
      </c>
      <c r="CA455" s="12"/>
      <c r="CB455" s="12" t="b">
        <v>1</v>
      </c>
      <c r="CC455" s="12"/>
      <c r="CD455" s="12"/>
      <c r="CE455" s="12"/>
      <c r="CF455" s="12"/>
      <c r="CG455" s="12" t="b">
        <v>1</v>
      </c>
      <c r="CH455" s="12"/>
      <c r="CI455" s="12"/>
      <c r="CJ455" s="12"/>
      <c r="CK455" s="12"/>
      <c r="CL455" s="12" t="b">
        <v>1</v>
      </c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4"/>
      <c r="DR455" s="12" t="b">
        <v>0</v>
      </c>
      <c r="DS455" s="12" t="b">
        <v>0</v>
      </c>
      <c r="DT455" s="14"/>
      <c r="DU455" s="14"/>
      <c r="DV455" s="12" t="s">
        <v>3911</v>
      </c>
      <c r="DW455" s="12" t="b">
        <v>1</v>
      </c>
      <c r="DX455" s="14"/>
      <c r="DY455" s="14"/>
      <c r="DZ455" s="12"/>
      <c r="EA455" s="12"/>
      <c r="EB455" s="12"/>
      <c r="EC455" s="12"/>
      <c r="ED455" s="12"/>
      <c r="EE455" s="12">
        <v>1.0</v>
      </c>
      <c r="EF455" s="14"/>
      <c r="EG455" s="14"/>
      <c r="EH455" s="12">
        <v>1.0</v>
      </c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4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4"/>
      <c r="FN455" s="12"/>
      <c r="FO455" s="12"/>
      <c r="FP455" s="12"/>
      <c r="FQ455" s="14"/>
      <c r="FR455" s="12"/>
      <c r="FS455" s="12"/>
      <c r="FT455" s="12"/>
      <c r="FU455" s="12">
        <v>1.0</v>
      </c>
      <c r="FV455" s="12"/>
      <c r="FW455" s="12"/>
      <c r="FX455" s="12"/>
      <c r="FY455" s="12"/>
      <c r="FZ455" s="12"/>
      <c r="GA455" s="12"/>
      <c r="GB455" s="12"/>
      <c r="GC455" s="14"/>
      <c r="GD455" s="12"/>
      <c r="GE455" s="12"/>
      <c r="GF455" s="12"/>
      <c r="GG455" s="12"/>
      <c r="GH455" s="12"/>
      <c r="GI455" s="12"/>
      <c r="GJ455" s="12"/>
      <c r="GK455" s="14"/>
      <c r="GL455" s="14"/>
      <c r="GM455" s="14"/>
      <c r="GN455" s="12"/>
      <c r="GO455" s="14"/>
      <c r="GP455" s="14"/>
      <c r="GQ455" s="12"/>
      <c r="GR455" s="14"/>
      <c r="GS455" s="12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2">
        <f t="shared" si="105"/>
        <v>10</v>
      </c>
      <c r="HR455" s="12">
        <v>12000.0</v>
      </c>
      <c r="HS455" s="12">
        <v>25000.0</v>
      </c>
      <c r="HT455" s="12">
        <v>0.0</v>
      </c>
      <c r="HU455" s="12">
        <v>0.0</v>
      </c>
      <c r="HV455" s="12">
        <v>0.0</v>
      </c>
      <c r="HW455" s="12">
        <v>0.0</v>
      </c>
      <c r="HX455" s="12">
        <v>37000.0</v>
      </c>
      <c r="HY455" s="12" t="s">
        <v>3912</v>
      </c>
      <c r="HZ455" s="12" t="s">
        <v>3913</v>
      </c>
    </row>
    <row r="456">
      <c r="A456" s="12" t="s">
        <v>3914</v>
      </c>
      <c r="B456" s="12" t="s">
        <v>3915</v>
      </c>
      <c r="C456" s="13">
        <v>45234.0</v>
      </c>
      <c r="D456" s="12">
        <v>11.0</v>
      </c>
      <c r="E456" s="12" t="s">
        <v>306</v>
      </c>
      <c r="F456" s="12" t="s">
        <v>318</v>
      </c>
      <c r="G456" s="12" t="s">
        <v>237</v>
      </c>
      <c r="H456" s="12" t="s">
        <v>238</v>
      </c>
      <c r="I456" s="12" t="s">
        <v>239</v>
      </c>
      <c r="J456" s="14"/>
      <c r="K456" s="12" t="s">
        <v>3916</v>
      </c>
      <c r="L456" s="12" t="s">
        <v>3917</v>
      </c>
      <c r="M456" s="15" t="s">
        <v>3918</v>
      </c>
      <c r="N456" s="12" t="s">
        <v>311</v>
      </c>
      <c r="O456" s="12" t="s">
        <v>259</v>
      </c>
      <c r="P456" s="12" t="s">
        <v>245</v>
      </c>
      <c r="Q456" s="12" t="s">
        <v>299</v>
      </c>
      <c r="R456" s="12" t="s">
        <v>247</v>
      </c>
      <c r="S456" s="12" t="s">
        <v>323</v>
      </c>
      <c r="T456" s="16" t="s">
        <v>324</v>
      </c>
      <c r="U456" s="17" t="s">
        <v>324</v>
      </c>
      <c r="V456" s="14" t="str">
        <f t="shared" si="1"/>
        <v>3,577252</v>
      </c>
      <c r="W456" s="14" t="str">
        <f t="shared" si="2"/>
        <v>98,622238</v>
      </c>
      <c r="X456" s="14" t="str">
        <f t="shared" si="3"/>
        <v>3,577252</v>
      </c>
      <c r="Y456" s="14" t="str">
        <f t="shared" si="4"/>
        <v>98,622238</v>
      </c>
      <c r="Z456" s="18">
        <f t="shared" si="99"/>
        <v>0</v>
      </c>
      <c r="AA456" s="14" t="str">
        <f t="shared" si="6"/>
        <v>Dalam Radius</v>
      </c>
      <c r="AB456" s="14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4"/>
      <c r="DR456" s="12" t="b">
        <v>0</v>
      </c>
      <c r="DS456" s="12" t="b">
        <v>0</v>
      </c>
      <c r="DT456" s="14"/>
      <c r="DU456" s="14"/>
      <c r="DV456" s="12" t="s">
        <v>3919</v>
      </c>
      <c r="DW456" s="12" t="b">
        <v>0</v>
      </c>
      <c r="DX456" s="14"/>
      <c r="DY456" s="14"/>
      <c r="DZ456" s="12"/>
      <c r="EA456" s="12"/>
      <c r="EB456" s="12"/>
      <c r="EC456" s="12"/>
      <c r="ED456" s="12"/>
      <c r="EE456" s="12"/>
      <c r="EF456" s="14"/>
      <c r="EG456" s="14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4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4"/>
      <c r="FN456" s="12"/>
      <c r="FO456" s="12"/>
      <c r="FP456" s="12"/>
      <c r="FQ456" s="14"/>
      <c r="FR456" s="12"/>
      <c r="FS456" s="12"/>
      <c r="FT456" s="12"/>
      <c r="FU456" s="12"/>
      <c r="FV456" s="12"/>
      <c r="FW456" s="12"/>
      <c r="FX456" s="12"/>
      <c r="FY456" s="12"/>
      <c r="FZ456" s="12"/>
      <c r="GA456" s="12"/>
      <c r="GB456" s="12"/>
      <c r="GC456" s="14"/>
      <c r="GD456" s="12"/>
      <c r="GE456" s="12"/>
      <c r="GF456" s="12"/>
      <c r="GG456" s="12"/>
      <c r="GH456" s="12"/>
      <c r="GI456" s="12"/>
      <c r="GJ456" s="12"/>
      <c r="GK456" s="14"/>
      <c r="GL456" s="14"/>
      <c r="GM456" s="14"/>
      <c r="GN456" s="12"/>
      <c r="GO456" s="14"/>
      <c r="GP456" s="14"/>
      <c r="GQ456" s="12"/>
      <c r="GR456" s="14"/>
      <c r="GS456" s="12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2">
        <f t="shared" si="105"/>
        <v>0</v>
      </c>
      <c r="HR456" s="12">
        <v>0.0</v>
      </c>
      <c r="HS456" s="12">
        <v>0.0</v>
      </c>
      <c r="HT456" s="12">
        <v>0.0</v>
      </c>
      <c r="HU456" s="12">
        <v>0.0</v>
      </c>
      <c r="HV456" s="12">
        <v>0.0</v>
      </c>
      <c r="HW456" s="12">
        <v>0.0</v>
      </c>
      <c r="HX456" s="12">
        <v>0.0</v>
      </c>
      <c r="HY456" s="12" t="s">
        <v>3920</v>
      </c>
      <c r="HZ456" s="12" t="s">
        <v>1030</v>
      </c>
    </row>
    <row r="457">
      <c r="A457" s="12" t="s">
        <v>3921</v>
      </c>
      <c r="B457" s="12" t="s">
        <v>3922</v>
      </c>
      <c r="C457" s="13">
        <v>45234.0</v>
      </c>
      <c r="D457" s="12">
        <v>11.0</v>
      </c>
      <c r="E457" s="12" t="s">
        <v>306</v>
      </c>
      <c r="F457" s="12" t="s">
        <v>318</v>
      </c>
      <c r="G457" s="12" t="s">
        <v>237</v>
      </c>
      <c r="H457" s="12" t="s">
        <v>238</v>
      </c>
      <c r="I457" s="12" t="s">
        <v>239</v>
      </c>
      <c r="J457" s="14"/>
      <c r="K457" s="12" t="s">
        <v>3923</v>
      </c>
      <c r="L457" s="12" t="s">
        <v>3924</v>
      </c>
      <c r="M457" s="15" t="s">
        <v>3925</v>
      </c>
      <c r="N457" s="12" t="s">
        <v>311</v>
      </c>
      <c r="O457" s="12" t="s">
        <v>259</v>
      </c>
      <c r="P457" s="12" t="s">
        <v>245</v>
      </c>
      <c r="Q457" s="12" t="s">
        <v>299</v>
      </c>
      <c r="R457" s="12" t="s">
        <v>247</v>
      </c>
      <c r="S457" s="12" t="s">
        <v>323</v>
      </c>
      <c r="T457" s="16" t="s">
        <v>324</v>
      </c>
      <c r="U457" s="17" t="s">
        <v>324</v>
      </c>
      <c r="V457" s="14" t="str">
        <f t="shared" si="1"/>
        <v>3,577252</v>
      </c>
      <c r="W457" s="14" t="str">
        <f t="shared" si="2"/>
        <v>98,622238</v>
      </c>
      <c r="X457" s="14" t="str">
        <f t="shared" si="3"/>
        <v>3,577252</v>
      </c>
      <c r="Y457" s="14" t="str">
        <f t="shared" si="4"/>
        <v>98,622238</v>
      </c>
      <c r="Z457" s="18">
        <f t="shared" si="99"/>
        <v>0</v>
      </c>
      <c r="AA457" s="14" t="str">
        <f t="shared" si="6"/>
        <v>Dalam Radius</v>
      </c>
      <c r="AB457" s="14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 t="b">
        <v>1</v>
      </c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4"/>
      <c r="DR457" s="12" t="b">
        <v>0</v>
      </c>
      <c r="DS457" s="12" t="b">
        <v>0</v>
      </c>
      <c r="DT457" s="14"/>
      <c r="DU457" s="14"/>
      <c r="DV457" s="12" t="s">
        <v>3926</v>
      </c>
      <c r="DW457" s="12" t="b">
        <v>0</v>
      </c>
      <c r="DX457" s="14"/>
      <c r="DY457" s="14"/>
      <c r="DZ457" s="12"/>
      <c r="EA457" s="12"/>
      <c r="EB457" s="12"/>
      <c r="EC457" s="12"/>
      <c r="ED457" s="12"/>
      <c r="EE457" s="12"/>
      <c r="EF457" s="14"/>
      <c r="EG457" s="14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4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4"/>
      <c r="FN457" s="12"/>
      <c r="FO457" s="12"/>
      <c r="FP457" s="12"/>
      <c r="FQ457" s="14"/>
      <c r="FR457" s="12"/>
      <c r="FS457" s="12"/>
      <c r="FT457" s="12"/>
      <c r="FU457" s="12"/>
      <c r="FV457" s="12"/>
      <c r="FW457" s="12"/>
      <c r="FX457" s="12"/>
      <c r="FY457" s="12"/>
      <c r="FZ457" s="12"/>
      <c r="GA457" s="12"/>
      <c r="GB457" s="12"/>
      <c r="GC457" s="14"/>
      <c r="GD457" s="12"/>
      <c r="GE457" s="12"/>
      <c r="GF457" s="12"/>
      <c r="GG457" s="12"/>
      <c r="GH457" s="12"/>
      <c r="GI457" s="12"/>
      <c r="GJ457" s="12"/>
      <c r="GK457" s="14"/>
      <c r="GL457" s="14"/>
      <c r="GM457" s="14"/>
      <c r="GN457" s="12"/>
      <c r="GO457" s="14"/>
      <c r="GP457" s="14"/>
      <c r="GQ457" s="12"/>
      <c r="GR457" s="14"/>
      <c r="GS457" s="12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2">
        <f t="shared" si="105"/>
        <v>1</v>
      </c>
      <c r="HR457" s="12">
        <v>0.0</v>
      </c>
      <c r="HS457" s="12">
        <v>0.0</v>
      </c>
      <c r="HT457" s="12">
        <v>0.0</v>
      </c>
      <c r="HU457" s="12">
        <v>0.0</v>
      </c>
      <c r="HV457" s="12">
        <v>0.0</v>
      </c>
      <c r="HW457" s="12">
        <v>0.0</v>
      </c>
      <c r="HX457" s="12">
        <v>0.0</v>
      </c>
      <c r="HY457" s="12" t="s">
        <v>3927</v>
      </c>
      <c r="HZ457" s="12" t="s">
        <v>3928</v>
      </c>
    </row>
    <row r="458">
      <c r="A458" s="12" t="s">
        <v>3929</v>
      </c>
      <c r="B458" s="20">
        <v>37298.0</v>
      </c>
      <c r="C458" s="13">
        <v>45234.0</v>
      </c>
      <c r="D458" s="12">
        <v>11.0</v>
      </c>
      <c r="E458" s="12" t="s">
        <v>306</v>
      </c>
      <c r="F458" s="12" t="s">
        <v>318</v>
      </c>
      <c r="G458" s="12" t="s">
        <v>237</v>
      </c>
      <c r="H458" s="12" t="s">
        <v>238</v>
      </c>
      <c r="I458" s="12" t="s">
        <v>239</v>
      </c>
      <c r="J458" s="14"/>
      <c r="K458" s="12" t="s">
        <v>3930</v>
      </c>
      <c r="L458" s="12" t="s">
        <v>3931</v>
      </c>
      <c r="M458" s="15" t="s">
        <v>3932</v>
      </c>
      <c r="N458" s="12" t="s">
        <v>311</v>
      </c>
      <c r="O458" s="12" t="s">
        <v>259</v>
      </c>
      <c r="P458" s="12" t="s">
        <v>245</v>
      </c>
      <c r="Q458" s="12" t="s">
        <v>299</v>
      </c>
      <c r="R458" s="12" t="s">
        <v>247</v>
      </c>
      <c r="S458" s="12" t="s">
        <v>323</v>
      </c>
      <c r="T458" s="16" t="s">
        <v>324</v>
      </c>
      <c r="U458" s="17" t="s">
        <v>324</v>
      </c>
      <c r="V458" s="14" t="str">
        <f t="shared" si="1"/>
        <v>3,577252</v>
      </c>
      <c r="W458" s="14" t="str">
        <f t="shared" si="2"/>
        <v>98,622238</v>
      </c>
      <c r="X458" s="14" t="str">
        <f t="shared" si="3"/>
        <v>3,577252</v>
      </c>
      <c r="Y458" s="14" t="str">
        <f t="shared" si="4"/>
        <v>98,622238</v>
      </c>
      <c r="Z458" s="18">
        <f t="shared" si="99"/>
        <v>0</v>
      </c>
      <c r="AA458" s="14" t="str">
        <f t="shared" si="6"/>
        <v>Dalam Radius</v>
      </c>
      <c r="AB458" s="14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4"/>
      <c r="DR458" s="12" t="b">
        <v>0</v>
      </c>
      <c r="DS458" s="12" t="b">
        <v>0</v>
      </c>
      <c r="DT458" s="14"/>
      <c r="DU458" s="14"/>
      <c r="DV458" s="12" t="s">
        <v>3933</v>
      </c>
      <c r="DW458" s="12" t="b">
        <v>0</v>
      </c>
      <c r="DX458" s="14"/>
      <c r="DY458" s="14"/>
      <c r="DZ458" s="12"/>
      <c r="EA458" s="12"/>
      <c r="EB458" s="12"/>
      <c r="EC458" s="12"/>
      <c r="ED458" s="12"/>
      <c r="EE458" s="12"/>
      <c r="EF458" s="14"/>
      <c r="EG458" s="14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4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4"/>
      <c r="FN458" s="12"/>
      <c r="FO458" s="12"/>
      <c r="FP458" s="12"/>
      <c r="FQ458" s="14"/>
      <c r="FR458" s="12"/>
      <c r="FS458" s="12"/>
      <c r="FT458" s="12"/>
      <c r="FU458" s="12"/>
      <c r="FV458" s="12"/>
      <c r="FW458" s="12"/>
      <c r="FX458" s="12"/>
      <c r="FY458" s="12"/>
      <c r="FZ458" s="12"/>
      <c r="GA458" s="12"/>
      <c r="GB458" s="12"/>
      <c r="GC458" s="14"/>
      <c r="GD458" s="12"/>
      <c r="GE458" s="12"/>
      <c r="GF458" s="12"/>
      <c r="GG458" s="12"/>
      <c r="GH458" s="12"/>
      <c r="GI458" s="12"/>
      <c r="GJ458" s="12"/>
      <c r="GK458" s="14"/>
      <c r="GL458" s="14"/>
      <c r="GM458" s="14"/>
      <c r="GN458" s="12"/>
      <c r="GO458" s="14"/>
      <c r="GP458" s="14"/>
      <c r="GQ458" s="12"/>
      <c r="GR458" s="14"/>
      <c r="GS458" s="12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2">
        <f t="shared" si="105"/>
        <v>0</v>
      </c>
      <c r="HR458" s="12">
        <v>0.0</v>
      </c>
      <c r="HS458" s="12">
        <v>0.0</v>
      </c>
      <c r="HT458" s="12">
        <v>0.0</v>
      </c>
      <c r="HU458" s="12">
        <v>0.0</v>
      </c>
      <c r="HV458" s="12">
        <v>0.0</v>
      </c>
      <c r="HW458" s="12">
        <v>0.0</v>
      </c>
      <c r="HX458" s="12">
        <v>0.0</v>
      </c>
      <c r="HY458" s="20">
        <v>17940.0</v>
      </c>
      <c r="HZ458" s="12" t="s">
        <v>3934</v>
      </c>
    </row>
    <row r="459">
      <c r="A459" s="12" t="s">
        <v>3935</v>
      </c>
      <c r="B459" s="20">
        <v>42227.0</v>
      </c>
      <c r="C459" s="13">
        <v>45234.0</v>
      </c>
      <c r="D459" s="12">
        <v>11.0</v>
      </c>
      <c r="E459" s="12" t="s">
        <v>306</v>
      </c>
      <c r="F459" s="12" t="s">
        <v>318</v>
      </c>
      <c r="G459" s="12" t="s">
        <v>237</v>
      </c>
      <c r="H459" s="12" t="s">
        <v>238</v>
      </c>
      <c r="I459" s="12" t="s">
        <v>239</v>
      </c>
      <c r="J459" s="14"/>
      <c r="K459" s="12" t="s">
        <v>3936</v>
      </c>
      <c r="L459" s="12" t="s">
        <v>3937</v>
      </c>
      <c r="M459" s="15" t="s">
        <v>3938</v>
      </c>
      <c r="N459" s="12" t="s">
        <v>311</v>
      </c>
      <c r="O459" s="12" t="s">
        <v>259</v>
      </c>
      <c r="P459" s="12" t="s">
        <v>245</v>
      </c>
      <c r="Q459" s="12" t="s">
        <v>299</v>
      </c>
      <c r="R459" s="12" t="s">
        <v>247</v>
      </c>
      <c r="S459" s="12" t="s">
        <v>323</v>
      </c>
      <c r="T459" s="16" t="s">
        <v>324</v>
      </c>
      <c r="U459" s="17" t="s">
        <v>324</v>
      </c>
      <c r="V459" s="14" t="str">
        <f t="shared" si="1"/>
        <v>3,577252</v>
      </c>
      <c r="W459" s="14" t="str">
        <f t="shared" si="2"/>
        <v>98,622238</v>
      </c>
      <c r="X459" s="14" t="str">
        <f t="shared" si="3"/>
        <v>3,577252</v>
      </c>
      <c r="Y459" s="14" t="str">
        <f t="shared" si="4"/>
        <v>98,622238</v>
      </c>
      <c r="Z459" s="18">
        <f t="shared" si="99"/>
        <v>0</v>
      </c>
      <c r="AA459" s="14" t="str">
        <f t="shared" si="6"/>
        <v>Dalam Radius</v>
      </c>
      <c r="AB459" s="14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4"/>
      <c r="DR459" s="12" t="b">
        <v>0</v>
      </c>
      <c r="DS459" s="12" t="b">
        <v>0</v>
      </c>
      <c r="DT459" s="14"/>
      <c r="DU459" s="14"/>
      <c r="DV459" s="12" t="s">
        <v>3939</v>
      </c>
      <c r="DW459" s="12" t="b">
        <v>0</v>
      </c>
      <c r="DX459" s="14"/>
      <c r="DY459" s="14"/>
      <c r="DZ459" s="12"/>
      <c r="EA459" s="12"/>
      <c r="EB459" s="12"/>
      <c r="EC459" s="12"/>
      <c r="ED459" s="12"/>
      <c r="EE459" s="12"/>
      <c r="EF459" s="14"/>
      <c r="EG459" s="14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4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4"/>
      <c r="FN459" s="12"/>
      <c r="FO459" s="12"/>
      <c r="FP459" s="12"/>
      <c r="FQ459" s="14"/>
      <c r="FR459" s="12"/>
      <c r="FS459" s="12"/>
      <c r="FT459" s="12"/>
      <c r="FU459" s="12"/>
      <c r="FV459" s="12"/>
      <c r="FW459" s="12"/>
      <c r="FX459" s="12"/>
      <c r="FY459" s="12"/>
      <c r="FZ459" s="12"/>
      <c r="GA459" s="12"/>
      <c r="GB459" s="12"/>
      <c r="GC459" s="14"/>
      <c r="GD459" s="12"/>
      <c r="GE459" s="12"/>
      <c r="GF459" s="12"/>
      <c r="GG459" s="12"/>
      <c r="GH459" s="12"/>
      <c r="GI459" s="12"/>
      <c r="GJ459" s="12"/>
      <c r="GK459" s="14"/>
      <c r="GL459" s="14"/>
      <c r="GM459" s="14"/>
      <c r="GN459" s="12"/>
      <c r="GO459" s="14"/>
      <c r="GP459" s="14"/>
      <c r="GQ459" s="12"/>
      <c r="GR459" s="14"/>
      <c r="GS459" s="12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2">
        <f t="shared" si="105"/>
        <v>0</v>
      </c>
      <c r="HR459" s="12">
        <v>0.0</v>
      </c>
      <c r="HS459" s="12">
        <v>0.0</v>
      </c>
      <c r="HT459" s="12">
        <v>0.0</v>
      </c>
      <c r="HU459" s="12">
        <v>0.0</v>
      </c>
      <c r="HV459" s="12">
        <v>0.0</v>
      </c>
      <c r="HW459" s="12">
        <v>0.0</v>
      </c>
      <c r="HX459" s="12">
        <v>0.0</v>
      </c>
      <c r="HY459" s="20">
        <v>15595.0</v>
      </c>
      <c r="HZ459" s="19">
        <v>36552.0</v>
      </c>
    </row>
    <row r="460">
      <c r="A460" s="12" t="s">
        <v>3940</v>
      </c>
      <c r="B460" s="12" t="s">
        <v>3941</v>
      </c>
      <c r="C460" s="13">
        <v>45236.0</v>
      </c>
      <c r="D460" s="12">
        <v>11.0</v>
      </c>
      <c r="E460" s="12" t="s">
        <v>1094</v>
      </c>
      <c r="F460" s="12" t="s">
        <v>1095</v>
      </c>
      <c r="G460" s="12" t="s">
        <v>237</v>
      </c>
      <c r="H460" s="12" t="s">
        <v>238</v>
      </c>
      <c r="I460" s="12" t="s">
        <v>239</v>
      </c>
      <c r="J460" s="14"/>
      <c r="K460" s="12" t="s">
        <v>2697</v>
      </c>
      <c r="L460" s="12" t="s">
        <v>2698</v>
      </c>
      <c r="M460" s="15" t="s">
        <v>2699</v>
      </c>
      <c r="N460" s="12" t="s">
        <v>1099</v>
      </c>
      <c r="O460" s="12" t="s">
        <v>1100</v>
      </c>
      <c r="P460" s="12" t="s">
        <v>245</v>
      </c>
      <c r="Q460" s="12" t="s">
        <v>428</v>
      </c>
      <c r="R460" s="12" t="s">
        <v>429</v>
      </c>
      <c r="S460" s="12" t="s">
        <v>248</v>
      </c>
      <c r="T460" s="16" t="s">
        <v>2700</v>
      </c>
      <c r="U460" s="17" t="s">
        <v>2700</v>
      </c>
      <c r="V460" s="14" t="str">
        <f t="shared" si="1"/>
        <v>3,101267</v>
      </c>
      <c r="W460" s="14" t="str">
        <f t="shared" si="2"/>
        <v>98,488736</v>
      </c>
      <c r="X460" s="14" t="str">
        <f t="shared" si="3"/>
        <v>3,101267</v>
      </c>
      <c r="Y460" s="14" t="str">
        <f t="shared" si="4"/>
        <v>98,488736</v>
      </c>
      <c r="Z460" s="18">
        <f t="shared" si="99"/>
        <v>0</v>
      </c>
      <c r="AA460" s="14" t="str">
        <f t="shared" si="6"/>
        <v>Dalam Radius</v>
      </c>
      <c r="AB460" s="14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4"/>
      <c r="DR460" s="12" t="b">
        <v>0</v>
      </c>
      <c r="DS460" s="12" t="b">
        <v>0</v>
      </c>
      <c r="DT460" s="14"/>
      <c r="DU460" s="14"/>
      <c r="DV460" s="12" t="s">
        <v>3942</v>
      </c>
      <c r="DW460" s="12" t="b">
        <v>1</v>
      </c>
      <c r="DX460" s="14"/>
      <c r="DY460" s="14"/>
      <c r="DZ460" s="12"/>
      <c r="EA460" s="12"/>
      <c r="EB460" s="12"/>
      <c r="EC460" s="12"/>
      <c r="ED460" s="12"/>
      <c r="EE460" s="12"/>
      <c r="EF460" s="14"/>
      <c r="EG460" s="14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4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4"/>
      <c r="FN460" s="12"/>
      <c r="FO460" s="12"/>
      <c r="FP460" s="12"/>
      <c r="FQ460" s="14"/>
      <c r="FR460" s="12"/>
      <c r="FS460" s="12"/>
      <c r="FT460" s="12"/>
      <c r="FU460" s="12">
        <v>8.0</v>
      </c>
      <c r="FV460" s="12"/>
      <c r="FW460" s="12"/>
      <c r="FX460" s="12"/>
      <c r="FY460" s="12"/>
      <c r="FZ460" s="12"/>
      <c r="GA460" s="12"/>
      <c r="GB460" s="12"/>
      <c r="GC460" s="14"/>
      <c r="GD460" s="12"/>
      <c r="GE460" s="12"/>
      <c r="GF460" s="12"/>
      <c r="GG460" s="12"/>
      <c r="GH460" s="12"/>
      <c r="GI460" s="12"/>
      <c r="GJ460" s="12"/>
      <c r="GK460" s="14"/>
      <c r="GL460" s="14"/>
      <c r="GM460" s="14"/>
      <c r="GN460" s="12"/>
      <c r="GO460" s="14"/>
      <c r="GP460" s="14"/>
      <c r="GQ460" s="12"/>
      <c r="GR460" s="14"/>
      <c r="GS460" s="12"/>
      <c r="GT460" s="14"/>
      <c r="GU460" s="14"/>
      <c r="GV460" s="14"/>
      <c r="GW460" s="14"/>
      <c r="GX460" s="14"/>
      <c r="GY460" s="14"/>
      <c r="GZ460" s="14"/>
      <c r="HA460" s="14"/>
      <c r="HB460" s="14"/>
      <c r="HC460" s="14"/>
      <c r="HD460" s="14"/>
      <c r="HE460" s="14"/>
      <c r="HF460" s="14"/>
      <c r="HG460" s="14"/>
      <c r="HH460" s="14"/>
      <c r="HI460" s="14"/>
      <c r="HJ460" s="14"/>
      <c r="HK460" s="14"/>
      <c r="HL460" s="14"/>
      <c r="HM460" s="14"/>
      <c r="HN460" s="14"/>
      <c r="HO460" s="14"/>
      <c r="HP460" s="14"/>
      <c r="HQ460" s="12">
        <f t="shared" si="105"/>
        <v>0</v>
      </c>
      <c r="HR460" s="12">
        <v>96000.0</v>
      </c>
      <c r="HS460" s="12">
        <v>0.0</v>
      </c>
      <c r="HT460" s="12">
        <v>0.0</v>
      </c>
      <c r="HU460" s="12">
        <v>0.0</v>
      </c>
      <c r="HV460" s="12">
        <v>0.0</v>
      </c>
      <c r="HW460" s="12">
        <v>0.0</v>
      </c>
      <c r="HX460" s="12">
        <v>96000.0</v>
      </c>
      <c r="HY460" s="20">
        <v>17237.0</v>
      </c>
      <c r="HZ460" s="19">
        <v>36605.0</v>
      </c>
    </row>
    <row r="461">
      <c r="A461" s="12" t="s">
        <v>3943</v>
      </c>
      <c r="B461" s="12" t="s">
        <v>3944</v>
      </c>
      <c r="C461" s="13">
        <v>45236.0</v>
      </c>
      <c r="D461" s="12">
        <v>11.0</v>
      </c>
      <c r="E461" s="12" t="s">
        <v>306</v>
      </c>
      <c r="F461" s="12" t="s">
        <v>318</v>
      </c>
      <c r="G461" s="12" t="s">
        <v>237</v>
      </c>
      <c r="H461" s="12" t="s">
        <v>238</v>
      </c>
      <c r="I461" s="12" t="s">
        <v>239</v>
      </c>
      <c r="J461" s="14"/>
      <c r="K461" s="12" t="s">
        <v>3945</v>
      </c>
      <c r="L461" s="12" t="s">
        <v>3946</v>
      </c>
      <c r="M461" s="15" t="s">
        <v>3947</v>
      </c>
      <c r="N461" s="12" t="s">
        <v>419</v>
      </c>
      <c r="O461" s="12" t="s">
        <v>259</v>
      </c>
      <c r="P461" s="12" t="s">
        <v>245</v>
      </c>
      <c r="Q461" s="12" t="s">
        <v>339</v>
      </c>
      <c r="R461" s="12" t="s">
        <v>279</v>
      </c>
      <c r="S461" s="12" t="s">
        <v>248</v>
      </c>
      <c r="T461" s="16" t="s">
        <v>324</v>
      </c>
      <c r="U461" s="17" t="s">
        <v>324</v>
      </c>
      <c r="V461" s="14" t="str">
        <f t="shared" si="1"/>
        <v>3,577252</v>
      </c>
      <c r="W461" s="14" t="str">
        <f t="shared" si="2"/>
        <v>98,622238</v>
      </c>
      <c r="X461" s="14" t="str">
        <f t="shared" si="3"/>
        <v>3,577252</v>
      </c>
      <c r="Y461" s="14" t="str">
        <f t="shared" si="4"/>
        <v>98,622238</v>
      </c>
      <c r="Z461" s="18">
        <f t="shared" si="99"/>
        <v>0</v>
      </c>
      <c r="AA461" s="14" t="str">
        <f t="shared" si="6"/>
        <v>Dalam Radius</v>
      </c>
      <c r="AB461" s="14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 t="b">
        <v>1</v>
      </c>
      <c r="BG461" s="12"/>
      <c r="BH461" s="12"/>
      <c r="BI461" s="12" t="b">
        <v>1</v>
      </c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4"/>
      <c r="DR461" s="12" t="b">
        <v>0</v>
      </c>
      <c r="DS461" s="12" t="b">
        <v>0</v>
      </c>
      <c r="DT461" s="14"/>
      <c r="DU461" s="14"/>
      <c r="DV461" s="12" t="s">
        <v>3948</v>
      </c>
      <c r="DW461" s="12" t="b">
        <v>1</v>
      </c>
      <c r="DX461" s="14"/>
      <c r="DY461" s="14"/>
      <c r="DZ461" s="12"/>
      <c r="EA461" s="12"/>
      <c r="EB461" s="12"/>
      <c r="EC461" s="12"/>
      <c r="ED461" s="12"/>
      <c r="EE461" s="12"/>
      <c r="EF461" s="14"/>
      <c r="EG461" s="14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4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4"/>
      <c r="FN461" s="12"/>
      <c r="FO461" s="12"/>
      <c r="FP461" s="12"/>
      <c r="FQ461" s="14"/>
      <c r="FR461" s="12"/>
      <c r="FS461" s="12"/>
      <c r="FT461" s="12"/>
      <c r="FU461" s="12"/>
      <c r="FV461" s="12"/>
      <c r="FW461" s="12">
        <v>4.0</v>
      </c>
      <c r="FX461" s="12"/>
      <c r="FY461" s="12">
        <v>4.0</v>
      </c>
      <c r="FZ461" s="12"/>
      <c r="GA461" s="12"/>
      <c r="GB461" s="12"/>
      <c r="GC461" s="14"/>
      <c r="GD461" s="12"/>
      <c r="GE461" s="12"/>
      <c r="GF461" s="12"/>
      <c r="GG461" s="12"/>
      <c r="GH461" s="12"/>
      <c r="GI461" s="12"/>
      <c r="GJ461" s="12"/>
      <c r="GK461" s="14"/>
      <c r="GL461" s="14"/>
      <c r="GM461" s="14"/>
      <c r="GN461" s="12"/>
      <c r="GO461" s="14"/>
      <c r="GP461" s="14"/>
      <c r="GQ461" s="12"/>
      <c r="GR461" s="14"/>
      <c r="GS461" s="12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2">
        <f t="shared" si="105"/>
        <v>2</v>
      </c>
      <c r="HR461" s="12">
        <v>96000.0</v>
      </c>
      <c r="HS461" s="12">
        <v>0.0</v>
      </c>
      <c r="HT461" s="12">
        <v>0.0</v>
      </c>
      <c r="HU461" s="12">
        <v>0.0</v>
      </c>
      <c r="HV461" s="12">
        <v>0.0</v>
      </c>
      <c r="HW461" s="12">
        <v>0.0</v>
      </c>
      <c r="HX461" s="12">
        <v>96000.0</v>
      </c>
      <c r="HY461" s="12" t="s">
        <v>3949</v>
      </c>
      <c r="HZ461" s="12" t="s">
        <v>1325</v>
      </c>
    </row>
    <row r="462">
      <c r="A462" s="12" t="s">
        <v>3950</v>
      </c>
      <c r="B462" s="12" t="s">
        <v>3951</v>
      </c>
      <c r="C462" s="13">
        <v>45236.0</v>
      </c>
      <c r="D462" s="12">
        <v>11.0</v>
      </c>
      <c r="E462" s="12" t="s">
        <v>306</v>
      </c>
      <c r="F462" s="12" t="s">
        <v>318</v>
      </c>
      <c r="G462" s="12" t="s">
        <v>237</v>
      </c>
      <c r="H462" s="12" t="s">
        <v>238</v>
      </c>
      <c r="I462" s="12" t="s">
        <v>239</v>
      </c>
      <c r="J462" s="14"/>
      <c r="K462" s="12" t="s">
        <v>3952</v>
      </c>
      <c r="L462" s="12" t="s">
        <v>3953</v>
      </c>
      <c r="M462" s="15" t="s">
        <v>3954</v>
      </c>
      <c r="N462" s="12" t="s">
        <v>419</v>
      </c>
      <c r="O462" s="12" t="s">
        <v>259</v>
      </c>
      <c r="P462" s="12" t="s">
        <v>245</v>
      </c>
      <c r="Q462" s="12" t="s">
        <v>339</v>
      </c>
      <c r="R462" s="12" t="s">
        <v>279</v>
      </c>
      <c r="S462" s="12" t="s">
        <v>248</v>
      </c>
      <c r="T462" s="16" t="s">
        <v>324</v>
      </c>
      <c r="U462" s="17" t="s">
        <v>324</v>
      </c>
      <c r="V462" s="14" t="str">
        <f t="shared" si="1"/>
        <v>3,577252</v>
      </c>
      <c r="W462" s="14" t="str">
        <f t="shared" si="2"/>
        <v>98,622238</v>
      </c>
      <c r="X462" s="14" t="str">
        <f t="shared" si="3"/>
        <v>3,577252</v>
      </c>
      <c r="Y462" s="14" t="str">
        <f t="shared" si="4"/>
        <v>98,622238</v>
      </c>
      <c r="Z462" s="18">
        <f t="shared" si="99"/>
        <v>0</v>
      </c>
      <c r="AA462" s="14" t="str">
        <f t="shared" si="6"/>
        <v>Dalam Radius</v>
      </c>
      <c r="AB462" s="14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 t="b">
        <v>1</v>
      </c>
      <c r="AX462" s="12"/>
      <c r="AY462" s="12"/>
      <c r="AZ462" s="12"/>
      <c r="BA462" s="12"/>
      <c r="BB462" s="12"/>
      <c r="BC462" s="12"/>
      <c r="BD462" s="12"/>
      <c r="BE462" s="12"/>
      <c r="BF462" s="12" t="b">
        <v>1</v>
      </c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 t="b">
        <v>1</v>
      </c>
      <c r="CA462" s="12"/>
      <c r="CB462" s="12" t="b">
        <v>1</v>
      </c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4"/>
      <c r="DR462" s="12" t="b">
        <v>0</v>
      </c>
      <c r="DS462" s="12" t="b">
        <v>0</v>
      </c>
      <c r="DT462" s="14"/>
      <c r="DU462" s="12"/>
      <c r="DV462" s="12" t="s">
        <v>3955</v>
      </c>
      <c r="DW462" s="12" t="b">
        <v>0</v>
      </c>
      <c r="DY462" s="14"/>
      <c r="DZ462" s="12"/>
      <c r="EA462" s="12"/>
      <c r="EB462" s="12"/>
      <c r="EC462" s="12"/>
      <c r="ED462" s="12"/>
      <c r="EE462" s="12"/>
      <c r="EF462" s="14"/>
      <c r="EG462" s="14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4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4"/>
      <c r="FN462" s="12"/>
      <c r="FO462" s="12"/>
      <c r="FP462" s="12"/>
      <c r="FQ462" s="14"/>
      <c r="FR462" s="12"/>
      <c r="FS462" s="12"/>
      <c r="FT462" s="12"/>
      <c r="FU462" s="12"/>
      <c r="FV462" s="12"/>
      <c r="FW462" s="12"/>
      <c r="FX462" s="12"/>
      <c r="FY462" s="12"/>
      <c r="FZ462" s="12"/>
      <c r="GA462" s="12"/>
      <c r="GB462" s="12"/>
      <c r="GC462" s="14"/>
      <c r="GD462" s="12"/>
      <c r="GE462" s="12"/>
      <c r="GF462" s="12"/>
      <c r="GG462" s="12"/>
      <c r="GH462" s="12"/>
      <c r="GI462" s="12"/>
      <c r="GJ462" s="12"/>
      <c r="GK462" s="14"/>
      <c r="GL462" s="14"/>
      <c r="GM462" s="14"/>
      <c r="GN462" s="12"/>
      <c r="GO462" s="14"/>
      <c r="GP462" s="14"/>
      <c r="GQ462" s="12"/>
      <c r="GR462" s="14"/>
      <c r="GS462" s="12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2">
        <f t="shared" si="105"/>
        <v>4</v>
      </c>
      <c r="HR462" s="12">
        <v>0.0</v>
      </c>
      <c r="HS462" s="12">
        <v>0.0</v>
      </c>
      <c r="HT462" s="12">
        <v>0.0</v>
      </c>
      <c r="HU462" s="12">
        <v>0.0</v>
      </c>
      <c r="HV462" s="12">
        <v>0.0</v>
      </c>
      <c r="HW462" s="12">
        <v>0.0</v>
      </c>
      <c r="HX462" s="12">
        <v>0.0</v>
      </c>
      <c r="HY462" s="12" t="s">
        <v>3956</v>
      </c>
    </row>
    <row r="463">
      <c r="A463" s="12" t="s">
        <v>3957</v>
      </c>
      <c r="B463" s="20">
        <v>38368.0</v>
      </c>
      <c r="C463" s="13">
        <v>45236.0</v>
      </c>
      <c r="D463" s="12">
        <v>11.0</v>
      </c>
      <c r="E463" s="12" t="s">
        <v>306</v>
      </c>
      <c r="F463" s="12" t="s">
        <v>318</v>
      </c>
      <c r="G463" s="12" t="s">
        <v>237</v>
      </c>
      <c r="H463" s="12" t="s">
        <v>238</v>
      </c>
      <c r="I463" s="12" t="s">
        <v>239</v>
      </c>
      <c r="J463" s="14"/>
      <c r="K463" s="12" t="s">
        <v>3958</v>
      </c>
      <c r="L463" s="12" t="s">
        <v>3959</v>
      </c>
      <c r="M463" s="15" t="s">
        <v>3960</v>
      </c>
      <c r="N463" s="12" t="s">
        <v>322</v>
      </c>
      <c r="O463" s="12" t="s">
        <v>259</v>
      </c>
      <c r="P463" s="12" t="s">
        <v>245</v>
      </c>
      <c r="Q463" s="12" t="s">
        <v>339</v>
      </c>
      <c r="R463" s="12" t="s">
        <v>279</v>
      </c>
      <c r="S463" s="12" t="s">
        <v>248</v>
      </c>
      <c r="T463" s="16" t="s">
        <v>324</v>
      </c>
      <c r="U463" s="17" t="s">
        <v>324</v>
      </c>
      <c r="V463" s="12" t="str">
        <f t="shared" si="1"/>
        <v>3,577252</v>
      </c>
      <c r="W463" s="14" t="str">
        <f t="shared" si="2"/>
        <v>98,622238</v>
      </c>
      <c r="X463" s="14" t="str">
        <f t="shared" si="3"/>
        <v>3,577252</v>
      </c>
      <c r="Y463" s="14" t="str">
        <f t="shared" si="4"/>
        <v>98,622238</v>
      </c>
      <c r="Z463" s="18">
        <f t="shared" si="99"/>
        <v>0</v>
      </c>
      <c r="AA463" s="14" t="str">
        <f t="shared" si="6"/>
        <v>Dalam Radius</v>
      </c>
      <c r="AB463" s="14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4"/>
      <c r="DR463" s="12" t="b">
        <v>0</v>
      </c>
      <c r="DS463" s="12" t="b">
        <v>0</v>
      </c>
      <c r="DT463" s="12"/>
      <c r="DU463" s="12"/>
      <c r="DV463" s="12" t="s">
        <v>3961</v>
      </c>
      <c r="DW463" s="12" t="b">
        <v>1</v>
      </c>
      <c r="DX463" s="12"/>
      <c r="DY463" s="12"/>
      <c r="DZ463" s="12"/>
      <c r="EA463" s="12"/>
      <c r="EB463" s="12"/>
      <c r="EC463" s="12"/>
      <c r="ED463" s="12"/>
      <c r="EE463" s="12"/>
      <c r="EF463" s="14"/>
      <c r="EG463" s="14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4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>
        <v>4.0</v>
      </c>
      <c r="FM463" s="14"/>
      <c r="FN463" s="12"/>
      <c r="FO463" s="12"/>
      <c r="FP463" s="12"/>
      <c r="FQ463" s="14"/>
      <c r="FR463" s="12"/>
      <c r="FS463" s="12"/>
      <c r="FT463" s="12">
        <v>1.0</v>
      </c>
      <c r="FU463" s="12"/>
      <c r="FV463" s="12"/>
      <c r="FW463" s="12"/>
      <c r="FX463" s="12"/>
      <c r="FY463" s="12"/>
      <c r="FZ463" s="12"/>
      <c r="GA463" s="12"/>
      <c r="GB463" s="12"/>
      <c r="GC463" s="14"/>
      <c r="GD463" s="12"/>
      <c r="GE463" s="12"/>
      <c r="GF463" s="12"/>
      <c r="GG463" s="12"/>
      <c r="GH463" s="12"/>
      <c r="GI463" s="12"/>
      <c r="GJ463" s="12"/>
      <c r="GK463" s="14"/>
      <c r="GL463" s="14"/>
      <c r="GM463" s="14"/>
      <c r="GN463" s="12"/>
      <c r="GO463" s="14"/>
      <c r="GP463" s="14"/>
      <c r="GQ463" s="12"/>
      <c r="GR463" s="14"/>
      <c r="GS463" s="12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2">
        <f t="shared" si="105"/>
        <v>0</v>
      </c>
      <c r="HR463" s="12">
        <v>60000.0</v>
      </c>
      <c r="HS463" s="12">
        <v>0.0</v>
      </c>
      <c r="HT463" s="12">
        <v>0.0</v>
      </c>
      <c r="HU463" s="12">
        <v>0.0</v>
      </c>
      <c r="HV463" s="12">
        <v>0.0</v>
      </c>
      <c r="HW463" s="12">
        <v>0.0</v>
      </c>
      <c r="HX463" s="12">
        <v>60000.0</v>
      </c>
      <c r="HY463" s="20">
        <v>11886.0</v>
      </c>
      <c r="HZ463" s="19">
        <v>36704.0</v>
      </c>
    </row>
    <row r="464">
      <c r="A464" s="12" t="s">
        <v>3962</v>
      </c>
      <c r="B464" s="12" t="s">
        <v>3483</v>
      </c>
      <c r="C464" s="13">
        <v>45237.0</v>
      </c>
      <c r="D464" s="12">
        <v>11.0</v>
      </c>
      <c r="E464" s="12" t="s">
        <v>306</v>
      </c>
      <c r="F464" s="12" t="s">
        <v>318</v>
      </c>
      <c r="G464" s="12" t="s">
        <v>237</v>
      </c>
      <c r="H464" s="12" t="s">
        <v>238</v>
      </c>
      <c r="I464" s="12" t="s">
        <v>239</v>
      </c>
      <c r="J464" s="14"/>
      <c r="K464" s="12" t="s">
        <v>3916</v>
      </c>
      <c r="L464" s="12" t="s">
        <v>3917</v>
      </c>
      <c r="M464" s="15" t="s">
        <v>3918</v>
      </c>
      <c r="N464" s="12" t="s">
        <v>311</v>
      </c>
      <c r="O464" s="12" t="s">
        <v>259</v>
      </c>
      <c r="P464" s="12" t="s">
        <v>245</v>
      </c>
      <c r="Q464" s="12" t="s">
        <v>299</v>
      </c>
      <c r="R464" s="12" t="s">
        <v>247</v>
      </c>
      <c r="S464" s="12" t="s">
        <v>323</v>
      </c>
      <c r="T464" s="16" t="s">
        <v>324</v>
      </c>
      <c r="U464" s="17" t="s">
        <v>324</v>
      </c>
      <c r="V464" s="12" t="str">
        <f t="shared" si="1"/>
        <v>3,577252</v>
      </c>
      <c r="W464" s="14" t="str">
        <f t="shared" si="2"/>
        <v>98,622238</v>
      </c>
      <c r="X464" s="14" t="str">
        <f t="shared" si="3"/>
        <v>3,577252</v>
      </c>
      <c r="Y464" s="14" t="str">
        <f t="shared" si="4"/>
        <v>98,622238</v>
      </c>
      <c r="Z464" s="18">
        <f t="shared" si="99"/>
        <v>0</v>
      </c>
      <c r="AA464" s="14" t="str">
        <f t="shared" si="6"/>
        <v>Dalam Radius</v>
      </c>
      <c r="AB464" s="14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4"/>
      <c r="DR464" s="12" t="b">
        <v>0</v>
      </c>
      <c r="DS464" s="12" t="b">
        <v>0</v>
      </c>
      <c r="DT464" s="12"/>
      <c r="DU464" s="12"/>
      <c r="DV464" s="12" t="s">
        <v>3963</v>
      </c>
      <c r="DW464" s="12" t="b">
        <v>1</v>
      </c>
      <c r="DX464" s="12"/>
      <c r="DY464" s="12"/>
      <c r="DZ464" s="12"/>
      <c r="EA464" s="12"/>
      <c r="EB464" s="12"/>
      <c r="EC464" s="12"/>
      <c r="ED464" s="12"/>
      <c r="EE464" s="12"/>
      <c r="EF464" s="14"/>
      <c r="EG464" s="14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4"/>
      <c r="EU464" s="12"/>
      <c r="EV464" s="12"/>
      <c r="EW464" s="12"/>
      <c r="EX464" s="12"/>
      <c r="EY464" s="12"/>
      <c r="EZ464" s="12"/>
      <c r="FA464" s="12"/>
      <c r="FB464" s="12"/>
      <c r="FC464" s="12">
        <v>1.0</v>
      </c>
      <c r="FD464" s="12"/>
      <c r="FE464" s="12"/>
      <c r="FF464" s="12"/>
      <c r="FG464" s="12"/>
      <c r="FH464" s="12"/>
      <c r="FI464" s="12"/>
      <c r="FJ464" s="12"/>
      <c r="FK464" s="12"/>
      <c r="FL464" s="12"/>
      <c r="FM464" s="14"/>
      <c r="FN464" s="12"/>
      <c r="FO464" s="12"/>
      <c r="FP464" s="12"/>
      <c r="FQ464" s="14"/>
      <c r="FR464" s="12"/>
      <c r="FS464" s="12"/>
      <c r="FT464" s="12"/>
      <c r="FU464" s="12"/>
      <c r="FV464" s="12"/>
      <c r="FW464" s="12"/>
      <c r="FX464" s="12"/>
      <c r="FY464" s="12"/>
      <c r="FZ464" s="12"/>
      <c r="GA464" s="12"/>
      <c r="GB464" s="12"/>
      <c r="GC464" s="14"/>
      <c r="GD464" s="12"/>
      <c r="GE464" s="12"/>
      <c r="GF464" s="12"/>
      <c r="GG464" s="12"/>
      <c r="GH464" s="12"/>
      <c r="GI464" s="12"/>
      <c r="GJ464" s="12"/>
      <c r="GK464" s="14"/>
      <c r="GL464" s="14"/>
      <c r="GM464" s="14"/>
      <c r="GN464" s="12"/>
      <c r="GO464" s="14"/>
      <c r="GP464" s="14"/>
      <c r="GQ464" s="12"/>
      <c r="GR464" s="14"/>
      <c r="GS464" s="12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2">
        <f t="shared" ref="HQ464:HQ794" si="106">countif(AC464:CV464,"TRUE")</f>
        <v>0</v>
      </c>
      <c r="HR464" s="12">
        <v>12000.0</v>
      </c>
      <c r="HS464" s="12">
        <v>0.0</v>
      </c>
      <c r="HT464" s="12">
        <v>0.0</v>
      </c>
      <c r="HU464" s="12">
        <v>0.0</v>
      </c>
      <c r="HV464" s="12">
        <v>0.0</v>
      </c>
      <c r="HW464" s="12">
        <v>0.0</v>
      </c>
      <c r="HX464" s="12">
        <v>12000.0</v>
      </c>
      <c r="HY464" s="12" t="s">
        <v>3964</v>
      </c>
      <c r="HZ464" s="12" t="s">
        <v>1113</v>
      </c>
    </row>
    <row r="465">
      <c r="A465" s="12" t="s">
        <v>3965</v>
      </c>
      <c r="B465" s="12" t="s">
        <v>3966</v>
      </c>
      <c r="C465" s="13">
        <v>45237.0</v>
      </c>
      <c r="D465" s="12">
        <v>11.0</v>
      </c>
      <c r="E465" s="12" t="s">
        <v>3251</v>
      </c>
      <c r="F465" s="12" t="s">
        <v>3252</v>
      </c>
      <c r="G465" s="12" t="s">
        <v>237</v>
      </c>
      <c r="H465" s="12" t="s">
        <v>238</v>
      </c>
      <c r="I465" s="12" t="s">
        <v>239</v>
      </c>
      <c r="J465" s="14"/>
      <c r="K465" s="12" t="s">
        <v>3967</v>
      </c>
      <c r="L465" s="12" t="s">
        <v>3968</v>
      </c>
      <c r="M465" s="15" t="s">
        <v>600</v>
      </c>
      <c r="N465" s="12" t="s">
        <v>331</v>
      </c>
      <c r="O465" s="12" t="s">
        <v>244</v>
      </c>
      <c r="P465" s="12" t="s">
        <v>245</v>
      </c>
      <c r="Q465" s="12" t="s">
        <v>278</v>
      </c>
      <c r="R465" s="12" t="s">
        <v>279</v>
      </c>
      <c r="S465" s="12" t="s">
        <v>248</v>
      </c>
      <c r="T465" s="16" t="s">
        <v>3969</v>
      </c>
      <c r="U465" s="17" t="s">
        <v>3970</v>
      </c>
      <c r="V465" s="12" t="str">
        <f t="shared" si="1"/>
        <v>3,607558</v>
      </c>
      <c r="W465" s="14" t="str">
        <f t="shared" si="2"/>
        <v>98,554185</v>
      </c>
      <c r="X465" s="14" t="str">
        <f t="shared" si="3"/>
        <v>3,607559</v>
      </c>
      <c r="Y465" s="14" t="str">
        <f t="shared" si="4"/>
        <v>98,554185</v>
      </c>
      <c r="Z465" s="18">
        <f t="shared" si="99"/>
        <v>0.1111948327</v>
      </c>
      <c r="AA465" s="14" t="str">
        <f t="shared" si="6"/>
        <v>Dalam Radius</v>
      </c>
      <c r="AB465" s="14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 t="b">
        <v>1</v>
      </c>
      <c r="BB465" s="12" t="b">
        <v>1</v>
      </c>
      <c r="BC465" s="12"/>
      <c r="BD465" s="12"/>
      <c r="BE465" s="12"/>
      <c r="BF465" s="12" t="b">
        <v>1</v>
      </c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 t="b">
        <v>1</v>
      </c>
      <c r="BW465" s="12"/>
      <c r="BX465" s="12"/>
      <c r="BY465" s="12"/>
      <c r="BZ465" s="12"/>
      <c r="CA465" s="12"/>
      <c r="CB465" s="12" t="b">
        <v>1</v>
      </c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4"/>
      <c r="DR465" s="12" t="b">
        <v>0</v>
      </c>
      <c r="DS465" s="12" t="b">
        <v>0</v>
      </c>
      <c r="DT465" s="12"/>
      <c r="DU465" s="12"/>
      <c r="DV465" s="12" t="s">
        <v>3971</v>
      </c>
      <c r="DW465" s="12" t="b">
        <v>1</v>
      </c>
      <c r="DX465" s="12"/>
      <c r="DY465" s="12"/>
      <c r="DZ465" s="12"/>
      <c r="EA465" s="12"/>
      <c r="EB465" s="12"/>
      <c r="EC465" s="12"/>
      <c r="ED465" s="12"/>
      <c r="EE465" s="12"/>
      <c r="EF465" s="14"/>
      <c r="EG465" s="14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4"/>
      <c r="EU465" s="12"/>
      <c r="EV465" s="12"/>
      <c r="EW465" s="12"/>
      <c r="EX465" s="12">
        <v>1.0</v>
      </c>
      <c r="EY465" s="12">
        <v>2.0</v>
      </c>
      <c r="EZ465" s="12"/>
      <c r="FA465" s="12"/>
      <c r="FB465" s="12"/>
      <c r="FC465" s="12">
        <v>1.0</v>
      </c>
      <c r="FD465" s="12"/>
      <c r="FE465" s="12"/>
      <c r="FF465" s="12"/>
      <c r="FG465" s="12"/>
      <c r="FH465" s="12"/>
      <c r="FI465" s="12"/>
      <c r="FJ465" s="12"/>
      <c r="FK465" s="12"/>
      <c r="FL465" s="12"/>
      <c r="FM465" s="14"/>
      <c r="FN465" s="12"/>
      <c r="FO465" s="12"/>
      <c r="FP465" s="12"/>
      <c r="FQ465" s="14"/>
      <c r="FR465" s="12"/>
      <c r="FS465" s="12">
        <v>1.0</v>
      </c>
      <c r="FT465" s="12"/>
      <c r="FU465" s="12"/>
      <c r="FV465" s="12"/>
      <c r="FW465" s="12"/>
      <c r="FX465" s="12"/>
      <c r="FY465" s="12">
        <v>1.0</v>
      </c>
      <c r="FZ465" s="12"/>
      <c r="GA465" s="12"/>
      <c r="GB465" s="12"/>
      <c r="GC465" s="14"/>
      <c r="GD465" s="12"/>
      <c r="GE465" s="12"/>
      <c r="GF465" s="12"/>
      <c r="GG465" s="12"/>
      <c r="GH465" s="12"/>
      <c r="GI465" s="12"/>
      <c r="GJ465" s="12"/>
      <c r="GK465" s="14"/>
      <c r="GL465" s="14"/>
      <c r="GM465" s="12"/>
      <c r="GN465" s="12"/>
      <c r="GO465" s="14"/>
      <c r="GP465" s="14"/>
      <c r="GQ465" s="12"/>
      <c r="GR465" s="14"/>
      <c r="GS465" s="12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2">
        <f t="shared" si="106"/>
        <v>5</v>
      </c>
      <c r="HR465" s="12">
        <v>72000.0</v>
      </c>
      <c r="HS465" s="12">
        <v>0.0</v>
      </c>
      <c r="HT465" s="12">
        <v>0.0</v>
      </c>
      <c r="HU465" s="12">
        <v>0.0</v>
      </c>
      <c r="HV465" s="12">
        <v>0.0</v>
      </c>
      <c r="HW465" s="12">
        <v>0.0</v>
      </c>
      <c r="HX465" s="12">
        <v>72000.0</v>
      </c>
      <c r="HY465" s="12" t="s">
        <v>3972</v>
      </c>
      <c r="HZ465" s="12" t="s">
        <v>3973</v>
      </c>
    </row>
    <row r="466">
      <c r="A466" s="12" t="s">
        <v>3974</v>
      </c>
      <c r="B466" s="12" t="s">
        <v>3975</v>
      </c>
      <c r="C466" s="13">
        <v>45237.0</v>
      </c>
      <c r="D466" s="12">
        <v>11.0</v>
      </c>
      <c r="E466" s="12" t="s">
        <v>306</v>
      </c>
      <c r="F466" s="12" t="s">
        <v>318</v>
      </c>
      <c r="G466" s="12" t="s">
        <v>237</v>
      </c>
      <c r="H466" s="12" t="s">
        <v>238</v>
      </c>
      <c r="I466" s="12" t="s">
        <v>239</v>
      </c>
      <c r="J466" s="14"/>
      <c r="K466" s="12" t="s">
        <v>3976</v>
      </c>
      <c r="L466" s="12" t="s">
        <v>3977</v>
      </c>
      <c r="M466" s="15" t="s">
        <v>3978</v>
      </c>
      <c r="N466" s="12" t="s">
        <v>352</v>
      </c>
      <c r="O466" s="12" t="s">
        <v>259</v>
      </c>
      <c r="P466" s="12" t="s">
        <v>245</v>
      </c>
      <c r="Q466" s="12" t="s">
        <v>299</v>
      </c>
      <c r="R466" s="12" t="s">
        <v>247</v>
      </c>
      <c r="S466" s="12" t="s">
        <v>248</v>
      </c>
      <c r="T466" s="16" t="s">
        <v>324</v>
      </c>
      <c r="U466" s="17" t="s">
        <v>324</v>
      </c>
      <c r="V466" s="12" t="str">
        <f t="shared" si="1"/>
        <v>3,577252</v>
      </c>
      <c r="W466" s="14" t="str">
        <f t="shared" si="2"/>
        <v>98,622238</v>
      </c>
      <c r="X466" s="14" t="str">
        <f t="shared" si="3"/>
        <v>3,577252</v>
      </c>
      <c r="Y466" s="14" t="str">
        <f t="shared" si="4"/>
        <v>98,622238</v>
      </c>
      <c r="Z466" s="18">
        <f t="shared" si="99"/>
        <v>0</v>
      </c>
      <c r="AA466" s="14" t="str">
        <f t="shared" si="6"/>
        <v>Dalam Radius</v>
      </c>
      <c r="AB466" s="14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 t="b">
        <v>1</v>
      </c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 t="b">
        <v>1</v>
      </c>
      <c r="CC466" s="12"/>
      <c r="CD466" s="12"/>
      <c r="CE466" s="12"/>
      <c r="CF466" s="12"/>
      <c r="CG466" s="12"/>
      <c r="CH466" s="12"/>
      <c r="CI466" s="12" t="b">
        <v>1</v>
      </c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4"/>
      <c r="DR466" s="12" t="b">
        <v>0</v>
      </c>
      <c r="DS466" s="12" t="b">
        <v>0</v>
      </c>
      <c r="DT466" s="12"/>
      <c r="DU466" s="12"/>
      <c r="DV466" s="12" t="s">
        <v>3979</v>
      </c>
      <c r="DW466" s="12" t="b">
        <v>1</v>
      </c>
      <c r="DX466" s="12"/>
      <c r="DY466" s="12"/>
      <c r="DZ466" s="12"/>
      <c r="EA466" s="12"/>
      <c r="EB466" s="12"/>
      <c r="EC466" s="12"/>
      <c r="ED466" s="12"/>
      <c r="EE466" s="12"/>
      <c r="EF466" s="14"/>
      <c r="EG466" s="14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4"/>
      <c r="EU466" s="12"/>
      <c r="EV466" s="12"/>
      <c r="EW466" s="12"/>
      <c r="EX466" s="12"/>
      <c r="EY466" s="12">
        <v>1.0</v>
      </c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4"/>
      <c r="FN466" s="12"/>
      <c r="FO466" s="12"/>
      <c r="FP466" s="12"/>
      <c r="FQ466" s="14"/>
      <c r="FR466" s="12"/>
      <c r="FS466" s="12"/>
      <c r="FT466" s="12"/>
      <c r="FU466" s="12"/>
      <c r="FV466" s="12"/>
      <c r="FW466" s="12"/>
      <c r="FX466" s="12"/>
      <c r="FY466" s="12"/>
      <c r="FZ466" s="12"/>
      <c r="GA466" s="12"/>
      <c r="GB466" s="12"/>
      <c r="GC466" s="14"/>
      <c r="GD466" s="12"/>
      <c r="GE466" s="12"/>
      <c r="GF466" s="12"/>
      <c r="GG466" s="12"/>
      <c r="GH466" s="12"/>
      <c r="GI466" s="12"/>
      <c r="GJ466" s="12"/>
      <c r="GK466" s="14"/>
      <c r="GL466" s="14"/>
      <c r="GM466" s="12"/>
      <c r="GN466" s="12"/>
      <c r="GO466" s="14"/>
      <c r="GP466" s="14"/>
      <c r="GQ466" s="12"/>
      <c r="GR466" s="14"/>
      <c r="GS466" s="12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2">
        <f t="shared" si="106"/>
        <v>3</v>
      </c>
      <c r="HR466" s="12">
        <v>12000.0</v>
      </c>
      <c r="HS466" s="12">
        <v>0.0</v>
      </c>
      <c r="HT466" s="12">
        <v>0.0</v>
      </c>
      <c r="HU466" s="12">
        <v>0.0</v>
      </c>
      <c r="HV466" s="12">
        <v>0.0</v>
      </c>
      <c r="HW466" s="12">
        <v>0.0</v>
      </c>
      <c r="HX466" s="12">
        <v>12000.0</v>
      </c>
      <c r="HY466" s="12" t="s">
        <v>3980</v>
      </c>
      <c r="HZ466" s="12" t="s">
        <v>1732</v>
      </c>
    </row>
    <row r="467">
      <c r="A467" s="15" t="s">
        <v>3981</v>
      </c>
      <c r="B467" s="12" t="s">
        <v>3982</v>
      </c>
      <c r="C467" s="13">
        <v>45237.0</v>
      </c>
      <c r="D467" s="12">
        <v>11.0</v>
      </c>
      <c r="E467" s="12" t="s">
        <v>306</v>
      </c>
      <c r="F467" s="12" t="s">
        <v>318</v>
      </c>
      <c r="G467" s="12" t="s">
        <v>237</v>
      </c>
      <c r="H467" s="12" t="s">
        <v>238</v>
      </c>
      <c r="I467" s="12" t="s">
        <v>239</v>
      </c>
      <c r="J467" s="14"/>
      <c r="K467" s="12" t="s">
        <v>3983</v>
      </c>
      <c r="L467" s="12" t="s">
        <v>3984</v>
      </c>
      <c r="M467" s="15" t="s">
        <v>3985</v>
      </c>
      <c r="N467" s="12" t="s">
        <v>352</v>
      </c>
      <c r="O467" s="12" t="s">
        <v>259</v>
      </c>
      <c r="P467" s="12" t="s">
        <v>245</v>
      </c>
      <c r="Q467" s="12" t="s">
        <v>299</v>
      </c>
      <c r="R467" s="12" t="s">
        <v>247</v>
      </c>
      <c r="S467" s="12" t="s">
        <v>248</v>
      </c>
      <c r="T467" s="16" t="s">
        <v>324</v>
      </c>
      <c r="U467" s="17" t="s">
        <v>324</v>
      </c>
      <c r="V467" s="12" t="str">
        <f t="shared" si="1"/>
        <v>3,577252</v>
      </c>
      <c r="W467" s="14" t="str">
        <f t="shared" si="2"/>
        <v>98,622238</v>
      </c>
      <c r="X467" s="14" t="str">
        <f t="shared" si="3"/>
        <v>3,577252</v>
      </c>
      <c r="Y467" s="14" t="str">
        <f t="shared" si="4"/>
        <v>98,622238</v>
      </c>
      <c r="Z467" s="18">
        <f t="shared" si="99"/>
        <v>0</v>
      </c>
      <c r="AA467" s="14" t="str">
        <f t="shared" si="6"/>
        <v>Dalam Radius</v>
      </c>
      <c r="AB467" s="14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 t="b">
        <v>1</v>
      </c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 t="b">
        <v>1</v>
      </c>
      <c r="BW467" s="12"/>
      <c r="BX467" s="12"/>
      <c r="BY467" s="12"/>
      <c r="BZ467" s="12" t="b">
        <v>1</v>
      </c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4"/>
      <c r="DR467" s="12" t="b">
        <v>0</v>
      </c>
      <c r="DS467" s="12" t="b">
        <v>0</v>
      </c>
      <c r="DT467" s="12"/>
      <c r="DU467" s="12"/>
      <c r="DV467" s="12" t="s">
        <v>3986</v>
      </c>
      <c r="DW467" s="12" t="b">
        <v>0</v>
      </c>
      <c r="DX467" s="12"/>
      <c r="DY467" s="12"/>
      <c r="DZ467" s="12"/>
      <c r="EA467" s="12"/>
      <c r="EB467" s="12"/>
      <c r="EC467" s="12"/>
      <c r="ED467" s="12"/>
      <c r="EE467" s="12"/>
      <c r="EF467" s="14"/>
      <c r="EG467" s="14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4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4"/>
      <c r="FN467" s="12"/>
      <c r="FO467" s="12"/>
      <c r="FP467" s="12"/>
      <c r="FQ467" s="14"/>
      <c r="FR467" s="12"/>
      <c r="FS467" s="12"/>
      <c r="FT467" s="12"/>
      <c r="FU467" s="12"/>
      <c r="FV467" s="12"/>
      <c r="FW467" s="12"/>
      <c r="FX467" s="12"/>
      <c r="FY467" s="12"/>
      <c r="FZ467" s="12"/>
      <c r="GA467" s="12"/>
      <c r="GB467" s="12"/>
      <c r="GC467" s="14"/>
      <c r="GD467" s="12"/>
      <c r="GE467" s="12"/>
      <c r="GF467" s="12"/>
      <c r="GG467" s="12"/>
      <c r="GH467" s="12"/>
      <c r="GI467" s="12"/>
      <c r="GJ467" s="12"/>
      <c r="GK467" s="14"/>
      <c r="GL467" s="14"/>
      <c r="GM467" s="12"/>
      <c r="GN467" s="12"/>
      <c r="GO467" s="14"/>
      <c r="GP467" s="14"/>
      <c r="GQ467" s="12"/>
      <c r="GR467" s="14"/>
      <c r="GS467" s="12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2">
        <f t="shared" si="106"/>
        <v>3</v>
      </c>
      <c r="HR467" s="12">
        <v>0.0</v>
      </c>
      <c r="HS467" s="12">
        <v>0.0</v>
      </c>
      <c r="HT467" s="12">
        <v>0.0</v>
      </c>
      <c r="HU467" s="12">
        <v>0.0</v>
      </c>
      <c r="HV467" s="12">
        <v>0.0</v>
      </c>
      <c r="HW467" s="12">
        <v>0.0</v>
      </c>
      <c r="HX467" s="12">
        <v>0.0</v>
      </c>
      <c r="HY467" s="12" t="s">
        <v>3987</v>
      </c>
      <c r="HZ467" s="19">
        <v>36575.0</v>
      </c>
    </row>
    <row r="468">
      <c r="A468" s="12" t="s">
        <v>3988</v>
      </c>
      <c r="B468" s="20">
        <v>39339.0</v>
      </c>
      <c r="C468" s="13">
        <v>45237.0</v>
      </c>
      <c r="D468" s="12">
        <v>11.0</v>
      </c>
      <c r="E468" s="12" t="s">
        <v>306</v>
      </c>
      <c r="F468" s="12" t="s">
        <v>318</v>
      </c>
      <c r="G468" s="12" t="s">
        <v>237</v>
      </c>
      <c r="H468" s="12" t="s">
        <v>238</v>
      </c>
      <c r="I468" s="12" t="s">
        <v>239</v>
      </c>
      <c r="J468" s="14"/>
      <c r="K468" s="12" t="s">
        <v>3989</v>
      </c>
      <c r="L468" s="12" t="s">
        <v>3990</v>
      </c>
      <c r="M468" s="15" t="s">
        <v>3991</v>
      </c>
      <c r="N468" s="12" t="s">
        <v>352</v>
      </c>
      <c r="O468" s="12" t="s">
        <v>259</v>
      </c>
      <c r="P468" s="12" t="s">
        <v>245</v>
      </c>
      <c r="Q468" s="12" t="s">
        <v>299</v>
      </c>
      <c r="R468" s="12" t="s">
        <v>247</v>
      </c>
      <c r="S468" s="12" t="s">
        <v>248</v>
      </c>
      <c r="T468" s="16" t="s">
        <v>324</v>
      </c>
      <c r="U468" s="17" t="s">
        <v>324</v>
      </c>
      <c r="V468" s="12" t="str">
        <f t="shared" si="1"/>
        <v>3,577252</v>
      </c>
      <c r="W468" s="14" t="str">
        <f t="shared" si="2"/>
        <v>98,622238</v>
      </c>
      <c r="X468" s="14" t="str">
        <f t="shared" si="3"/>
        <v>3,577252</v>
      </c>
      <c r="Y468" s="14" t="str">
        <f t="shared" si="4"/>
        <v>98,622238</v>
      </c>
      <c r="Z468" s="18">
        <f t="shared" si="99"/>
        <v>0</v>
      </c>
      <c r="AA468" s="14" t="str">
        <f t="shared" si="6"/>
        <v>Dalam Radius</v>
      </c>
      <c r="AB468" s="14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 t="b">
        <v>1</v>
      </c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 t="b">
        <v>1</v>
      </c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4"/>
      <c r="DR468" s="12" t="b">
        <v>0</v>
      </c>
      <c r="DS468" s="12" t="b">
        <v>0</v>
      </c>
      <c r="DT468" s="12"/>
      <c r="DU468" s="12"/>
      <c r="DV468" s="12" t="s">
        <v>3992</v>
      </c>
      <c r="DW468" s="12" t="b">
        <v>0</v>
      </c>
      <c r="DX468" s="12"/>
      <c r="DY468" s="12"/>
      <c r="DZ468" s="12"/>
      <c r="EA468" s="12"/>
      <c r="EB468" s="12"/>
      <c r="EC468" s="12"/>
      <c r="ED468" s="12"/>
      <c r="EE468" s="12"/>
      <c r="EF468" s="14"/>
      <c r="EG468" s="14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4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4"/>
      <c r="FN468" s="12"/>
      <c r="FO468" s="12"/>
      <c r="FP468" s="12"/>
      <c r="FQ468" s="14"/>
      <c r="FR468" s="12"/>
      <c r="FS468" s="12"/>
      <c r="FT468" s="12"/>
      <c r="FU468" s="12"/>
      <c r="FV468" s="12"/>
      <c r="FW468" s="12"/>
      <c r="FX468" s="12"/>
      <c r="FY468" s="12"/>
      <c r="FZ468" s="12"/>
      <c r="GA468" s="12"/>
      <c r="GB468" s="12"/>
      <c r="GC468" s="14"/>
      <c r="GD468" s="12"/>
      <c r="GE468" s="12"/>
      <c r="GF468" s="12"/>
      <c r="GG468" s="12"/>
      <c r="GH468" s="12"/>
      <c r="GI468" s="12"/>
      <c r="GJ468" s="12"/>
      <c r="GK468" s="14"/>
      <c r="GL468" s="14"/>
      <c r="GM468" s="12"/>
      <c r="GN468" s="12"/>
      <c r="GO468" s="14"/>
      <c r="GP468" s="14"/>
      <c r="GQ468" s="12"/>
      <c r="GR468" s="14"/>
      <c r="GS468" s="12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2">
        <f t="shared" si="106"/>
        <v>2</v>
      </c>
      <c r="HR468" s="12">
        <v>0.0</v>
      </c>
      <c r="HS468" s="12">
        <v>0.0</v>
      </c>
      <c r="HT468" s="12">
        <v>0.0</v>
      </c>
      <c r="HU468" s="12">
        <v>0.0</v>
      </c>
      <c r="HV468" s="12">
        <v>0.0</v>
      </c>
      <c r="HW468" s="12">
        <v>0.0</v>
      </c>
      <c r="HX468" s="12">
        <v>0.0</v>
      </c>
      <c r="HY468" s="20">
        <v>13071.0</v>
      </c>
      <c r="HZ468" s="19">
        <v>36553.0</v>
      </c>
    </row>
    <row r="469">
      <c r="A469" s="12" t="s">
        <v>3993</v>
      </c>
      <c r="B469" s="12" t="s">
        <v>3994</v>
      </c>
      <c r="C469" s="13">
        <v>45237.0</v>
      </c>
      <c r="D469" s="12">
        <v>11.0</v>
      </c>
      <c r="E469" s="12" t="s">
        <v>306</v>
      </c>
      <c r="F469" s="12" t="s">
        <v>318</v>
      </c>
      <c r="G469" s="12" t="s">
        <v>237</v>
      </c>
      <c r="H469" s="12" t="s">
        <v>238</v>
      </c>
      <c r="I469" s="12" t="s">
        <v>239</v>
      </c>
      <c r="J469" s="14"/>
      <c r="K469" s="12" t="s">
        <v>3995</v>
      </c>
      <c r="L469" s="12" t="s">
        <v>3996</v>
      </c>
      <c r="M469" s="15" t="s">
        <v>3997</v>
      </c>
      <c r="N469" s="12" t="s">
        <v>352</v>
      </c>
      <c r="O469" s="12" t="s">
        <v>259</v>
      </c>
      <c r="P469" s="12" t="s">
        <v>245</v>
      </c>
      <c r="Q469" s="12" t="s">
        <v>299</v>
      </c>
      <c r="R469" s="12" t="s">
        <v>247</v>
      </c>
      <c r="S469" s="12" t="s">
        <v>3998</v>
      </c>
      <c r="T469" s="16" t="s">
        <v>324</v>
      </c>
      <c r="U469" s="17" t="s">
        <v>324</v>
      </c>
      <c r="V469" s="12" t="str">
        <f t="shared" si="1"/>
        <v>3,577252</v>
      </c>
      <c r="W469" s="14" t="str">
        <f t="shared" si="2"/>
        <v>98,622238</v>
      </c>
      <c r="X469" s="14" t="str">
        <f t="shared" si="3"/>
        <v>3,577252</v>
      </c>
      <c r="Y469" s="14" t="str">
        <f t="shared" si="4"/>
        <v>98,622238</v>
      </c>
      <c r="Z469" s="18">
        <f t="shared" si="99"/>
        <v>0</v>
      </c>
      <c r="AA469" s="14" t="str">
        <f t="shared" si="6"/>
        <v>Dalam Radius</v>
      </c>
      <c r="AB469" s="14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 t="b">
        <v>1</v>
      </c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4"/>
      <c r="DR469" s="12" t="b">
        <v>0</v>
      </c>
      <c r="DS469" s="12" t="b">
        <v>0</v>
      </c>
      <c r="DT469" s="12"/>
      <c r="DU469" s="12"/>
      <c r="DV469" s="12" t="s">
        <v>3999</v>
      </c>
      <c r="DW469" s="12" t="b">
        <v>0</v>
      </c>
      <c r="DX469" s="12"/>
      <c r="DY469" s="12"/>
      <c r="DZ469" s="12"/>
      <c r="EA469" s="12"/>
      <c r="EB469" s="12"/>
      <c r="EC469" s="12"/>
      <c r="ED469" s="12"/>
      <c r="EE469" s="12"/>
      <c r="EF469" s="14"/>
      <c r="EG469" s="14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4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4"/>
      <c r="FN469" s="12"/>
      <c r="FO469" s="12"/>
      <c r="FP469" s="12"/>
      <c r="FQ469" s="14"/>
      <c r="FR469" s="12"/>
      <c r="FS469" s="12"/>
      <c r="FT469" s="12"/>
      <c r="FU469" s="12"/>
      <c r="FV469" s="12"/>
      <c r="FW469" s="12"/>
      <c r="FX469" s="12"/>
      <c r="FY469" s="12"/>
      <c r="FZ469" s="12"/>
      <c r="GA469" s="12"/>
      <c r="GB469" s="12"/>
      <c r="GC469" s="14"/>
      <c r="GD469" s="12"/>
      <c r="GE469" s="12"/>
      <c r="GF469" s="12"/>
      <c r="GG469" s="12"/>
      <c r="GH469" s="12"/>
      <c r="GI469" s="12"/>
      <c r="GJ469" s="12"/>
      <c r="GK469" s="14"/>
      <c r="GL469" s="14"/>
      <c r="GM469" s="12"/>
      <c r="GN469" s="12"/>
      <c r="GO469" s="14"/>
      <c r="GP469" s="14"/>
      <c r="GQ469" s="12"/>
      <c r="GR469" s="14"/>
      <c r="GS469" s="12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2">
        <f t="shared" si="106"/>
        <v>1</v>
      </c>
      <c r="HR469" s="12">
        <v>0.0</v>
      </c>
      <c r="HS469" s="12">
        <v>0.0</v>
      </c>
      <c r="HT469" s="12">
        <v>0.0</v>
      </c>
      <c r="HU469" s="12">
        <v>0.0</v>
      </c>
      <c r="HV469" s="12">
        <v>0.0</v>
      </c>
      <c r="HW469" s="12">
        <v>0.0</v>
      </c>
      <c r="HX469" s="12">
        <v>0.0</v>
      </c>
      <c r="HY469" s="12" t="s">
        <v>4000</v>
      </c>
      <c r="HZ469" s="19">
        <v>36529.0</v>
      </c>
    </row>
    <row r="470">
      <c r="A470" s="12" t="s">
        <v>4001</v>
      </c>
      <c r="B470" s="12" t="s">
        <v>4002</v>
      </c>
      <c r="C470" s="13">
        <v>45237.0</v>
      </c>
      <c r="D470" s="12">
        <v>11.0</v>
      </c>
      <c r="E470" s="12" t="s">
        <v>306</v>
      </c>
      <c r="F470" s="12" t="s">
        <v>318</v>
      </c>
      <c r="G470" s="12" t="s">
        <v>237</v>
      </c>
      <c r="H470" s="12" t="s">
        <v>238</v>
      </c>
      <c r="I470" s="12" t="s">
        <v>239</v>
      </c>
      <c r="J470" s="14"/>
      <c r="K470" s="12" t="s">
        <v>4003</v>
      </c>
      <c r="L470" s="12" t="s">
        <v>4004</v>
      </c>
      <c r="M470" s="15" t="s">
        <v>4005</v>
      </c>
      <c r="N470" s="12" t="s">
        <v>352</v>
      </c>
      <c r="O470" s="12" t="s">
        <v>259</v>
      </c>
      <c r="P470" s="12" t="s">
        <v>245</v>
      </c>
      <c r="Q470" s="12" t="s">
        <v>299</v>
      </c>
      <c r="R470" s="12" t="s">
        <v>247</v>
      </c>
      <c r="S470" s="12" t="s">
        <v>248</v>
      </c>
      <c r="T470" s="16" t="s">
        <v>324</v>
      </c>
      <c r="U470" s="17" t="s">
        <v>324</v>
      </c>
      <c r="V470" s="12" t="str">
        <f t="shared" si="1"/>
        <v>3,577252</v>
      </c>
      <c r="W470" s="14" t="str">
        <f t="shared" si="2"/>
        <v>98,622238</v>
      </c>
      <c r="X470" s="14" t="str">
        <f t="shared" si="3"/>
        <v>3,577252</v>
      </c>
      <c r="Y470" s="14" t="str">
        <f t="shared" si="4"/>
        <v>98,622238</v>
      </c>
      <c r="Z470" s="18">
        <f t="shared" si="99"/>
        <v>0</v>
      </c>
      <c r="AA470" s="14" t="str">
        <f t="shared" si="6"/>
        <v>Dalam Radius</v>
      </c>
      <c r="AB470" s="14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 t="b">
        <v>1</v>
      </c>
      <c r="BC470" s="12"/>
      <c r="BD470" s="12"/>
      <c r="BE470" s="12"/>
      <c r="BF470" s="12" t="b">
        <v>1</v>
      </c>
      <c r="BG470" s="12"/>
      <c r="BH470" s="12"/>
      <c r="BI470" s="12" t="b">
        <v>1</v>
      </c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 t="b">
        <v>1</v>
      </c>
      <c r="BW470" s="12"/>
      <c r="BX470" s="12"/>
      <c r="BY470" s="12"/>
      <c r="BZ470" s="12" t="b">
        <v>1</v>
      </c>
      <c r="CA470" s="12"/>
      <c r="CB470" s="12" t="b">
        <v>1</v>
      </c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4"/>
      <c r="DR470" s="12" t="b">
        <v>0</v>
      </c>
      <c r="DS470" s="12" t="b">
        <v>0</v>
      </c>
      <c r="DT470" s="12"/>
      <c r="DU470" s="12"/>
      <c r="DV470" s="12" t="s">
        <v>4006</v>
      </c>
      <c r="DW470" s="12" t="b">
        <v>1</v>
      </c>
      <c r="DX470" s="12"/>
      <c r="DY470" s="12"/>
      <c r="DZ470" s="12"/>
      <c r="EA470" s="12"/>
      <c r="EB470" s="12"/>
      <c r="EC470" s="12"/>
      <c r="ED470" s="12"/>
      <c r="EE470" s="12"/>
      <c r="EF470" s="14"/>
      <c r="EG470" s="14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4"/>
      <c r="EU470" s="12"/>
      <c r="EV470" s="12"/>
      <c r="EW470" s="12">
        <v>1.0</v>
      </c>
      <c r="EX470" s="12"/>
      <c r="EY470" s="12"/>
      <c r="EZ470" s="12"/>
      <c r="FA470" s="12">
        <v>1.0</v>
      </c>
      <c r="FB470" s="12"/>
      <c r="FC470" s="12">
        <v>4.0</v>
      </c>
      <c r="FD470" s="12"/>
      <c r="FE470" s="12"/>
      <c r="FF470" s="12"/>
      <c r="FG470" s="12"/>
      <c r="FH470" s="12"/>
      <c r="FI470" s="12"/>
      <c r="FJ470" s="12"/>
      <c r="FK470" s="12"/>
      <c r="FL470" s="12"/>
      <c r="FM470" s="14"/>
      <c r="FN470" s="12"/>
      <c r="FO470" s="12"/>
      <c r="FP470" s="12"/>
      <c r="FQ470" s="14"/>
      <c r="FR470" s="12"/>
      <c r="FS470" s="12"/>
      <c r="FT470" s="12"/>
      <c r="FU470" s="12"/>
      <c r="FV470" s="12"/>
      <c r="FW470" s="12">
        <v>4.0</v>
      </c>
      <c r="FX470" s="12"/>
      <c r="FY470" s="12"/>
      <c r="FZ470" s="12"/>
      <c r="GA470" s="12"/>
      <c r="GB470" s="12"/>
      <c r="GC470" s="14"/>
      <c r="GD470" s="12"/>
      <c r="GE470" s="12">
        <v>1.0</v>
      </c>
      <c r="GF470" s="12"/>
      <c r="GG470" s="12"/>
      <c r="GH470" s="12">
        <v>1.0</v>
      </c>
      <c r="GI470" s="12"/>
      <c r="GJ470" s="12"/>
      <c r="GK470" s="14"/>
      <c r="GL470" s="14"/>
      <c r="GM470" s="12"/>
      <c r="GN470" s="12"/>
      <c r="GO470" s="14"/>
      <c r="GP470" s="14"/>
      <c r="GQ470" s="12"/>
      <c r="GR470" s="14"/>
      <c r="GS470" s="12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2">
        <f t="shared" si="106"/>
        <v>6</v>
      </c>
      <c r="HR470" s="12">
        <v>144000.0</v>
      </c>
      <c r="HS470" s="12">
        <v>0.0</v>
      </c>
      <c r="HT470" s="12">
        <v>0.0</v>
      </c>
      <c r="HU470" s="12">
        <v>0.0</v>
      </c>
      <c r="HV470" s="12">
        <v>0.0</v>
      </c>
      <c r="HW470" s="12">
        <v>0.0</v>
      </c>
      <c r="HX470" s="12">
        <v>144000.0</v>
      </c>
      <c r="HY470" s="12" t="s">
        <v>4007</v>
      </c>
      <c r="HZ470" s="12" t="s">
        <v>4008</v>
      </c>
    </row>
    <row r="471">
      <c r="A471" s="12" t="s">
        <v>4009</v>
      </c>
      <c r="B471" s="12" t="s">
        <v>4010</v>
      </c>
      <c r="C471" s="13">
        <v>45237.0</v>
      </c>
      <c r="D471" s="12">
        <v>11.0</v>
      </c>
      <c r="E471" s="12" t="s">
        <v>306</v>
      </c>
      <c r="F471" s="12" t="s">
        <v>318</v>
      </c>
      <c r="G471" s="12" t="s">
        <v>237</v>
      </c>
      <c r="H471" s="12" t="s">
        <v>238</v>
      </c>
      <c r="I471" s="12" t="s">
        <v>239</v>
      </c>
      <c r="J471" s="14"/>
      <c r="K471" s="12" t="s">
        <v>4011</v>
      </c>
      <c r="L471" s="12" t="s">
        <v>4012</v>
      </c>
      <c r="M471" s="15" t="s">
        <v>4013</v>
      </c>
      <c r="N471" s="12" t="s">
        <v>352</v>
      </c>
      <c r="O471" s="12" t="s">
        <v>259</v>
      </c>
      <c r="P471" s="12" t="s">
        <v>245</v>
      </c>
      <c r="Q471" s="12" t="s">
        <v>278</v>
      </c>
      <c r="R471" s="12" t="s">
        <v>279</v>
      </c>
      <c r="S471" s="12" t="s">
        <v>248</v>
      </c>
      <c r="T471" s="16" t="s">
        <v>324</v>
      </c>
      <c r="U471" s="17" t="s">
        <v>324</v>
      </c>
      <c r="V471" s="12" t="str">
        <f t="shared" si="1"/>
        <v>3,577252</v>
      </c>
      <c r="W471" s="14" t="str">
        <f t="shared" si="2"/>
        <v>98,622238</v>
      </c>
      <c r="X471" s="14" t="str">
        <f t="shared" si="3"/>
        <v>3,577252</v>
      </c>
      <c r="Y471" s="14" t="str">
        <f t="shared" si="4"/>
        <v>98,622238</v>
      </c>
      <c r="Z471" s="18">
        <f t="shared" si="99"/>
        <v>0</v>
      </c>
      <c r="AA471" s="14" t="str">
        <f t="shared" si="6"/>
        <v>Dalam Radius</v>
      </c>
      <c r="AB471" s="14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4"/>
      <c r="DR471" s="12" t="b">
        <v>0</v>
      </c>
      <c r="DS471" s="12" t="b">
        <v>0</v>
      </c>
      <c r="DT471" s="12"/>
      <c r="DU471" s="12"/>
      <c r="DV471" s="12" t="s">
        <v>4014</v>
      </c>
      <c r="DW471" s="12" t="b">
        <v>0</v>
      </c>
      <c r="DX471" s="12"/>
      <c r="DY471" s="12"/>
      <c r="DZ471" s="12"/>
      <c r="EA471" s="12"/>
      <c r="EB471" s="12"/>
      <c r="EC471" s="12"/>
      <c r="ED471" s="12"/>
      <c r="EE471" s="12"/>
      <c r="EF471" s="14"/>
      <c r="EG471" s="14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4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4"/>
      <c r="FN471" s="12"/>
      <c r="FO471" s="12"/>
      <c r="FP471" s="12"/>
      <c r="FQ471" s="14"/>
      <c r="FR471" s="12"/>
      <c r="FS471" s="12"/>
      <c r="FT471" s="12"/>
      <c r="FU471" s="12"/>
      <c r="FV471" s="12"/>
      <c r="FW471" s="12"/>
      <c r="FX471" s="12"/>
      <c r="FY471" s="12"/>
      <c r="FZ471" s="12"/>
      <c r="GA471" s="12"/>
      <c r="GB471" s="12"/>
      <c r="GC471" s="14"/>
      <c r="GD471" s="12"/>
      <c r="GE471" s="12"/>
      <c r="GF471" s="12"/>
      <c r="GG471" s="12"/>
      <c r="GH471" s="12"/>
      <c r="GI471" s="12"/>
      <c r="GJ471" s="12"/>
      <c r="GK471" s="14"/>
      <c r="GL471" s="14"/>
      <c r="GM471" s="12"/>
      <c r="GN471" s="12"/>
      <c r="GO471" s="14"/>
      <c r="GP471" s="14"/>
      <c r="GQ471" s="12"/>
      <c r="GR471" s="14"/>
      <c r="GS471" s="12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2">
        <f t="shared" si="106"/>
        <v>0</v>
      </c>
      <c r="HR471" s="12">
        <v>0.0</v>
      </c>
      <c r="HS471" s="12">
        <v>0.0</v>
      </c>
      <c r="HT471" s="12">
        <v>0.0</v>
      </c>
      <c r="HU471" s="12">
        <v>0.0</v>
      </c>
      <c r="HV471" s="12">
        <v>0.0</v>
      </c>
      <c r="HW471" s="12">
        <v>0.0</v>
      </c>
      <c r="HX471" s="12">
        <v>0.0</v>
      </c>
      <c r="HY471" s="12" t="s">
        <v>4015</v>
      </c>
      <c r="HZ471" s="19">
        <v>36562.0</v>
      </c>
    </row>
    <row r="472">
      <c r="A472" s="12" t="s">
        <v>4016</v>
      </c>
      <c r="B472" s="12" t="s">
        <v>4017</v>
      </c>
      <c r="C472" s="13">
        <v>45237.0</v>
      </c>
      <c r="D472" s="12">
        <v>11.0</v>
      </c>
      <c r="E472" s="12" t="s">
        <v>306</v>
      </c>
      <c r="F472" s="12" t="s">
        <v>318</v>
      </c>
      <c r="G472" s="12" t="s">
        <v>237</v>
      </c>
      <c r="H472" s="12" t="s">
        <v>238</v>
      </c>
      <c r="I472" s="12" t="s">
        <v>239</v>
      </c>
      <c r="J472" s="14"/>
      <c r="K472" s="12" t="s">
        <v>4018</v>
      </c>
      <c r="L472" s="12" t="s">
        <v>4019</v>
      </c>
      <c r="M472" s="15" t="s">
        <v>4020</v>
      </c>
      <c r="N472" s="12" t="s">
        <v>352</v>
      </c>
      <c r="O472" s="12" t="s">
        <v>259</v>
      </c>
      <c r="P472" s="12" t="s">
        <v>245</v>
      </c>
      <c r="Q472" s="12" t="s">
        <v>428</v>
      </c>
      <c r="R472" s="12" t="s">
        <v>429</v>
      </c>
      <c r="S472" s="12" t="s">
        <v>248</v>
      </c>
      <c r="T472" s="16" t="s">
        <v>324</v>
      </c>
      <c r="U472" s="17" t="s">
        <v>324</v>
      </c>
      <c r="V472" s="12" t="str">
        <f t="shared" si="1"/>
        <v>3,577252</v>
      </c>
      <c r="W472" s="14" t="str">
        <f t="shared" si="2"/>
        <v>98,622238</v>
      </c>
      <c r="X472" s="14" t="str">
        <f t="shared" si="3"/>
        <v>3,577252</v>
      </c>
      <c r="Y472" s="14" t="str">
        <f t="shared" si="4"/>
        <v>98,622238</v>
      </c>
      <c r="Z472" s="18">
        <f t="shared" si="99"/>
        <v>0</v>
      </c>
      <c r="AA472" s="14" t="str">
        <f t="shared" si="6"/>
        <v>Dalam Radius</v>
      </c>
      <c r="AB472" s="14"/>
      <c r="AC472" s="12"/>
      <c r="AD472" s="12"/>
      <c r="AE472" s="12"/>
      <c r="AF472" s="12"/>
      <c r="AG472" s="12"/>
      <c r="AH472" s="12" t="b">
        <v>1</v>
      </c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 t="b">
        <v>1</v>
      </c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 t="b">
        <v>1</v>
      </c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4"/>
      <c r="DR472" s="12" t="b">
        <v>0</v>
      </c>
      <c r="DS472" s="12" t="b">
        <v>0</v>
      </c>
      <c r="DT472" s="12"/>
      <c r="DU472" s="12"/>
      <c r="DV472" s="12" t="s">
        <v>4021</v>
      </c>
      <c r="DW472" s="12" t="b">
        <v>0</v>
      </c>
      <c r="DX472" s="12"/>
      <c r="DY472" s="12"/>
      <c r="DZ472" s="12"/>
      <c r="EA472" s="12"/>
      <c r="EB472" s="12"/>
      <c r="EC472" s="12"/>
      <c r="ED472" s="12"/>
      <c r="EE472" s="12"/>
      <c r="EF472" s="14"/>
      <c r="EG472" s="14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4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4"/>
      <c r="FN472" s="12"/>
      <c r="FO472" s="12"/>
      <c r="FP472" s="12"/>
      <c r="FQ472" s="14"/>
      <c r="FR472" s="12"/>
      <c r="FS472" s="12"/>
      <c r="FT472" s="12"/>
      <c r="FU472" s="12"/>
      <c r="FV472" s="12"/>
      <c r="FW472" s="12"/>
      <c r="FX472" s="12"/>
      <c r="FY472" s="12"/>
      <c r="FZ472" s="12"/>
      <c r="GA472" s="12"/>
      <c r="GB472" s="12"/>
      <c r="GC472" s="14"/>
      <c r="GD472" s="12"/>
      <c r="GE472" s="12"/>
      <c r="GF472" s="12"/>
      <c r="GG472" s="12"/>
      <c r="GH472" s="12"/>
      <c r="GI472" s="12"/>
      <c r="GJ472" s="12"/>
      <c r="GK472" s="14"/>
      <c r="GL472" s="14"/>
      <c r="GM472" s="12"/>
      <c r="GN472" s="12"/>
      <c r="GO472" s="14"/>
      <c r="GP472" s="14"/>
      <c r="GQ472" s="12"/>
      <c r="GR472" s="14"/>
      <c r="GS472" s="12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2">
        <f t="shared" si="106"/>
        <v>3</v>
      </c>
      <c r="HR472" s="12">
        <v>0.0</v>
      </c>
      <c r="HS472" s="12">
        <v>0.0</v>
      </c>
      <c r="HT472" s="12">
        <v>0.0</v>
      </c>
      <c r="HU472" s="12">
        <v>0.0</v>
      </c>
      <c r="HV472" s="12">
        <v>0.0</v>
      </c>
      <c r="HW472" s="12">
        <v>0.0</v>
      </c>
      <c r="HX472" s="12">
        <v>0.0</v>
      </c>
      <c r="HY472" s="12" t="s">
        <v>4022</v>
      </c>
      <c r="HZ472" s="19">
        <v>36636.0</v>
      </c>
    </row>
    <row r="473">
      <c r="A473" s="12" t="s">
        <v>4023</v>
      </c>
      <c r="B473" s="12" t="s">
        <v>4024</v>
      </c>
      <c r="C473" s="13">
        <v>45237.0</v>
      </c>
      <c r="D473" s="12">
        <v>11.0</v>
      </c>
      <c r="E473" s="12" t="s">
        <v>306</v>
      </c>
      <c r="F473" s="12" t="s">
        <v>318</v>
      </c>
      <c r="G473" s="12" t="s">
        <v>237</v>
      </c>
      <c r="H473" s="12" t="s">
        <v>238</v>
      </c>
      <c r="I473" s="12" t="s">
        <v>239</v>
      </c>
      <c r="J473" s="14"/>
      <c r="K473" s="12" t="s">
        <v>4025</v>
      </c>
      <c r="L473" s="12" t="s">
        <v>4026</v>
      </c>
      <c r="M473" s="15" t="s">
        <v>4027</v>
      </c>
      <c r="N473" s="12" t="s">
        <v>311</v>
      </c>
      <c r="O473" s="12" t="s">
        <v>259</v>
      </c>
      <c r="P473" s="12" t="s">
        <v>245</v>
      </c>
      <c r="Q473" s="12" t="s">
        <v>246</v>
      </c>
      <c r="R473" s="12" t="s">
        <v>247</v>
      </c>
      <c r="S473" s="12" t="s">
        <v>4028</v>
      </c>
      <c r="T473" s="16" t="s">
        <v>4029</v>
      </c>
      <c r="U473" s="17" t="s">
        <v>4029</v>
      </c>
      <c r="V473" s="12" t="str">
        <f t="shared" si="1"/>
        <v>3.577252</v>
      </c>
      <c r="W473" s="14" t="str">
        <f t="shared" si="2"/>
        <v>98.622238</v>
      </c>
      <c r="X473" s="14" t="str">
        <f t="shared" si="3"/>
        <v>3.577252</v>
      </c>
      <c r="Y473" s="14" t="str">
        <f t="shared" si="4"/>
        <v>98.622238</v>
      </c>
      <c r="Z473" s="18">
        <f t="shared" si="99"/>
        <v>0</v>
      </c>
      <c r="AA473" s="14" t="str">
        <f t="shared" si="6"/>
        <v>Dalam Radius</v>
      </c>
      <c r="AB473" s="14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4"/>
      <c r="DR473" s="12" t="b">
        <v>0</v>
      </c>
      <c r="DS473" s="12" t="b">
        <v>0</v>
      </c>
      <c r="DT473" s="12"/>
      <c r="DU473" s="12"/>
      <c r="DV473" s="12" t="s">
        <v>4030</v>
      </c>
      <c r="DW473" s="12" t="b">
        <v>1</v>
      </c>
      <c r="DX473" s="12"/>
      <c r="DY473" s="12"/>
      <c r="DZ473" s="12"/>
      <c r="EA473" s="12"/>
      <c r="EB473" s="12"/>
      <c r="EC473" s="12"/>
      <c r="ED473" s="12"/>
      <c r="EE473" s="12"/>
      <c r="EF473" s="14"/>
      <c r="EG473" s="14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4"/>
      <c r="EU473" s="12"/>
      <c r="EV473" s="12"/>
      <c r="EW473" s="12"/>
      <c r="EX473" s="12"/>
      <c r="EY473" s="12"/>
      <c r="EZ473" s="12"/>
      <c r="FA473" s="12"/>
      <c r="FB473" s="12"/>
      <c r="FC473" s="12">
        <v>1.0</v>
      </c>
      <c r="FD473" s="12"/>
      <c r="FE473" s="12"/>
      <c r="FF473" s="12"/>
      <c r="FG473" s="12"/>
      <c r="FH473" s="12"/>
      <c r="FI473" s="12"/>
      <c r="FJ473" s="12"/>
      <c r="FK473" s="12"/>
      <c r="FL473" s="12"/>
      <c r="FM473" s="14"/>
      <c r="FN473" s="12"/>
      <c r="FO473" s="12"/>
      <c r="FP473" s="12"/>
      <c r="FQ473" s="14"/>
      <c r="FR473" s="12"/>
      <c r="FS473" s="12"/>
      <c r="FT473" s="12"/>
      <c r="FU473" s="12"/>
      <c r="FV473" s="12"/>
      <c r="FW473" s="12"/>
      <c r="FX473" s="12"/>
      <c r="FY473" s="12">
        <v>1.0</v>
      </c>
      <c r="FZ473" s="12"/>
      <c r="GA473" s="12"/>
      <c r="GB473" s="12"/>
      <c r="GC473" s="14"/>
      <c r="GD473" s="12"/>
      <c r="GE473" s="12"/>
      <c r="GF473" s="12"/>
      <c r="GG473" s="12"/>
      <c r="GH473" s="12"/>
      <c r="GI473" s="12"/>
      <c r="GJ473" s="12"/>
      <c r="GK473" s="14"/>
      <c r="GL473" s="14"/>
      <c r="GM473" s="12"/>
      <c r="GN473" s="12"/>
      <c r="GO473" s="14"/>
      <c r="GP473" s="14"/>
      <c r="GQ473" s="12"/>
      <c r="GR473" s="14"/>
      <c r="GS473" s="12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2">
        <f t="shared" si="106"/>
        <v>0</v>
      </c>
      <c r="HR473" s="12">
        <v>24000.0</v>
      </c>
      <c r="HS473" s="12">
        <v>0.0</v>
      </c>
      <c r="HT473" s="12">
        <v>0.0</v>
      </c>
      <c r="HU473" s="12">
        <v>0.0</v>
      </c>
      <c r="HV473" s="12">
        <v>0.0</v>
      </c>
      <c r="HW473" s="12">
        <v>0.0</v>
      </c>
      <c r="HX473" s="12">
        <v>24000.0</v>
      </c>
      <c r="HY473" s="12" t="s">
        <v>4031</v>
      </c>
      <c r="HZ473" s="12" t="s">
        <v>1157</v>
      </c>
    </row>
    <row r="474">
      <c r="A474" s="12" t="s">
        <v>4032</v>
      </c>
      <c r="B474" s="12" t="s">
        <v>4033</v>
      </c>
      <c r="C474" s="13">
        <v>45237.0</v>
      </c>
      <c r="D474" s="12">
        <v>11.0</v>
      </c>
      <c r="E474" s="12" t="s">
        <v>1094</v>
      </c>
      <c r="F474" s="12" t="s">
        <v>1095</v>
      </c>
      <c r="G474" s="12" t="s">
        <v>237</v>
      </c>
      <c r="H474" s="12" t="s">
        <v>238</v>
      </c>
      <c r="I474" s="12" t="s">
        <v>239</v>
      </c>
      <c r="J474" s="14"/>
      <c r="K474" s="15" t="s">
        <v>4034</v>
      </c>
      <c r="L474" s="12" t="s">
        <v>4035</v>
      </c>
      <c r="M474" s="15" t="s">
        <v>1727</v>
      </c>
      <c r="N474" s="12" t="s">
        <v>1704</v>
      </c>
      <c r="O474" s="12" t="s">
        <v>1100</v>
      </c>
      <c r="P474" s="12" t="s">
        <v>245</v>
      </c>
      <c r="Q474" s="12" t="s">
        <v>299</v>
      </c>
      <c r="R474" s="12" t="s">
        <v>247</v>
      </c>
      <c r="S474" s="12" t="s">
        <v>4036</v>
      </c>
      <c r="T474" s="16" t="s">
        <v>4037</v>
      </c>
      <c r="U474" s="17" t="s">
        <v>4038</v>
      </c>
      <c r="V474" s="12" t="str">
        <f t="shared" si="1"/>
        <v>3,194871</v>
      </c>
      <c r="W474" s="14" t="str">
        <f t="shared" si="2"/>
        <v>98,508677</v>
      </c>
      <c r="X474" s="14" t="str">
        <f t="shared" si="3"/>
        <v>3,195210</v>
      </c>
      <c r="Y474" s="14" t="str">
        <f t="shared" si="4"/>
        <v>98,508581</v>
      </c>
      <c r="Z474" s="18">
        <f t="shared" si="99"/>
        <v>39.17284772</v>
      </c>
      <c r="AA474" s="14" t="str">
        <f t="shared" si="6"/>
        <v>Dalam Radius</v>
      </c>
      <c r="AB474" s="14"/>
      <c r="AC474" s="12" t="b">
        <v>0</v>
      </c>
      <c r="AD474" s="12" t="b">
        <v>0</v>
      </c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4"/>
      <c r="DR474" s="12" t="b">
        <v>0</v>
      </c>
      <c r="DS474" s="12" t="b">
        <v>0</v>
      </c>
      <c r="DT474" s="12"/>
      <c r="DU474" s="12"/>
      <c r="DV474" s="12" t="s">
        <v>4039</v>
      </c>
      <c r="DW474" s="12" t="b">
        <v>1</v>
      </c>
      <c r="DX474" s="12"/>
      <c r="DY474" s="12"/>
      <c r="DZ474" s="12"/>
      <c r="EA474" s="12"/>
      <c r="EB474" s="12"/>
      <c r="EC474" s="12"/>
      <c r="ED474" s="12"/>
      <c r="EE474" s="12"/>
      <c r="EF474" s="14"/>
      <c r="EG474" s="14"/>
      <c r="EH474" s="12"/>
      <c r="EI474" s="12"/>
      <c r="EJ474" s="12"/>
      <c r="EK474" s="12"/>
      <c r="EL474" s="12"/>
      <c r="EM474" s="12"/>
      <c r="EN474" s="12"/>
      <c r="EO474" s="12"/>
      <c r="EP474" s="12">
        <v>1.0</v>
      </c>
      <c r="EQ474" s="12"/>
      <c r="ER474" s="12"/>
      <c r="ES474" s="12"/>
      <c r="ET474" s="14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4"/>
      <c r="FN474" s="12"/>
      <c r="FO474" s="12"/>
      <c r="FP474" s="12"/>
      <c r="FQ474" s="14"/>
      <c r="FR474" s="12"/>
      <c r="FS474" s="12"/>
      <c r="FT474" s="12"/>
      <c r="FU474" s="12"/>
      <c r="FV474" s="12"/>
      <c r="FW474" s="12"/>
      <c r="FX474" s="12"/>
      <c r="FY474" s="12"/>
      <c r="FZ474" s="12"/>
      <c r="GA474" s="12"/>
      <c r="GB474" s="12"/>
      <c r="GC474" s="14"/>
      <c r="GD474" s="12"/>
      <c r="GE474" s="12"/>
      <c r="GF474" s="12"/>
      <c r="GG474" s="12"/>
      <c r="GH474" s="12"/>
      <c r="GI474" s="12"/>
      <c r="GJ474" s="12"/>
      <c r="GK474" s="14"/>
      <c r="GL474" s="14"/>
      <c r="GM474" s="12"/>
      <c r="GN474" s="12"/>
      <c r="GO474" s="14"/>
      <c r="GP474" s="14"/>
      <c r="GQ474" s="12"/>
      <c r="GR474" s="14"/>
      <c r="GS474" s="12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2">
        <f t="shared" si="106"/>
        <v>0</v>
      </c>
      <c r="HR474" s="12">
        <v>0.0</v>
      </c>
      <c r="HS474" s="12">
        <v>12500.0</v>
      </c>
      <c r="HT474" s="12">
        <v>0.0</v>
      </c>
      <c r="HU474" s="12">
        <v>0.0</v>
      </c>
      <c r="HV474" s="12">
        <v>0.0</v>
      </c>
      <c r="HW474" s="12">
        <v>0.0</v>
      </c>
      <c r="HX474" s="12">
        <v>12500.0</v>
      </c>
      <c r="HY474" s="12" t="s">
        <v>4040</v>
      </c>
      <c r="HZ474" s="19">
        <v>36573.0</v>
      </c>
    </row>
    <row r="475">
      <c r="A475" s="12" t="s">
        <v>4041</v>
      </c>
      <c r="B475" s="20">
        <v>11605.0</v>
      </c>
      <c r="C475" s="13">
        <v>45238.0</v>
      </c>
      <c r="D475" s="12">
        <v>11.0</v>
      </c>
      <c r="E475" s="12" t="s">
        <v>3251</v>
      </c>
      <c r="F475" s="12" t="s">
        <v>3252</v>
      </c>
      <c r="G475" s="12" t="s">
        <v>237</v>
      </c>
      <c r="H475" s="12" t="s">
        <v>238</v>
      </c>
      <c r="I475" s="12" t="s">
        <v>239</v>
      </c>
      <c r="J475" s="14"/>
      <c r="K475" s="12" t="s">
        <v>4042</v>
      </c>
      <c r="L475" s="12" t="s">
        <v>4043</v>
      </c>
      <c r="M475" s="15" t="s">
        <v>600</v>
      </c>
      <c r="N475" s="12" t="s">
        <v>311</v>
      </c>
      <c r="O475" s="12" t="s">
        <v>259</v>
      </c>
      <c r="P475" s="12" t="s">
        <v>245</v>
      </c>
      <c r="Q475" s="12" t="s">
        <v>278</v>
      </c>
      <c r="R475" s="12" t="s">
        <v>279</v>
      </c>
      <c r="S475" s="12" t="s">
        <v>248</v>
      </c>
      <c r="T475" s="16" t="s">
        <v>4044</v>
      </c>
      <c r="U475" s="17" t="s">
        <v>4045</v>
      </c>
      <c r="V475" s="12" t="str">
        <f t="shared" si="1"/>
        <v>3.579565</v>
      </c>
      <c r="W475" s="14" t="str">
        <f t="shared" si="2"/>
        <v>98.632179</v>
      </c>
      <c r="X475" s="14" t="str">
        <f t="shared" si="3"/>
        <v>3.579495</v>
      </c>
      <c r="Y475" s="14" t="str">
        <f t="shared" si="4"/>
        <v>98.632203</v>
      </c>
      <c r="Z475" s="18">
        <f t="shared" si="99"/>
        <v>7863492.076</v>
      </c>
      <c r="AA475" s="14" t="str">
        <f t="shared" si="6"/>
        <v>Diluar Radius</v>
      </c>
      <c r="AB475" s="14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 t="b">
        <v>1</v>
      </c>
      <c r="BA475" s="12"/>
      <c r="BB475" s="12" t="b">
        <v>1</v>
      </c>
      <c r="BC475" s="12"/>
      <c r="BD475" s="12"/>
      <c r="BE475" s="12"/>
      <c r="BF475" s="12" t="b">
        <v>1</v>
      </c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 t="b">
        <v>1</v>
      </c>
      <c r="CA475" s="12"/>
      <c r="CB475" s="12" t="b">
        <v>1</v>
      </c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4"/>
      <c r="DR475" s="12" t="b">
        <v>0</v>
      </c>
      <c r="DS475" s="12" t="b">
        <v>0</v>
      </c>
      <c r="DT475" s="12"/>
      <c r="DU475" s="12"/>
      <c r="DV475" s="12" t="s">
        <v>4046</v>
      </c>
      <c r="DW475" s="12" t="b">
        <v>1</v>
      </c>
      <c r="DX475" s="12"/>
      <c r="DY475" s="12"/>
      <c r="DZ475" s="12"/>
      <c r="EA475" s="12"/>
      <c r="EB475" s="12"/>
      <c r="EC475" s="12"/>
      <c r="ED475" s="12"/>
      <c r="EE475" s="12"/>
      <c r="EF475" s="14"/>
      <c r="EG475" s="14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4"/>
      <c r="EU475" s="12"/>
      <c r="EV475" s="12"/>
      <c r="EW475" s="12">
        <v>1.0</v>
      </c>
      <c r="EX475" s="12"/>
      <c r="EY475" s="12"/>
      <c r="EZ475" s="12"/>
      <c r="FA475" s="12"/>
      <c r="FB475" s="12"/>
      <c r="FC475" s="12">
        <v>2.0</v>
      </c>
      <c r="FD475" s="12"/>
      <c r="FE475" s="12"/>
      <c r="FF475" s="12"/>
      <c r="FG475" s="12"/>
      <c r="FH475" s="12"/>
      <c r="FI475" s="12"/>
      <c r="FJ475" s="12"/>
      <c r="FK475" s="12"/>
      <c r="FL475" s="12"/>
      <c r="FM475" s="14"/>
      <c r="FN475" s="12"/>
      <c r="FO475" s="12"/>
      <c r="FP475" s="12"/>
      <c r="FQ475" s="14"/>
      <c r="FR475" s="12"/>
      <c r="FS475" s="12"/>
      <c r="FT475" s="12"/>
      <c r="FU475" s="12"/>
      <c r="FV475" s="12"/>
      <c r="FW475" s="12">
        <v>1.0</v>
      </c>
      <c r="FX475" s="12"/>
      <c r="FY475" s="12">
        <v>2.0</v>
      </c>
      <c r="FZ475" s="12"/>
      <c r="GA475" s="12"/>
      <c r="GB475" s="12"/>
      <c r="GC475" s="14"/>
      <c r="GD475" s="12"/>
      <c r="GE475" s="12"/>
      <c r="GF475" s="12"/>
      <c r="GG475" s="12"/>
      <c r="GH475" s="12"/>
      <c r="GI475" s="12"/>
      <c r="GJ475" s="12"/>
      <c r="GK475" s="14"/>
      <c r="GL475" s="14"/>
      <c r="GM475" s="12"/>
      <c r="GN475" s="12"/>
      <c r="GO475" s="14"/>
      <c r="GP475" s="14"/>
      <c r="GQ475" s="12"/>
      <c r="GR475" s="14"/>
      <c r="GS475" s="12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2">
        <f t="shared" si="106"/>
        <v>5</v>
      </c>
      <c r="HR475" s="12">
        <v>72000.0</v>
      </c>
      <c r="HS475" s="12">
        <v>0.0</v>
      </c>
      <c r="HT475" s="12">
        <v>0.0</v>
      </c>
      <c r="HU475" s="12">
        <v>0.0</v>
      </c>
      <c r="HV475" s="12">
        <v>0.0</v>
      </c>
      <c r="HW475" s="12">
        <v>0.0</v>
      </c>
      <c r="HX475" s="12">
        <v>72000.0</v>
      </c>
      <c r="HY475" s="12" t="s">
        <v>4047</v>
      </c>
      <c r="HZ475" s="19">
        <v>36585.0</v>
      </c>
    </row>
    <row r="476">
      <c r="A476" s="12" t="s">
        <v>4048</v>
      </c>
      <c r="B476" s="12" t="s">
        <v>4049</v>
      </c>
      <c r="C476" s="13">
        <v>45238.0</v>
      </c>
      <c r="D476" s="12">
        <v>11.0</v>
      </c>
      <c r="E476" s="12" t="s">
        <v>3251</v>
      </c>
      <c r="F476" s="12" t="s">
        <v>3252</v>
      </c>
      <c r="G476" s="12" t="s">
        <v>237</v>
      </c>
      <c r="H476" s="12" t="s">
        <v>238</v>
      </c>
      <c r="I476" s="12" t="s">
        <v>239</v>
      </c>
      <c r="J476" s="14"/>
      <c r="K476" s="12" t="s">
        <v>4050</v>
      </c>
      <c r="L476" s="12" t="s">
        <v>4051</v>
      </c>
      <c r="M476" s="15" t="s">
        <v>600</v>
      </c>
      <c r="N476" s="12" t="s">
        <v>311</v>
      </c>
      <c r="O476" s="12" t="s">
        <v>259</v>
      </c>
      <c r="P476" s="12" t="s">
        <v>245</v>
      </c>
      <c r="Q476" s="12" t="s">
        <v>278</v>
      </c>
      <c r="R476" s="12" t="s">
        <v>279</v>
      </c>
      <c r="S476" s="12" t="s">
        <v>248</v>
      </c>
      <c r="T476" s="16" t="s">
        <v>4052</v>
      </c>
      <c r="U476" s="17" t="s">
        <v>4053</v>
      </c>
      <c r="V476" s="12" t="str">
        <f t="shared" si="1"/>
        <v>3.579539</v>
      </c>
      <c r="W476" s="14" t="str">
        <f t="shared" si="2"/>
        <v>98.632179</v>
      </c>
      <c r="X476" s="14" t="str">
        <f t="shared" si="3"/>
        <v>3.579512</v>
      </c>
      <c r="Y476" s="14" t="str">
        <f t="shared" si="4"/>
        <v>98.632160</v>
      </c>
      <c r="Z476" s="18">
        <f t="shared" si="99"/>
        <v>3357278.005</v>
      </c>
      <c r="AA476" s="14" t="str">
        <f t="shared" si="6"/>
        <v>Diluar Radius</v>
      </c>
      <c r="AB476" s="14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 t="b">
        <v>1</v>
      </c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 t="b">
        <v>1</v>
      </c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4"/>
      <c r="DR476" s="12" t="b">
        <v>0</v>
      </c>
      <c r="DS476" s="12" t="b">
        <v>0</v>
      </c>
      <c r="DT476" s="12"/>
      <c r="DU476" s="12"/>
      <c r="DV476" s="12" t="s">
        <v>4054</v>
      </c>
      <c r="DW476" s="12" t="b">
        <v>0</v>
      </c>
      <c r="DX476" s="12"/>
      <c r="DY476" s="12"/>
      <c r="DZ476" s="12"/>
      <c r="EA476" s="12"/>
      <c r="EB476" s="12"/>
      <c r="EC476" s="12"/>
      <c r="ED476" s="12"/>
      <c r="EE476" s="12"/>
      <c r="EF476" s="14"/>
      <c r="EG476" s="14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4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4"/>
      <c r="FN476" s="12"/>
      <c r="FO476" s="12"/>
      <c r="FP476" s="12"/>
      <c r="FQ476" s="14"/>
      <c r="FR476" s="12"/>
      <c r="FS476" s="12"/>
      <c r="FT476" s="12"/>
      <c r="FU476" s="12"/>
      <c r="FV476" s="12"/>
      <c r="FW476" s="12"/>
      <c r="FX476" s="12"/>
      <c r="FY476" s="12"/>
      <c r="FZ476" s="12"/>
      <c r="GA476" s="12"/>
      <c r="GB476" s="12"/>
      <c r="GC476" s="14"/>
      <c r="GD476" s="12"/>
      <c r="GE476" s="12"/>
      <c r="GF476" s="12"/>
      <c r="GG476" s="12"/>
      <c r="GH476" s="12"/>
      <c r="GI476" s="12"/>
      <c r="GJ476" s="12"/>
      <c r="GK476" s="14"/>
      <c r="GL476" s="14"/>
      <c r="GM476" s="12"/>
      <c r="GN476" s="12"/>
      <c r="GO476" s="14"/>
      <c r="GP476" s="14"/>
      <c r="GQ476" s="12"/>
      <c r="GR476" s="14"/>
      <c r="GS476" s="12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2">
        <f t="shared" si="106"/>
        <v>2</v>
      </c>
      <c r="HR476" s="12">
        <v>0.0</v>
      </c>
      <c r="HS476" s="12">
        <v>0.0</v>
      </c>
      <c r="HT476" s="12">
        <v>0.0</v>
      </c>
      <c r="HU476" s="12">
        <v>0.0</v>
      </c>
      <c r="HV476" s="12">
        <v>0.0</v>
      </c>
      <c r="HW476" s="12">
        <v>0.0</v>
      </c>
      <c r="HX476" s="12">
        <v>0.0</v>
      </c>
      <c r="HY476" s="12" t="s">
        <v>4055</v>
      </c>
      <c r="HZ476" s="12" t="s">
        <v>4056</v>
      </c>
    </row>
    <row r="477">
      <c r="A477" s="12" t="s">
        <v>4057</v>
      </c>
      <c r="B477" s="12" t="s">
        <v>4058</v>
      </c>
      <c r="C477" s="13">
        <v>45238.0</v>
      </c>
      <c r="D477" s="12">
        <v>11.0</v>
      </c>
      <c r="E477" s="12" t="s">
        <v>3251</v>
      </c>
      <c r="F477" s="12" t="s">
        <v>3252</v>
      </c>
      <c r="G477" s="12" t="s">
        <v>237</v>
      </c>
      <c r="H477" s="12" t="s">
        <v>238</v>
      </c>
      <c r="I477" s="12" t="s">
        <v>239</v>
      </c>
      <c r="J477" s="14"/>
      <c r="K477" s="12" t="s">
        <v>4059</v>
      </c>
      <c r="L477" s="12" t="s">
        <v>4060</v>
      </c>
      <c r="M477" s="15" t="s">
        <v>600</v>
      </c>
      <c r="N477" s="12" t="s">
        <v>744</v>
      </c>
      <c r="O477" s="12" t="s">
        <v>259</v>
      </c>
      <c r="P477" s="12" t="s">
        <v>245</v>
      </c>
      <c r="Q477" s="12" t="s">
        <v>278</v>
      </c>
      <c r="R477" s="12" t="s">
        <v>279</v>
      </c>
      <c r="S477" s="12" t="s">
        <v>248</v>
      </c>
      <c r="T477" s="16" t="s">
        <v>4061</v>
      </c>
      <c r="U477" s="17" t="s">
        <v>4062</v>
      </c>
      <c r="V477" s="12" t="str">
        <f t="shared" si="1"/>
        <v>3.605324</v>
      </c>
      <c r="W477" s="14" t="str">
        <f t="shared" si="2"/>
        <v>98.626827</v>
      </c>
      <c r="X477" s="14" t="str">
        <f t="shared" si="3"/>
        <v>3.605290</v>
      </c>
      <c r="Y477" s="14" t="str">
        <f t="shared" si="4"/>
        <v>98.626760</v>
      </c>
      <c r="Z477" s="18">
        <f t="shared" si="99"/>
        <v>3228047.231</v>
      </c>
      <c r="AA477" s="14" t="str">
        <f t="shared" si="6"/>
        <v>Diluar Radius</v>
      </c>
      <c r="AB477" s="14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 t="b">
        <v>1</v>
      </c>
      <c r="AY477" s="12"/>
      <c r="AZ477" s="12" t="b">
        <v>1</v>
      </c>
      <c r="BA477" s="12" t="b">
        <v>1</v>
      </c>
      <c r="BB477" s="12" t="b">
        <v>1</v>
      </c>
      <c r="BC477" s="12"/>
      <c r="BD477" s="12"/>
      <c r="BE477" s="12"/>
      <c r="BF477" s="12" t="b">
        <v>1</v>
      </c>
      <c r="BG477" s="12"/>
      <c r="BH477" s="12"/>
      <c r="BI477" s="12" t="b">
        <v>1</v>
      </c>
      <c r="BJ477" s="12"/>
      <c r="BK477" s="12"/>
      <c r="BL477" s="12"/>
      <c r="BM477" s="12"/>
      <c r="BN477" s="12"/>
      <c r="BO477" s="12" t="b">
        <v>1</v>
      </c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 t="b">
        <v>1</v>
      </c>
      <c r="CA477" s="12"/>
      <c r="CB477" s="12" t="b">
        <v>1</v>
      </c>
      <c r="CC477" s="12"/>
      <c r="CD477" s="12"/>
      <c r="CE477" s="12"/>
      <c r="CF477" s="12"/>
      <c r="CG477" s="12" t="b">
        <v>1</v>
      </c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4"/>
      <c r="DR477" s="12" t="b">
        <v>0</v>
      </c>
      <c r="DS477" s="12" t="b">
        <v>0</v>
      </c>
      <c r="DT477" s="12"/>
      <c r="DU477" s="12"/>
      <c r="DV477" s="12" t="s">
        <v>4063</v>
      </c>
      <c r="DW477" s="12" t="b">
        <v>1</v>
      </c>
      <c r="DX477" s="12"/>
      <c r="DY477" s="12"/>
      <c r="DZ477" s="12"/>
      <c r="EA477" s="12"/>
      <c r="EB477" s="12"/>
      <c r="EC477" s="12"/>
      <c r="ED477" s="12"/>
      <c r="EE477" s="12"/>
      <c r="EF477" s="14"/>
      <c r="EG477" s="14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4"/>
      <c r="EU477" s="12"/>
      <c r="EV477" s="12"/>
      <c r="EW477" s="12">
        <v>1.0</v>
      </c>
      <c r="EX477" s="12">
        <v>1.0</v>
      </c>
      <c r="EY477" s="12"/>
      <c r="EZ477" s="12"/>
      <c r="FA477" s="12"/>
      <c r="FB477" s="12"/>
      <c r="FC477" s="12">
        <v>1.0</v>
      </c>
      <c r="FD477" s="12"/>
      <c r="FE477" s="12"/>
      <c r="FF477" s="12">
        <v>1.0</v>
      </c>
      <c r="FG477" s="12"/>
      <c r="FH477" s="12"/>
      <c r="FI477" s="12"/>
      <c r="FJ477" s="12"/>
      <c r="FK477" s="12"/>
      <c r="FL477" s="12">
        <v>1.0</v>
      </c>
      <c r="FM477" s="14"/>
      <c r="FN477" s="12"/>
      <c r="FO477" s="12"/>
      <c r="FP477" s="12"/>
      <c r="FQ477" s="14"/>
      <c r="FR477" s="12"/>
      <c r="FS477" s="12"/>
      <c r="FT477" s="12"/>
      <c r="FU477" s="12"/>
      <c r="FV477" s="12"/>
      <c r="FW477" s="12">
        <v>1.0</v>
      </c>
      <c r="FX477" s="12"/>
      <c r="FY477" s="12">
        <v>1.0</v>
      </c>
      <c r="FZ477" s="12"/>
      <c r="GA477" s="12"/>
      <c r="GB477" s="12"/>
      <c r="GC477" s="14"/>
      <c r="GD477" s="12">
        <v>1.0</v>
      </c>
      <c r="GE477" s="12"/>
      <c r="GF477" s="12"/>
      <c r="GG477" s="12"/>
      <c r="GH477" s="12"/>
      <c r="GI477" s="12"/>
      <c r="GJ477" s="12"/>
      <c r="GK477" s="14"/>
      <c r="GL477" s="14"/>
      <c r="GM477" s="12"/>
      <c r="GN477" s="12"/>
      <c r="GO477" s="14"/>
      <c r="GP477" s="14"/>
      <c r="GQ477" s="12"/>
      <c r="GR477" s="14"/>
      <c r="GS477" s="12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2">
        <f t="shared" si="106"/>
        <v>10</v>
      </c>
      <c r="HR477" s="12">
        <v>96000.0</v>
      </c>
      <c r="HS477" s="12">
        <v>0.0</v>
      </c>
      <c r="HT477" s="12">
        <v>0.0</v>
      </c>
      <c r="HU477" s="12">
        <v>0.0</v>
      </c>
      <c r="HV477" s="12">
        <v>0.0</v>
      </c>
      <c r="HW477" s="12">
        <v>0.0</v>
      </c>
      <c r="HX477" s="12">
        <v>96000.0</v>
      </c>
      <c r="HY477" s="12" t="s">
        <v>4064</v>
      </c>
      <c r="HZ477" s="19">
        <v>36644.0</v>
      </c>
    </row>
    <row r="478">
      <c r="A478" s="12" t="s">
        <v>4065</v>
      </c>
      <c r="B478" s="12" t="s">
        <v>4066</v>
      </c>
      <c r="C478" s="13">
        <v>45238.0</v>
      </c>
      <c r="D478" s="12">
        <v>11.0</v>
      </c>
      <c r="E478" s="12" t="s">
        <v>235</v>
      </c>
      <c r="F478" s="12" t="s">
        <v>236</v>
      </c>
      <c r="G478" s="12" t="s">
        <v>237</v>
      </c>
      <c r="H478" s="12" t="s">
        <v>238</v>
      </c>
      <c r="I478" s="12" t="s">
        <v>239</v>
      </c>
      <c r="J478" s="14"/>
      <c r="K478" s="12" t="s">
        <v>4067</v>
      </c>
      <c r="L478" s="12" t="s">
        <v>4068</v>
      </c>
      <c r="M478" s="15" t="s">
        <v>268</v>
      </c>
      <c r="N478" s="12" t="s">
        <v>652</v>
      </c>
      <c r="O478" s="12" t="s">
        <v>259</v>
      </c>
      <c r="P478" s="12" t="s">
        <v>245</v>
      </c>
      <c r="Q478" s="12" t="s">
        <v>299</v>
      </c>
      <c r="R478" s="12" t="s">
        <v>247</v>
      </c>
      <c r="S478" s="12" t="s">
        <v>4069</v>
      </c>
      <c r="T478" s="16" t="s">
        <v>4070</v>
      </c>
      <c r="U478" s="17" t="s">
        <v>4071</v>
      </c>
      <c r="V478" s="12" t="str">
        <f t="shared" si="1"/>
        <v>3.560557</v>
      </c>
      <c r="W478" s="14" t="str">
        <f t="shared" si="2"/>
        <v>98.693904</v>
      </c>
      <c r="X478" s="14" t="str">
        <f t="shared" si="3"/>
        <v>3.560550</v>
      </c>
      <c r="Y478" s="14" t="str">
        <f t="shared" si="4"/>
        <v>98.693888</v>
      </c>
      <c r="Z478" s="18">
        <f t="shared" si="99"/>
        <v>1730196.825</v>
      </c>
      <c r="AA478" s="14" t="str">
        <f t="shared" si="6"/>
        <v>Diluar Radius</v>
      </c>
      <c r="AB478" s="14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 t="b">
        <v>1</v>
      </c>
      <c r="CY478" s="12" t="b">
        <v>1</v>
      </c>
      <c r="CZ478" s="12"/>
      <c r="DA478" s="12" t="b">
        <v>1</v>
      </c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4"/>
      <c r="DR478" s="12" t="b">
        <v>0</v>
      </c>
      <c r="DS478" s="12" t="b">
        <v>0</v>
      </c>
      <c r="DT478" s="12"/>
      <c r="DU478" s="12"/>
      <c r="DV478" s="12" t="s">
        <v>4072</v>
      </c>
      <c r="DW478" s="12" t="b">
        <v>0</v>
      </c>
      <c r="DX478" s="12"/>
      <c r="DY478" s="12"/>
      <c r="DZ478" s="12"/>
      <c r="EA478" s="12"/>
      <c r="EB478" s="12"/>
      <c r="EC478" s="12"/>
      <c r="ED478" s="12"/>
      <c r="EE478" s="12"/>
      <c r="EF478" s="14"/>
      <c r="EG478" s="14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4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4"/>
      <c r="FN478" s="12"/>
      <c r="FO478" s="12"/>
      <c r="FP478" s="12"/>
      <c r="FQ478" s="14"/>
      <c r="FR478" s="12"/>
      <c r="FS478" s="12"/>
      <c r="FT478" s="12"/>
      <c r="FU478" s="12"/>
      <c r="FV478" s="12"/>
      <c r="FW478" s="12"/>
      <c r="FX478" s="12"/>
      <c r="FY478" s="12"/>
      <c r="FZ478" s="12"/>
      <c r="GA478" s="12"/>
      <c r="GB478" s="12"/>
      <c r="GC478" s="14"/>
      <c r="GD478" s="12"/>
      <c r="GE478" s="12"/>
      <c r="GF478" s="12"/>
      <c r="GG478" s="12"/>
      <c r="GH478" s="12"/>
      <c r="GI478" s="12"/>
      <c r="GJ478" s="12"/>
      <c r="GK478" s="14"/>
      <c r="GL478" s="14"/>
      <c r="GM478" s="12"/>
      <c r="GN478" s="12"/>
      <c r="GO478" s="14"/>
      <c r="GP478" s="14"/>
      <c r="GQ478" s="12"/>
      <c r="GR478" s="14"/>
      <c r="GS478" s="12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2">
        <f t="shared" si="106"/>
        <v>0</v>
      </c>
      <c r="HR478" s="12">
        <v>0.0</v>
      </c>
      <c r="HS478" s="12">
        <v>0.0</v>
      </c>
      <c r="HT478" s="12">
        <v>0.0</v>
      </c>
      <c r="HU478" s="12">
        <v>0.0</v>
      </c>
      <c r="HV478" s="12">
        <v>0.0</v>
      </c>
      <c r="HW478" s="12">
        <v>0.0</v>
      </c>
      <c r="HX478" s="12">
        <v>0.0</v>
      </c>
      <c r="HY478" s="12" t="s">
        <v>4073</v>
      </c>
      <c r="HZ478" s="12" t="s">
        <v>567</v>
      </c>
    </row>
    <row r="479">
      <c r="A479" s="12" t="s">
        <v>4074</v>
      </c>
      <c r="B479" s="12" t="s">
        <v>4075</v>
      </c>
      <c r="C479" s="13">
        <v>45238.0</v>
      </c>
      <c r="D479" s="12">
        <v>11.0</v>
      </c>
      <c r="E479" s="12" t="s">
        <v>596</v>
      </c>
      <c r="F479" s="12" t="s">
        <v>597</v>
      </c>
      <c r="G479" s="12" t="s">
        <v>237</v>
      </c>
      <c r="H479" s="12" t="s">
        <v>238</v>
      </c>
      <c r="I479" s="12" t="s">
        <v>239</v>
      </c>
      <c r="J479" s="14"/>
      <c r="K479" s="12" t="s">
        <v>2328</v>
      </c>
      <c r="L479" s="12" t="s">
        <v>2329</v>
      </c>
      <c r="M479" s="12" t="str">
        <v>#ERROR!</v>
      </c>
      <c r="N479" s="12" t="s">
        <v>601</v>
      </c>
      <c r="O479" s="12" t="s">
        <v>259</v>
      </c>
      <c r="P479" s="12" t="s">
        <v>245</v>
      </c>
      <c r="Q479" s="12" t="s">
        <v>299</v>
      </c>
      <c r="R479" s="12" t="s">
        <v>247</v>
      </c>
      <c r="S479" s="12" t="s">
        <v>1169</v>
      </c>
      <c r="T479" s="16" t="s">
        <v>4076</v>
      </c>
      <c r="U479" s="17" t="s">
        <v>4077</v>
      </c>
      <c r="V479" s="12" t="str">
        <f t="shared" si="1"/>
        <v>3.620651</v>
      </c>
      <c r="W479" s="14" t="str">
        <f t="shared" si="2"/>
        <v>98.671608</v>
      </c>
      <c r="X479" s="14" t="str">
        <f t="shared" si="3"/>
        <v>3.620655</v>
      </c>
      <c r="Y479" s="14" t="str">
        <f t="shared" si="4"/>
        <v>98.671647</v>
      </c>
      <c r="Z479" s="18">
        <f t="shared" si="99"/>
        <v>2784799.374</v>
      </c>
      <c r="AA479" s="14" t="str">
        <f t="shared" si="6"/>
        <v>Diluar Radius</v>
      </c>
      <c r="AB479" s="14"/>
      <c r="AC479" s="12"/>
      <c r="AD479" s="12"/>
      <c r="AE479" s="12"/>
      <c r="AF479" s="12"/>
      <c r="AG479" s="12" t="b">
        <v>1</v>
      </c>
      <c r="AH479" s="12" t="b">
        <v>1</v>
      </c>
      <c r="AI479" s="12" t="b">
        <v>1</v>
      </c>
      <c r="AJ479" s="12"/>
      <c r="AK479" s="12"/>
      <c r="AL479" s="12" t="b">
        <v>1</v>
      </c>
      <c r="AM479" s="12" t="b">
        <v>1</v>
      </c>
      <c r="AN479" s="12"/>
      <c r="AO479" s="12" t="b">
        <v>1</v>
      </c>
      <c r="AP479" s="12"/>
      <c r="AQ479" s="12"/>
      <c r="AR479" s="12"/>
      <c r="AS479" s="12"/>
      <c r="AT479" s="12" t="b">
        <v>1</v>
      </c>
      <c r="AU479" s="12"/>
      <c r="AV479" s="12"/>
      <c r="AW479" s="12"/>
      <c r="AX479" s="12" t="b">
        <v>1</v>
      </c>
      <c r="AY479" s="12"/>
      <c r="AZ479" s="12" t="b">
        <v>1</v>
      </c>
      <c r="BA479" s="12" t="b">
        <v>1</v>
      </c>
      <c r="BB479" s="12" t="b">
        <v>1</v>
      </c>
      <c r="BC479" s="12"/>
      <c r="BD479" s="12" t="b">
        <v>1</v>
      </c>
      <c r="BE479" s="12" t="b">
        <v>1</v>
      </c>
      <c r="BF479" s="12"/>
      <c r="BG479" s="12"/>
      <c r="BH479" s="12"/>
      <c r="BI479" s="12" t="b">
        <v>1</v>
      </c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 t="b">
        <v>1</v>
      </c>
      <c r="BW479" s="12" t="b">
        <v>1</v>
      </c>
      <c r="BX479" s="12" t="b">
        <v>1</v>
      </c>
      <c r="BY479" s="12" t="b">
        <v>1</v>
      </c>
      <c r="BZ479" s="12" t="b">
        <v>1</v>
      </c>
      <c r="CA479" s="12"/>
      <c r="CB479" s="12" t="b">
        <v>1</v>
      </c>
      <c r="CC479" s="12"/>
      <c r="CD479" s="12" t="b">
        <v>1</v>
      </c>
      <c r="CE479" s="12"/>
      <c r="CF479" s="12"/>
      <c r="CG479" s="12" t="b">
        <v>1</v>
      </c>
      <c r="CH479" s="12"/>
      <c r="CI479" s="12"/>
      <c r="CJ479" s="12" t="b">
        <v>1</v>
      </c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4"/>
      <c r="DR479" s="12" t="b">
        <v>0</v>
      </c>
      <c r="DS479" s="12" t="b">
        <v>0</v>
      </c>
      <c r="DT479" s="12"/>
      <c r="DU479" s="12"/>
      <c r="DV479" s="12" t="s">
        <v>4078</v>
      </c>
      <c r="DW479" s="12" t="b">
        <v>1</v>
      </c>
      <c r="DX479" s="12"/>
      <c r="DY479" s="12"/>
      <c r="DZ479" s="12"/>
      <c r="EA479" s="12"/>
      <c r="EB479" s="12"/>
      <c r="EC479" s="12"/>
      <c r="ED479" s="12"/>
      <c r="EE479" s="12"/>
      <c r="EF479" s="14"/>
      <c r="EG479" s="14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4"/>
      <c r="EU479" s="12">
        <v>1.0</v>
      </c>
      <c r="EV479" s="12"/>
      <c r="EW479" s="12"/>
      <c r="EX479" s="12">
        <v>1.0</v>
      </c>
      <c r="EY479" s="12">
        <v>1.0</v>
      </c>
      <c r="EZ479" s="12"/>
      <c r="FA479" s="12">
        <v>2.0</v>
      </c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>
        <v>2.0</v>
      </c>
      <c r="FM479" s="14"/>
      <c r="FN479" s="12"/>
      <c r="FO479" s="12"/>
      <c r="FP479" s="12"/>
      <c r="FQ479" s="14"/>
      <c r="FR479" s="12"/>
      <c r="FS479" s="12"/>
      <c r="FT479" s="12">
        <v>1.0</v>
      </c>
      <c r="FU479" s="12">
        <v>1.0</v>
      </c>
      <c r="FV479" s="12"/>
      <c r="FW479" s="12"/>
      <c r="FX479" s="12"/>
      <c r="FY479" s="12"/>
      <c r="FZ479" s="12"/>
      <c r="GA479" s="12"/>
      <c r="GB479" s="12"/>
      <c r="GC479" s="14"/>
      <c r="GD479" s="12"/>
      <c r="GE479" s="12"/>
      <c r="GF479" s="12"/>
      <c r="GG479" s="12">
        <v>1.0</v>
      </c>
      <c r="GH479" s="12">
        <v>1.0</v>
      </c>
      <c r="GI479" s="12"/>
      <c r="GJ479" s="12"/>
      <c r="GK479" s="14"/>
      <c r="GL479" s="14"/>
      <c r="GM479" s="12"/>
      <c r="GN479" s="12"/>
      <c r="GO479" s="14"/>
      <c r="GP479" s="14"/>
      <c r="GQ479" s="12"/>
      <c r="GR479" s="14"/>
      <c r="GS479" s="12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2">
        <f t="shared" si="106"/>
        <v>23</v>
      </c>
      <c r="HR479" s="12">
        <v>132000.0</v>
      </c>
      <c r="HS479" s="12">
        <v>0.0</v>
      </c>
      <c r="HT479" s="12">
        <v>0.0</v>
      </c>
      <c r="HU479" s="12">
        <v>0.0</v>
      </c>
      <c r="HV479" s="12">
        <v>0.0</v>
      </c>
      <c r="HW479" s="12">
        <v>0.0</v>
      </c>
      <c r="HX479" s="12">
        <v>132000.0</v>
      </c>
      <c r="HY479" s="12" t="s">
        <v>4079</v>
      </c>
      <c r="HZ479" s="12" t="s">
        <v>4080</v>
      </c>
    </row>
    <row r="480">
      <c r="A480" s="15" t="s">
        <v>4081</v>
      </c>
      <c r="B480" s="12" t="s">
        <v>4082</v>
      </c>
      <c r="C480" s="13">
        <v>45238.0</v>
      </c>
      <c r="D480" s="12">
        <v>11.0</v>
      </c>
      <c r="E480" s="12" t="s">
        <v>596</v>
      </c>
      <c r="F480" s="12" t="s">
        <v>597</v>
      </c>
      <c r="G480" s="12" t="s">
        <v>237</v>
      </c>
      <c r="H480" s="12" t="s">
        <v>238</v>
      </c>
      <c r="I480" s="12" t="s">
        <v>239</v>
      </c>
      <c r="J480" s="14"/>
      <c r="K480" s="12" t="s">
        <v>1669</v>
      </c>
      <c r="L480" s="12" t="s">
        <v>1670</v>
      </c>
      <c r="M480" s="15" t="s">
        <v>600</v>
      </c>
      <c r="N480" s="12" t="s">
        <v>601</v>
      </c>
      <c r="O480" s="12" t="s">
        <v>259</v>
      </c>
      <c r="P480" s="12" t="s">
        <v>245</v>
      </c>
      <c r="Q480" s="12" t="s">
        <v>299</v>
      </c>
      <c r="R480" s="12" t="s">
        <v>247</v>
      </c>
      <c r="S480" s="12" t="s">
        <v>1169</v>
      </c>
      <c r="T480" s="16" t="s">
        <v>4083</v>
      </c>
      <c r="U480" s="17" t="s">
        <v>4084</v>
      </c>
      <c r="V480" s="12" t="str">
        <f t="shared" si="1"/>
        <v>3.620643</v>
      </c>
      <c r="W480" s="14" t="str">
        <f t="shared" si="2"/>
        <v>98.671613</v>
      </c>
      <c r="X480" s="14" t="str">
        <f t="shared" si="3"/>
        <v>3.620646</v>
      </c>
      <c r="Y480" s="14" t="str">
        <f t="shared" si="4"/>
        <v>98.671632</v>
      </c>
      <c r="Z480" s="18">
        <f t="shared" si="99"/>
        <v>1146821.957</v>
      </c>
      <c r="AA480" s="14" t="str">
        <f t="shared" si="6"/>
        <v>Diluar Radius</v>
      </c>
      <c r="AB480" s="14"/>
      <c r="AC480" s="12"/>
      <c r="AD480" s="12"/>
      <c r="AE480" s="12"/>
      <c r="AF480" s="12"/>
      <c r="AG480" s="12" t="b">
        <v>1</v>
      </c>
      <c r="AH480" s="12" t="b">
        <v>1</v>
      </c>
      <c r="AI480" s="12"/>
      <c r="AJ480" s="12"/>
      <c r="AK480" s="12"/>
      <c r="AL480" s="12" t="b">
        <v>1</v>
      </c>
      <c r="AM480" s="12" t="b">
        <v>1</v>
      </c>
      <c r="AN480" s="12"/>
      <c r="AO480" s="12" t="b">
        <v>1</v>
      </c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 t="b">
        <v>1</v>
      </c>
      <c r="BB480" s="12" t="b">
        <v>1</v>
      </c>
      <c r="BC480" s="12"/>
      <c r="BD480" s="12" t="b">
        <v>1</v>
      </c>
      <c r="BE480" s="12"/>
      <c r="BF480" s="12" t="b">
        <v>1</v>
      </c>
      <c r="BG480" s="12"/>
      <c r="BH480" s="12"/>
      <c r="BI480" s="12" t="b">
        <v>1</v>
      </c>
      <c r="BJ480" s="12"/>
      <c r="BK480" s="12"/>
      <c r="BL480" s="12"/>
      <c r="BM480" s="12"/>
      <c r="BN480" s="12"/>
      <c r="BO480" s="12" t="b">
        <v>1</v>
      </c>
      <c r="BP480" s="12"/>
      <c r="BQ480" s="12"/>
      <c r="BR480" s="12"/>
      <c r="BS480" s="12"/>
      <c r="BT480" s="12"/>
      <c r="BU480" s="12"/>
      <c r="BV480" s="12"/>
      <c r="BW480" s="12" t="b">
        <v>1</v>
      </c>
      <c r="BX480" s="12"/>
      <c r="BY480" s="12"/>
      <c r="BZ480" s="12" t="b">
        <v>1</v>
      </c>
      <c r="CA480" s="12"/>
      <c r="CB480" s="12" t="b">
        <v>1</v>
      </c>
      <c r="CC480" s="12"/>
      <c r="CD480" s="12"/>
      <c r="CE480" s="12"/>
      <c r="CF480" s="12"/>
      <c r="CG480" s="12"/>
      <c r="CH480" s="12"/>
      <c r="CI480" s="12"/>
      <c r="CJ480" s="12" t="b">
        <v>1</v>
      </c>
      <c r="CK480" s="12" t="b">
        <v>1</v>
      </c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4"/>
      <c r="DR480" s="12" t="b">
        <v>0</v>
      </c>
      <c r="DS480" s="12" t="b">
        <v>0</v>
      </c>
      <c r="DT480" s="12"/>
      <c r="DU480" s="12"/>
      <c r="DV480" s="12" t="s">
        <v>4085</v>
      </c>
      <c r="DW480" s="12" t="b">
        <v>1</v>
      </c>
      <c r="DX480" s="12"/>
      <c r="DY480" s="12"/>
      <c r="DZ480" s="12"/>
      <c r="EA480" s="12"/>
      <c r="EB480" s="12"/>
      <c r="EC480" s="12"/>
      <c r="ED480" s="12"/>
      <c r="EE480" s="12"/>
      <c r="EF480" s="14"/>
      <c r="EG480" s="14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4"/>
      <c r="EU480" s="12"/>
      <c r="EV480" s="12"/>
      <c r="EW480" s="12"/>
      <c r="EX480" s="12">
        <v>1.0</v>
      </c>
      <c r="EY480" s="12"/>
      <c r="EZ480" s="12"/>
      <c r="FA480" s="12"/>
      <c r="FB480" s="12"/>
      <c r="FC480" s="12"/>
      <c r="FD480" s="12"/>
      <c r="FE480" s="12"/>
      <c r="FF480" s="12">
        <v>1.0</v>
      </c>
      <c r="FG480" s="12"/>
      <c r="FH480" s="12"/>
      <c r="FI480" s="12"/>
      <c r="FJ480" s="12"/>
      <c r="FK480" s="12"/>
      <c r="FL480" s="12">
        <v>1.0</v>
      </c>
      <c r="FM480" s="14"/>
      <c r="FN480" s="12"/>
      <c r="FO480" s="12"/>
      <c r="FP480" s="12"/>
      <c r="FQ480" s="14"/>
      <c r="FR480" s="12"/>
      <c r="FS480" s="12"/>
      <c r="FT480" s="12"/>
      <c r="FU480" s="12"/>
      <c r="FV480" s="12"/>
      <c r="FW480" s="12"/>
      <c r="FX480" s="12"/>
      <c r="FY480" s="12"/>
      <c r="FZ480" s="12"/>
      <c r="GA480" s="12"/>
      <c r="GB480" s="12"/>
      <c r="GC480" s="14"/>
      <c r="GD480" s="12"/>
      <c r="GE480" s="12"/>
      <c r="GF480" s="12"/>
      <c r="GG480" s="12"/>
      <c r="GH480" s="12"/>
      <c r="GI480" s="12"/>
      <c r="GJ480" s="12"/>
      <c r="GK480" s="14"/>
      <c r="GL480" s="14"/>
      <c r="GM480" s="12"/>
      <c r="GN480" s="12"/>
      <c r="GO480" s="14"/>
      <c r="GP480" s="14"/>
      <c r="GQ480" s="12"/>
      <c r="GR480" s="14"/>
      <c r="GS480" s="12"/>
      <c r="GT480" s="14"/>
      <c r="GU480" s="14"/>
      <c r="GV480" s="14"/>
      <c r="GW480" s="14"/>
      <c r="GX480" s="14"/>
      <c r="GY480" s="14"/>
      <c r="GZ480" s="14"/>
      <c r="HA480" s="14"/>
      <c r="HB480" s="14"/>
      <c r="HC480" s="14"/>
      <c r="HD480" s="14"/>
      <c r="HE480" s="14"/>
      <c r="HF480" s="14"/>
      <c r="HG480" s="14"/>
      <c r="HH480" s="14"/>
      <c r="HI480" s="14"/>
      <c r="HJ480" s="14"/>
      <c r="HK480" s="14"/>
      <c r="HL480" s="14"/>
      <c r="HM480" s="14"/>
      <c r="HN480" s="14"/>
      <c r="HO480" s="14"/>
      <c r="HP480" s="14"/>
      <c r="HQ480" s="12">
        <f t="shared" si="106"/>
        <v>16</v>
      </c>
      <c r="HR480" s="12">
        <v>36000.0</v>
      </c>
      <c r="HS480" s="12">
        <v>0.0</v>
      </c>
      <c r="HT480" s="12">
        <v>0.0</v>
      </c>
      <c r="HU480" s="12">
        <v>0.0</v>
      </c>
      <c r="HV480" s="12">
        <v>0.0</v>
      </c>
      <c r="HW480" s="12">
        <v>0.0</v>
      </c>
      <c r="HX480" s="12">
        <v>36000.0</v>
      </c>
      <c r="HY480" s="12" t="s">
        <v>4086</v>
      </c>
      <c r="HZ480" s="19">
        <v>36580.0</v>
      </c>
    </row>
    <row r="481">
      <c r="A481" s="12" t="s">
        <v>4087</v>
      </c>
      <c r="B481" s="12" t="s">
        <v>4088</v>
      </c>
      <c r="C481" s="13">
        <v>45238.0</v>
      </c>
      <c r="D481" s="12">
        <v>11.0</v>
      </c>
      <c r="E481" s="12" t="s">
        <v>596</v>
      </c>
      <c r="F481" s="12" t="s">
        <v>597</v>
      </c>
      <c r="G481" s="12" t="s">
        <v>237</v>
      </c>
      <c r="H481" s="12" t="s">
        <v>238</v>
      </c>
      <c r="I481" s="12" t="s">
        <v>239</v>
      </c>
      <c r="J481" s="14"/>
      <c r="K481" s="12" t="s">
        <v>4089</v>
      </c>
      <c r="L481" s="12" t="s">
        <v>4090</v>
      </c>
      <c r="M481" s="15" t="s">
        <v>600</v>
      </c>
      <c r="N481" s="12" t="s">
        <v>601</v>
      </c>
      <c r="O481" s="12" t="s">
        <v>259</v>
      </c>
      <c r="P481" s="12" t="s">
        <v>245</v>
      </c>
      <c r="Q481" s="12" t="s">
        <v>299</v>
      </c>
      <c r="R481" s="12" t="s">
        <v>247</v>
      </c>
      <c r="S481" s="12" t="s">
        <v>1169</v>
      </c>
      <c r="T481" s="16" t="s">
        <v>4091</v>
      </c>
      <c r="U481" s="17" t="s">
        <v>4092</v>
      </c>
      <c r="V481" s="12" t="str">
        <f t="shared" si="1"/>
        <v>3.620646</v>
      </c>
      <c r="W481" s="14" t="str">
        <f t="shared" si="2"/>
        <v>98.671621</v>
      </c>
      <c r="X481" s="14" t="str">
        <f t="shared" si="3"/>
        <v>3.620647</v>
      </c>
      <c r="Y481" s="14" t="str">
        <f t="shared" si="4"/>
        <v>98.671626</v>
      </c>
      <c r="Z481" s="18">
        <f t="shared" si="99"/>
        <v>325852.283</v>
      </c>
      <c r="AA481" s="14" t="str">
        <f t="shared" si="6"/>
        <v>Diluar Radius</v>
      </c>
      <c r="AB481" s="14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 t="b">
        <v>1</v>
      </c>
      <c r="AY481" s="12"/>
      <c r="AZ481" s="12"/>
      <c r="BA481" s="12"/>
      <c r="BB481" s="12" t="b">
        <v>1</v>
      </c>
      <c r="BC481" s="12"/>
      <c r="BD481" s="12"/>
      <c r="BE481" s="12"/>
      <c r="BF481" s="12" t="b">
        <v>1</v>
      </c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 t="b">
        <v>1</v>
      </c>
      <c r="BW481" s="12"/>
      <c r="BX481" s="12"/>
      <c r="BY481" s="12"/>
      <c r="BZ481" s="12" t="b">
        <v>1</v>
      </c>
      <c r="CA481" s="12"/>
      <c r="CB481" s="12" t="b">
        <v>1</v>
      </c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4"/>
      <c r="DR481" s="12" t="b">
        <v>0</v>
      </c>
      <c r="DS481" s="12" t="b">
        <v>0</v>
      </c>
      <c r="DT481" s="12"/>
      <c r="DU481" s="12"/>
      <c r="DV481" s="12" t="s">
        <v>4093</v>
      </c>
      <c r="DW481" s="12" t="b">
        <v>0</v>
      </c>
      <c r="DX481" s="12"/>
      <c r="DY481" s="12"/>
      <c r="DZ481" s="12"/>
      <c r="EA481" s="12"/>
      <c r="EB481" s="12"/>
      <c r="EC481" s="12"/>
      <c r="ED481" s="12"/>
      <c r="EE481" s="12"/>
      <c r="EF481" s="14"/>
      <c r="EG481" s="14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4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4"/>
      <c r="FN481" s="12"/>
      <c r="FO481" s="12"/>
      <c r="FP481" s="12"/>
      <c r="FQ481" s="14"/>
      <c r="FR481" s="12"/>
      <c r="FS481" s="12"/>
      <c r="FT481" s="12"/>
      <c r="FU481" s="12"/>
      <c r="FV481" s="12"/>
      <c r="FW481" s="12"/>
      <c r="FX481" s="12"/>
      <c r="FY481" s="12"/>
      <c r="FZ481" s="12"/>
      <c r="GA481" s="12"/>
      <c r="GB481" s="12"/>
      <c r="GC481" s="14"/>
      <c r="GD481" s="12"/>
      <c r="GE481" s="12"/>
      <c r="GF481" s="12"/>
      <c r="GG481" s="12"/>
      <c r="GH481" s="12"/>
      <c r="GI481" s="12"/>
      <c r="GJ481" s="12"/>
      <c r="GK481" s="14"/>
      <c r="GL481" s="14"/>
      <c r="GM481" s="12"/>
      <c r="GN481" s="12"/>
      <c r="GO481" s="14"/>
      <c r="GP481" s="14"/>
      <c r="GQ481" s="12"/>
      <c r="GR481" s="14"/>
      <c r="GS481" s="12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2">
        <f t="shared" si="106"/>
        <v>6</v>
      </c>
      <c r="HR481" s="12">
        <v>0.0</v>
      </c>
      <c r="HS481" s="12">
        <v>0.0</v>
      </c>
      <c r="HT481" s="12">
        <v>0.0</v>
      </c>
      <c r="HU481" s="12">
        <v>0.0</v>
      </c>
      <c r="HV481" s="12">
        <v>0.0</v>
      </c>
      <c r="HW481" s="12">
        <v>0.0</v>
      </c>
      <c r="HX481" s="12">
        <v>0.0</v>
      </c>
      <c r="HY481" s="12" t="s">
        <v>4094</v>
      </c>
      <c r="HZ481" s="19">
        <v>36562.0</v>
      </c>
    </row>
    <row r="482">
      <c r="A482" s="12" t="s">
        <v>4095</v>
      </c>
      <c r="B482" s="12" t="s">
        <v>4096</v>
      </c>
      <c r="C482" s="13">
        <v>45238.0</v>
      </c>
      <c r="D482" s="12">
        <v>11.0</v>
      </c>
      <c r="E482" s="12" t="s">
        <v>235</v>
      </c>
      <c r="F482" s="12" t="s">
        <v>236</v>
      </c>
      <c r="G482" s="12" t="s">
        <v>237</v>
      </c>
      <c r="H482" s="12" t="s">
        <v>238</v>
      </c>
      <c r="I482" s="12" t="s">
        <v>239</v>
      </c>
      <c r="J482" s="14"/>
      <c r="K482" s="12" t="s">
        <v>4097</v>
      </c>
      <c r="L482" s="12" t="s">
        <v>4098</v>
      </c>
      <c r="M482" s="15" t="s">
        <v>268</v>
      </c>
      <c r="N482" s="12" t="s">
        <v>258</v>
      </c>
      <c r="O482" s="12" t="s">
        <v>259</v>
      </c>
      <c r="P482" s="12" t="s">
        <v>245</v>
      </c>
      <c r="Q482" s="12" t="s">
        <v>278</v>
      </c>
      <c r="R482" s="12" t="s">
        <v>279</v>
      </c>
      <c r="S482" s="12" t="s">
        <v>248</v>
      </c>
      <c r="T482" s="16" t="s">
        <v>4099</v>
      </c>
      <c r="U482" s="17" t="s">
        <v>4100</v>
      </c>
      <c r="V482" s="12" t="str">
        <f t="shared" si="1"/>
        <v>3.550317</v>
      </c>
      <c r="W482" s="14" t="str">
        <f t="shared" si="2"/>
        <v>98.702077</v>
      </c>
      <c r="X482" s="14" t="str">
        <f t="shared" si="3"/>
        <v>3.550300</v>
      </c>
      <c r="Y482" s="14" t="str">
        <f t="shared" si="4"/>
        <v>98.701857</v>
      </c>
      <c r="Z482" s="18">
        <f t="shared" si="99"/>
        <v>14603797.04</v>
      </c>
      <c r="AA482" s="14" t="str">
        <f t="shared" si="6"/>
        <v>Diluar Radius</v>
      </c>
      <c r="AB482" s="14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 t="b">
        <v>1</v>
      </c>
      <c r="BC482" s="12"/>
      <c r="BD482" s="12"/>
      <c r="BE482" s="12"/>
      <c r="BF482" s="12" t="b">
        <v>1</v>
      </c>
      <c r="BG482" s="12"/>
      <c r="BH482" s="12"/>
      <c r="BI482" s="12"/>
      <c r="BJ482" s="12"/>
      <c r="BK482" s="12"/>
      <c r="BL482" s="12" t="b">
        <v>1</v>
      </c>
      <c r="BM482" s="12"/>
      <c r="BN482" s="12"/>
      <c r="BO482" s="12"/>
      <c r="BP482" s="12"/>
      <c r="BQ482" s="12"/>
      <c r="BR482" s="12"/>
      <c r="BS482" s="12"/>
      <c r="BT482" s="12"/>
      <c r="BU482" s="12"/>
      <c r="BV482" s="12" t="b">
        <v>1</v>
      </c>
      <c r="BW482" s="12"/>
      <c r="BX482" s="12"/>
      <c r="BY482" s="12"/>
      <c r="BZ482" s="12" t="b">
        <v>1</v>
      </c>
      <c r="CA482" s="12"/>
      <c r="CB482" s="12"/>
      <c r="CC482" s="12"/>
      <c r="CD482" s="12"/>
      <c r="CE482" s="12"/>
      <c r="CF482" s="12"/>
      <c r="CG482" s="12" t="b">
        <v>1</v>
      </c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4"/>
      <c r="DR482" s="12" t="b">
        <v>0</v>
      </c>
      <c r="DS482" s="12" t="b">
        <v>0</v>
      </c>
      <c r="DT482" s="12"/>
      <c r="DU482" s="12"/>
      <c r="DV482" s="12" t="s">
        <v>4101</v>
      </c>
      <c r="DW482" s="12" t="b">
        <v>1</v>
      </c>
      <c r="DX482" s="12"/>
      <c r="DY482" s="12"/>
      <c r="DZ482" s="12"/>
      <c r="EA482" s="12"/>
      <c r="EB482" s="12"/>
      <c r="EC482" s="12"/>
      <c r="ED482" s="12"/>
      <c r="EE482" s="12"/>
      <c r="EF482" s="14"/>
      <c r="EG482" s="14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4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>
        <v>3.0</v>
      </c>
      <c r="FJ482" s="12"/>
      <c r="FK482" s="12"/>
      <c r="FL482" s="12"/>
      <c r="FM482" s="14"/>
      <c r="FN482" s="12"/>
      <c r="FO482" s="12"/>
      <c r="FP482" s="12"/>
      <c r="FQ482" s="14"/>
      <c r="FR482" s="12"/>
      <c r="FS482" s="12"/>
      <c r="FT482" s="12"/>
      <c r="FU482" s="12"/>
      <c r="FV482" s="12"/>
      <c r="FW482" s="12"/>
      <c r="FX482" s="12"/>
      <c r="FY482" s="12"/>
      <c r="FZ482" s="12"/>
      <c r="GA482" s="12"/>
      <c r="GB482" s="12"/>
      <c r="GC482" s="14"/>
      <c r="GD482" s="12"/>
      <c r="GE482" s="12"/>
      <c r="GF482" s="12"/>
      <c r="GG482" s="12"/>
      <c r="GH482" s="12"/>
      <c r="GI482" s="12"/>
      <c r="GJ482" s="12"/>
      <c r="GK482" s="14"/>
      <c r="GL482" s="14"/>
      <c r="GM482" s="12"/>
      <c r="GN482" s="12"/>
      <c r="GO482" s="14"/>
      <c r="GP482" s="14"/>
      <c r="GQ482" s="12"/>
      <c r="GR482" s="14"/>
      <c r="GS482" s="12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2">
        <f t="shared" si="106"/>
        <v>6</v>
      </c>
      <c r="HR482" s="12">
        <v>36000.0</v>
      </c>
      <c r="HS482" s="12">
        <v>0.0</v>
      </c>
      <c r="HT482" s="12">
        <v>0.0</v>
      </c>
      <c r="HU482" s="12">
        <v>0.0</v>
      </c>
      <c r="HV482" s="12">
        <v>0.0</v>
      </c>
      <c r="HW482" s="12">
        <v>0.0</v>
      </c>
      <c r="HX482" s="12">
        <v>36000.0</v>
      </c>
      <c r="HY482" s="12" t="s">
        <v>4102</v>
      </c>
      <c r="HZ482" s="19">
        <v>36580.0</v>
      </c>
    </row>
    <row r="483">
      <c r="A483" s="12" t="s">
        <v>4103</v>
      </c>
      <c r="B483" s="12" t="s">
        <v>4104</v>
      </c>
      <c r="C483" s="13">
        <v>45238.0</v>
      </c>
      <c r="D483" s="12">
        <v>11.0</v>
      </c>
      <c r="E483" s="12" t="s">
        <v>293</v>
      </c>
      <c r="F483" s="12" t="s">
        <v>629</v>
      </c>
      <c r="G483" s="12" t="s">
        <v>237</v>
      </c>
      <c r="H483" s="12" t="s">
        <v>238</v>
      </c>
      <c r="I483" s="12" t="s">
        <v>239</v>
      </c>
      <c r="J483" s="14"/>
      <c r="K483" s="12" t="s">
        <v>4105</v>
      </c>
      <c r="L483" s="12" t="s">
        <v>4106</v>
      </c>
      <c r="M483" s="15" t="s">
        <v>297</v>
      </c>
      <c r="N483" s="12" t="s">
        <v>331</v>
      </c>
      <c r="O483" s="12" t="s">
        <v>244</v>
      </c>
      <c r="P483" s="12" t="s">
        <v>245</v>
      </c>
      <c r="Q483" s="12" t="s">
        <v>299</v>
      </c>
      <c r="R483" s="12" t="s">
        <v>247</v>
      </c>
      <c r="S483" s="12" t="s">
        <v>4107</v>
      </c>
      <c r="T483" s="16" t="s">
        <v>4108</v>
      </c>
      <c r="U483" s="17" t="s">
        <v>4109</v>
      </c>
      <c r="V483" s="12" t="str">
        <f t="shared" si="1"/>
        <v>3.597908</v>
      </c>
      <c r="W483" s="14" t="str">
        <f t="shared" si="2"/>
        <v>98.591065</v>
      </c>
      <c r="X483" s="14" t="str">
        <f t="shared" si="3"/>
        <v>3.597983</v>
      </c>
      <c r="Y483" s="14" t="str">
        <f t="shared" si="4"/>
        <v>98.590776</v>
      </c>
      <c r="Z483" s="18">
        <f t="shared" si="99"/>
        <v>6837039.368</v>
      </c>
      <c r="AA483" s="14" t="str">
        <f t="shared" si="6"/>
        <v>Diluar Radius</v>
      </c>
      <c r="AB483" s="14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4"/>
      <c r="DR483" s="12" t="b">
        <v>0</v>
      </c>
      <c r="DS483" s="12" t="b">
        <v>0</v>
      </c>
      <c r="DT483" s="12"/>
      <c r="DU483" s="12"/>
      <c r="DV483" s="12" t="s">
        <v>4110</v>
      </c>
      <c r="DW483" s="12" t="b">
        <v>1</v>
      </c>
      <c r="DX483" s="12"/>
      <c r="DY483" s="12"/>
      <c r="DZ483" s="12"/>
      <c r="EA483" s="12"/>
      <c r="EB483" s="12"/>
      <c r="EC483" s="12"/>
      <c r="ED483" s="12"/>
      <c r="EE483" s="12"/>
      <c r="EF483" s="14"/>
      <c r="EG483" s="14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4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4"/>
      <c r="FN483" s="12"/>
      <c r="FO483" s="12"/>
      <c r="FP483" s="12"/>
      <c r="FQ483" s="14"/>
      <c r="FR483" s="12"/>
      <c r="FS483" s="12"/>
      <c r="FT483" s="12"/>
      <c r="FU483" s="12"/>
      <c r="FV483" s="12"/>
      <c r="FW483" s="12">
        <v>4.0</v>
      </c>
      <c r="FX483" s="12"/>
      <c r="FY483" s="12"/>
      <c r="FZ483" s="12"/>
      <c r="GA483" s="12"/>
      <c r="GB483" s="12"/>
      <c r="GC483" s="14"/>
      <c r="GD483" s="12"/>
      <c r="GE483" s="12"/>
      <c r="GF483" s="12"/>
      <c r="GG483" s="12"/>
      <c r="GH483" s="12"/>
      <c r="GI483" s="12"/>
      <c r="GJ483" s="12"/>
      <c r="GK483" s="14"/>
      <c r="GL483" s="14"/>
      <c r="GM483" s="12"/>
      <c r="GN483" s="12"/>
      <c r="GO483" s="14"/>
      <c r="GP483" s="14"/>
      <c r="GQ483" s="12"/>
      <c r="GR483" s="14"/>
      <c r="GS483" s="12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2">
        <f t="shared" si="106"/>
        <v>0</v>
      </c>
      <c r="HR483" s="12">
        <v>48000.0</v>
      </c>
      <c r="HS483" s="12">
        <v>0.0</v>
      </c>
      <c r="HT483" s="12">
        <v>0.0</v>
      </c>
      <c r="HU483" s="12">
        <v>0.0</v>
      </c>
      <c r="HV483" s="12">
        <v>0.0</v>
      </c>
      <c r="HW483" s="12">
        <v>0.0</v>
      </c>
      <c r="HX483" s="12">
        <v>48000.0</v>
      </c>
      <c r="HY483" s="12" t="s">
        <v>4111</v>
      </c>
      <c r="HZ483" s="12" t="s">
        <v>1406</v>
      </c>
    </row>
    <row r="484">
      <c r="A484" s="12" t="s">
        <v>4112</v>
      </c>
      <c r="B484" s="12" t="s">
        <v>4113</v>
      </c>
      <c r="C484" s="13">
        <v>45238.0</v>
      </c>
      <c r="D484" s="12">
        <v>11.0</v>
      </c>
      <c r="E484" s="12" t="s">
        <v>235</v>
      </c>
      <c r="F484" s="12" t="s">
        <v>236</v>
      </c>
      <c r="G484" s="12" t="s">
        <v>237</v>
      </c>
      <c r="H484" s="12" t="s">
        <v>238</v>
      </c>
      <c r="I484" s="12" t="s">
        <v>239</v>
      </c>
      <c r="J484" s="14"/>
      <c r="K484" s="12" t="s">
        <v>4114</v>
      </c>
      <c r="L484" s="12" t="s">
        <v>4115</v>
      </c>
      <c r="M484" s="15" t="s">
        <v>268</v>
      </c>
      <c r="N484" s="12" t="s">
        <v>258</v>
      </c>
      <c r="O484" s="12" t="s">
        <v>259</v>
      </c>
      <c r="P484" s="12" t="s">
        <v>245</v>
      </c>
      <c r="Q484" s="12" t="s">
        <v>278</v>
      </c>
      <c r="R484" s="12" t="s">
        <v>279</v>
      </c>
      <c r="S484" s="12" t="s">
        <v>248</v>
      </c>
      <c r="T484" s="16" t="s">
        <v>4116</v>
      </c>
      <c r="U484" s="17" t="s">
        <v>4117</v>
      </c>
      <c r="V484" s="12" t="str">
        <f t="shared" si="1"/>
        <v>3.550319</v>
      </c>
      <c r="W484" s="14" t="str">
        <f t="shared" si="2"/>
        <v>98.701940</v>
      </c>
      <c r="X484" s="14" t="str">
        <f t="shared" si="3"/>
        <v>3.550298</v>
      </c>
      <c r="Y484" s="14" t="str">
        <f t="shared" si="4"/>
        <v>98.701677</v>
      </c>
      <c r="Z484" s="18">
        <f t="shared" si="99"/>
        <v>10522347.49</v>
      </c>
      <c r="AA484" s="14" t="str">
        <f t="shared" si="6"/>
        <v>Diluar Radius</v>
      </c>
      <c r="AB484" s="14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 t="b">
        <v>1</v>
      </c>
      <c r="BC484" s="12"/>
      <c r="BD484" s="12"/>
      <c r="BE484" s="12"/>
      <c r="BF484" s="12"/>
      <c r="BG484" s="12"/>
      <c r="BH484" s="12"/>
      <c r="BI484" s="12" t="b">
        <v>1</v>
      </c>
      <c r="BJ484" s="12"/>
      <c r="BK484" s="12"/>
      <c r="BL484" s="12"/>
      <c r="BM484" s="12"/>
      <c r="BN484" s="12"/>
      <c r="BO484" s="12"/>
      <c r="BP484" s="12"/>
      <c r="BQ484" s="12"/>
      <c r="BR484" s="12" t="b">
        <v>1</v>
      </c>
      <c r="BS484" s="12"/>
      <c r="BT484" s="12"/>
      <c r="BU484" s="12"/>
      <c r="BV484" s="12" t="b">
        <v>1</v>
      </c>
      <c r="BW484" s="12"/>
      <c r="BX484" s="12"/>
      <c r="BY484" s="12"/>
      <c r="BZ484" s="12"/>
      <c r="CA484" s="12"/>
      <c r="CB484" s="12" t="b">
        <v>1</v>
      </c>
      <c r="CC484" s="12"/>
      <c r="CD484" s="12"/>
      <c r="CE484" s="12"/>
      <c r="CF484" s="12"/>
      <c r="CG484" s="12" t="b">
        <v>1</v>
      </c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4"/>
      <c r="DR484" s="12" t="b">
        <v>0</v>
      </c>
      <c r="DS484" s="12" t="b">
        <v>0</v>
      </c>
      <c r="DT484" s="12"/>
      <c r="DU484" s="12"/>
      <c r="DV484" s="12" t="s">
        <v>4118</v>
      </c>
      <c r="DW484" s="12" t="b">
        <v>1</v>
      </c>
      <c r="DX484" s="12"/>
      <c r="DY484" s="12"/>
      <c r="DZ484" s="12"/>
      <c r="EA484" s="12"/>
      <c r="EB484" s="12"/>
      <c r="EC484" s="12"/>
      <c r="ED484" s="12"/>
      <c r="EE484" s="12"/>
      <c r="EF484" s="14"/>
      <c r="EG484" s="14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4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4"/>
      <c r="FN484" s="12"/>
      <c r="FO484" s="12">
        <v>20.0</v>
      </c>
      <c r="FP484" s="12"/>
      <c r="FQ484" s="14"/>
      <c r="FR484" s="12"/>
      <c r="FS484" s="12"/>
      <c r="FT484" s="12"/>
      <c r="FU484" s="12"/>
      <c r="FV484" s="12"/>
      <c r="FW484" s="12"/>
      <c r="FX484" s="12"/>
      <c r="FY484" s="12"/>
      <c r="FZ484" s="12"/>
      <c r="GA484" s="12"/>
      <c r="GB484" s="12"/>
      <c r="GC484" s="14"/>
      <c r="GD484" s="12"/>
      <c r="GE484" s="12"/>
      <c r="GF484" s="12"/>
      <c r="GG484" s="12"/>
      <c r="GH484" s="12"/>
      <c r="GI484" s="12"/>
      <c r="GJ484" s="12"/>
      <c r="GK484" s="14"/>
      <c r="GL484" s="14"/>
      <c r="GM484" s="12"/>
      <c r="GN484" s="12"/>
      <c r="GO484" s="14"/>
      <c r="GP484" s="14"/>
      <c r="GQ484" s="12"/>
      <c r="GR484" s="14"/>
      <c r="GS484" s="12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2">
        <f t="shared" si="106"/>
        <v>6</v>
      </c>
      <c r="HR484" s="12">
        <v>240000.0</v>
      </c>
      <c r="HS484" s="12">
        <v>0.0</v>
      </c>
      <c r="HT484" s="12">
        <v>0.0</v>
      </c>
      <c r="HU484" s="12">
        <v>0.0</v>
      </c>
      <c r="HV484" s="12">
        <v>0.0</v>
      </c>
      <c r="HW484" s="12">
        <v>0.0</v>
      </c>
      <c r="HX484" s="12">
        <v>240000.0</v>
      </c>
      <c r="HY484" s="12" t="s">
        <v>4119</v>
      </c>
      <c r="HZ484" s="19">
        <v>36548.0</v>
      </c>
    </row>
    <row r="485">
      <c r="A485" s="12" t="s">
        <v>4120</v>
      </c>
      <c r="B485" s="12" t="s">
        <v>4121</v>
      </c>
      <c r="C485" s="13">
        <v>45238.0</v>
      </c>
      <c r="D485" s="12">
        <v>11.0</v>
      </c>
      <c r="E485" s="12" t="s">
        <v>596</v>
      </c>
      <c r="F485" s="12" t="s">
        <v>597</v>
      </c>
      <c r="G485" s="12" t="s">
        <v>237</v>
      </c>
      <c r="H485" s="12" t="s">
        <v>238</v>
      </c>
      <c r="I485" s="12" t="s">
        <v>239</v>
      </c>
      <c r="J485" s="14"/>
      <c r="K485" s="12" t="s">
        <v>4122</v>
      </c>
      <c r="L485" s="12" t="s">
        <v>4123</v>
      </c>
      <c r="M485" s="15" t="s">
        <v>600</v>
      </c>
      <c r="N485" s="12" t="s">
        <v>601</v>
      </c>
      <c r="O485" s="12" t="s">
        <v>259</v>
      </c>
      <c r="P485" s="12" t="s">
        <v>245</v>
      </c>
      <c r="Q485" s="12" t="s">
        <v>299</v>
      </c>
      <c r="R485" s="12" t="s">
        <v>247</v>
      </c>
      <c r="S485" s="12" t="s">
        <v>1169</v>
      </c>
      <c r="T485" s="16" t="s">
        <v>4124</v>
      </c>
      <c r="U485" s="17" t="s">
        <v>4125</v>
      </c>
      <c r="V485" s="12" t="str">
        <f t="shared" si="1"/>
        <v>3.620775</v>
      </c>
      <c r="W485" s="14" t="str">
        <f t="shared" si="2"/>
        <v>98.671540</v>
      </c>
      <c r="X485" s="14" t="str">
        <f t="shared" si="3"/>
        <v>3.620814</v>
      </c>
      <c r="Y485" s="14" t="str">
        <f t="shared" si="4"/>
        <v>98.671606</v>
      </c>
      <c r="Z485" s="18">
        <f t="shared" si="99"/>
        <v>3619940.384</v>
      </c>
      <c r="AA485" s="14" t="str">
        <f t="shared" si="6"/>
        <v>Diluar Radius</v>
      </c>
      <c r="AB485" s="14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 t="b">
        <v>1</v>
      </c>
      <c r="AY485" s="12"/>
      <c r="AZ485" s="12" t="b">
        <v>1</v>
      </c>
      <c r="BA485" s="12"/>
      <c r="BB485" s="12" t="b">
        <v>1</v>
      </c>
      <c r="BC485" s="12"/>
      <c r="BD485" s="12" t="b">
        <v>1</v>
      </c>
      <c r="BE485" s="12"/>
      <c r="BF485" s="12" t="b">
        <v>1</v>
      </c>
      <c r="BG485" s="12"/>
      <c r="BH485" s="12"/>
      <c r="BI485" s="12" t="b">
        <v>1</v>
      </c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 t="b">
        <v>1</v>
      </c>
      <c r="BW485" s="12"/>
      <c r="BX485" s="12"/>
      <c r="BY485" s="12"/>
      <c r="BZ485" s="12" t="b">
        <v>1</v>
      </c>
      <c r="CA485" s="12"/>
      <c r="CB485" s="12" t="b">
        <v>1</v>
      </c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4"/>
      <c r="DR485" s="12" t="b">
        <v>0</v>
      </c>
      <c r="DS485" s="12" t="b">
        <v>0</v>
      </c>
      <c r="DT485" s="12"/>
      <c r="DU485" s="12"/>
      <c r="DV485" s="12" t="s">
        <v>4126</v>
      </c>
      <c r="DW485" s="12" t="b">
        <v>1</v>
      </c>
      <c r="DX485" s="12"/>
      <c r="DY485" s="12"/>
      <c r="DZ485" s="12"/>
      <c r="EA485" s="12"/>
      <c r="EB485" s="12"/>
      <c r="EC485" s="12"/>
      <c r="ED485" s="12"/>
      <c r="EE485" s="12"/>
      <c r="EF485" s="14"/>
      <c r="EG485" s="14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4"/>
      <c r="EU485" s="12"/>
      <c r="EV485" s="12"/>
      <c r="EW485" s="12"/>
      <c r="EX485" s="12"/>
      <c r="EY485" s="12"/>
      <c r="EZ485" s="12"/>
      <c r="FA485" s="12">
        <v>1.0</v>
      </c>
      <c r="FB485" s="12"/>
      <c r="FC485" s="12">
        <v>1.0</v>
      </c>
      <c r="FD485" s="12"/>
      <c r="FE485" s="12"/>
      <c r="FF485" s="12"/>
      <c r="FG485" s="12"/>
      <c r="FH485" s="12"/>
      <c r="FI485" s="12"/>
      <c r="FJ485" s="12"/>
      <c r="FK485" s="12"/>
      <c r="FL485" s="12"/>
      <c r="FM485" s="14"/>
      <c r="FN485" s="12"/>
      <c r="FO485" s="12"/>
      <c r="FP485" s="12"/>
      <c r="FQ485" s="14"/>
      <c r="FR485" s="12"/>
      <c r="FS485" s="12"/>
      <c r="FT485" s="12"/>
      <c r="FU485" s="12"/>
      <c r="FV485" s="12"/>
      <c r="FW485" s="12"/>
      <c r="FX485" s="12"/>
      <c r="FY485" s="12">
        <v>1.0</v>
      </c>
      <c r="FZ485" s="12"/>
      <c r="GA485" s="12"/>
      <c r="GB485" s="12"/>
      <c r="GC485" s="14"/>
      <c r="GD485" s="12">
        <v>1.0</v>
      </c>
      <c r="GE485" s="12"/>
      <c r="GF485" s="12"/>
      <c r="GG485" s="12"/>
      <c r="GH485" s="12"/>
      <c r="GI485" s="12"/>
      <c r="GJ485" s="12"/>
      <c r="GK485" s="14"/>
      <c r="GL485" s="14"/>
      <c r="GM485" s="12"/>
      <c r="GN485" s="12"/>
      <c r="GO485" s="14"/>
      <c r="GP485" s="14"/>
      <c r="GQ485" s="12"/>
      <c r="GR485" s="14"/>
      <c r="GS485" s="12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2">
        <f t="shared" si="106"/>
        <v>9</v>
      </c>
      <c r="HR485" s="12">
        <v>48000.0</v>
      </c>
      <c r="HS485" s="12">
        <v>0.0</v>
      </c>
      <c r="HT485" s="12">
        <v>0.0</v>
      </c>
      <c r="HU485" s="12">
        <v>0.0</v>
      </c>
      <c r="HV485" s="12">
        <v>0.0</v>
      </c>
      <c r="HW485" s="12">
        <v>0.0</v>
      </c>
      <c r="HX485" s="12">
        <v>48000.0</v>
      </c>
      <c r="HY485" s="12" t="s">
        <v>4127</v>
      </c>
      <c r="HZ485" s="19">
        <v>36698.0</v>
      </c>
    </row>
    <row r="486">
      <c r="A486" s="12" t="s">
        <v>4128</v>
      </c>
      <c r="B486" s="12" t="s">
        <v>4129</v>
      </c>
      <c r="C486" s="13">
        <v>45238.0</v>
      </c>
      <c r="D486" s="12">
        <v>11.0</v>
      </c>
      <c r="E486" s="12" t="s">
        <v>596</v>
      </c>
      <c r="F486" s="12" t="s">
        <v>597</v>
      </c>
      <c r="G486" s="12" t="s">
        <v>237</v>
      </c>
      <c r="H486" s="12" t="s">
        <v>238</v>
      </c>
      <c r="I486" s="12" t="s">
        <v>239</v>
      </c>
      <c r="J486" s="14"/>
      <c r="K486" s="12" t="s">
        <v>1167</v>
      </c>
      <c r="L486" s="12" t="s">
        <v>1168</v>
      </c>
      <c r="M486" s="12" t="str">
        <v>#ERROR!</v>
      </c>
      <c r="N486" s="12" t="s">
        <v>601</v>
      </c>
      <c r="O486" s="12" t="s">
        <v>259</v>
      </c>
      <c r="P486" s="12" t="s">
        <v>245</v>
      </c>
      <c r="Q486" s="12" t="s">
        <v>299</v>
      </c>
      <c r="R486" s="12" t="s">
        <v>247</v>
      </c>
      <c r="S486" s="12" t="s">
        <v>1169</v>
      </c>
      <c r="T486" s="16" t="s">
        <v>4130</v>
      </c>
      <c r="U486" s="17" t="s">
        <v>4131</v>
      </c>
      <c r="V486" s="12" t="str">
        <f t="shared" si="1"/>
        <v>3.621169</v>
      </c>
      <c r="W486" s="14" t="str">
        <f t="shared" si="2"/>
        <v>98.671728</v>
      </c>
      <c r="X486" s="14" t="str">
        <f t="shared" si="3"/>
        <v>3.620853</v>
      </c>
      <c r="Y486" s="14" t="str">
        <f t="shared" si="4"/>
        <v>98.672031</v>
      </c>
      <c r="Z486" s="18">
        <f t="shared" si="99"/>
        <v>5819021.337</v>
      </c>
      <c r="AA486" s="14" t="str">
        <f t="shared" si="6"/>
        <v>Diluar Radius</v>
      </c>
      <c r="AB486" s="14"/>
      <c r="AC486" s="12"/>
      <c r="AD486" s="12"/>
      <c r="AE486" s="12"/>
      <c r="AF486" s="12"/>
      <c r="AG486" s="12"/>
      <c r="AH486" s="12" t="b">
        <v>1</v>
      </c>
      <c r="AI486" s="12" t="b">
        <v>1</v>
      </c>
      <c r="AJ486" s="12"/>
      <c r="AK486" s="12"/>
      <c r="AL486" s="12" t="b">
        <v>1</v>
      </c>
      <c r="AM486" s="12" t="b">
        <v>1</v>
      </c>
      <c r="AN486" s="12"/>
      <c r="AO486" s="12" t="b">
        <v>1</v>
      </c>
      <c r="AP486" s="12"/>
      <c r="AQ486" s="12"/>
      <c r="AR486" s="12"/>
      <c r="AS486" s="12"/>
      <c r="AT486" s="12" t="b">
        <v>1</v>
      </c>
      <c r="AU486" s="12"/>
      <c r="AV486" s="12"/>
      <c r="AW486" s="12"/>
      <c r="AX486" s="12" t="b">
        <v>1</v>
      </c>
      <c r="AY486" s="12"/>
      <c r="AZ486" s="12" t="b">
        <v>1</v>
      </c>
      <c r="BA486" s="12"/>
      <c r="BB486" s="12" t="b">
        <v>1</v>
      </c>
      <c r="BC486" s="12"/>
      <c r="BD486" s="12" t="b">
        <v>1</v>
      </c>
      <c r="BE486" s="12"/>
      <c r="BF486" s="12" t="b">
        <v>1</v>
      </c>
      <c r="BG486" s="12"/>
      <c r="BH486" s="12"/>
      <c r="BI486" s="12" t="b">
        <v>1</v>
      </c>
      <c r="BJ486" s="12"/>
      <c r="BK486" s="12"/>
      <c r="BL486" s="12"/>
      <c r="BM486" s="12"/>
      <c r="BN486" s="12"/>
      <c r="BO486" s="12" t="b">
        <v>1</v>
      </c>
      <c r="BP486" s="12"/>
      <c r="BQ486" s="12"/>
      <c r="BR486" s="12"/>
      <c r="BS486" s="12"/>
      <c r="BT486" s="12"/>
      <c r="BU486" s="12"/>
      <c r="BV486" s="12" t="b">
        <v>1</v>
      </c>
      <c r="BW486" s="12" t="b">
        <v>1</v>
      </c>
      <c r="BX486" s="12"/>
      <c r="BY486" s="12"/>
      <c r="BZ486" s="12" t="b">
        <v>1</v>
      </c>
      <c r="CA486" s="12"/>
      <c r="CB486" s="12" t="b">
        <v>1</v>
      </c>
      <c r="CC486" s="12"/>
      <c r="CD486" s="12" t="b">
        <v>1</v>
      </c>
      <c r="CE486" s="12"/>
      <c r="CF486" s="12"/>
      <c r="CG486" s="12" t="b">
        <v>1</v>
      </c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4"/>
      <c r="DR486" s="12" t="b">
        <v>0</v>
      </c>
      <c r="DS486" s="12" t="b">
        <v>0</v>
      </c>
      <c r="DT486" s="12"/>
      <c r="DU486" s="12"/>
      <c r="DV486" s="12" t="s">
        <v>4132</v>
      </c>
      <c r="DW486" s="12" t="b">
        <v>1</v>
      </c>
      <c r="DX486" s="12"/>
      <c r="DY486" s="12"/>
      <c r="DZ486" s="12"/>
      <c r="EA486" s="12"/>
      <c r="EB486" s="12"/>
      <c r="EC486" s="12"/>
      <c r="ED486" s="12"/>
      <c r="EE486" s="12"/>
      <c r="EF486" s="14"/>
      <c r="EG486" s="14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4"/>
      <c r="EU486" s="12"/>
      <c r="EV486" s="12"/>
      <c r="EW486" s="12"/>
      <c r="EX486" s="12"/>
      <c r="EY486" s="12"/>
      <c r="EZ486" s="12"/>
      <c r="FA486" s="12">
        <v>1.0</v>
      </c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4"/>
      <c r="FN486" s="12"/>
      <c r="FO486" s="12"/>
      <c r="FP486" s="12"/>
      <c r="FQ486" s="14"/>
      <c r="FR486" s="12"/>
      <c r="FS486" s="12"/>
      <c r="FT486" s="12"/>
      <c r="FU486" s="12"/>
      <c r="FV486" s="12"/>
      <c r="FW486" s="12"/>
      <c r="FX486" s="12"/>
      <c r="FY486" s="12"/>
      <c r="FZ486" s="12"/>
      <c r="GA486" s="12"/>
      <c r="GB486" s="12"/>
      <c r="GC486" s="14"/>
      <c r="GD486" s="12">
        <v>2.0</v>
      </c>
      <c r="GE486" s="12"/>
      <c r="GF486" s="12"/>
      <c r="GG486" s="12"/>
      <c r="GH486" s="12"/>
      <c r="GI486" s="12"/>
      <c r="GJ486" s="12"/>
      <c r="GK486" s="14"/>
      <c r="GL486" s="14"/>
      <c r="GM486" s="12"/>
      <c r="GN486" s="12"/>
      <c r="GO486" s="14"/>
      <c r="GP486" s="14"/>
      <c r="GQ486" s="12"/>
      <c r="GR486" s="14"/>
      <c r="GS486" s="12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2">
        <f t="shared" si="106"/>
        <v>19</v>
      </c>
      <c r="HR486" s="12">
        <v>36000.0</v>
      </c>
      <c r="HS486" s="12">
        <v>0.0</v>
      </c>
      <c r="HT486" s="12">
        <v>0.0</v>
      </c>
      <c r="HU486" s="12">
        <v>0.0</v>
      </c>
      <c r="HV486" s="12">
        <v>0.0</v>
      </c>
      <c r="HW486" s="12">
        <v>0.0</v>
      </c>
      <c r="HX486" s="12">
        <v>36000.0</v>
      </c>
      <c r="HY486" s="12" t="s">
        <v>4133</v>
      </c>
      <c r="HZ486" s="12" t="s">
        <v>616</v>
      </c>
    </row>
    <row r="487">
      <c r="A487" s="12" t="s">
        <v>4134</v>
      </c>
      <c r="B487" s="12" t="s">
        <v>4135</v>
      </c>
      <c r="C487" s="13">
        <v>45238.0</v>
      </c>
      <c r="D487" s="12">
        <v>11.0</v>
      </c>
      <c r="E487" s="12" t="s">
        <v>235</v>
      </c>
      <c r="F487" s="12" t="s">
        <v>236</v>
      </c>
      <c r="G487" s="12" t="s">
        <v>237</v>
      </c>
      <c r="H487" s="12" t="s">
        <v>238</v>
      </c>
      <c r="I487" s="12" t="s">
        <v>239</v>
      </c>
      <c r="J487" s="14"/>
      <c r="K487" s="12" t="s">
        <v>4136</v>
      </c>
      <c r="L487" s="12" t="s">
        <v>4137</v>
      </c>
      <c r="M487" s="15" t="s">
        <v>4138</v>
      </c>
      <c r="N487" s="12" t="s">
        <v>258</v>
      </c>
      <c r="O487" s="12" t="s">
        <v>259</v>
      </c>
      <c r="P487" s="12" t="s">
        <v>245</v>
      </c>
      <c r="Q487" s="12" t="s">
        <v>246</v>
      </c>
      <c r="R487" s="12" t="s">
        <v>247</v>
      </c>
      <c r="S487" s="12" t="s">
        <v>248</v>
      </c>
      <c r="T487" s="16" t="s">
        <v>4139</v>
      </c>
      <c r="U487" s="17"/>
      <c r="V487" s="12" t="str">
        <f t="shared" si="1"/>
        <v>3.549564</v>
      </c>
      <c r="W487" s="14" t="str">
        <f t="shared" si="2"/>
        <v>98.705340</v>
      </c>
      <c r="X487" s="14" t="str">
        <f t="shared" si="3"/>
        <v/>
      </c>
      <c r="Y487" s="14" t="str">
        <f t="shared" si="4"/>
        <v/>
      </c>
      <c r="Z487" s="18">
        <f t="shared" si="99"/>
        <v>10579735.34</v>
      </c>
      <c r="AA487" s="14" t="str">
        <f t="shared" si="6"/>
        <v>Diluar Radius</v>
      </c>
      <c r="AB487" s="14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 t="b">
        <v>1</v>
      </c>
      <c r="BC487" s="12"/>
      <c r="BD487" s="12"/>
      <c r="BE487" s="12"/>
      <c r="BF487" s="12" t="b">
        <v>1</v>
      </c>
      <c r="BG487" s="12"/>
      <c r="BH487" s="12"/>
      <c r="BI487" s="12" t="b">
        <v>1</v>
      </c>
      <c r="BJ487" s="12"/>
      <c r="BK487" s="12"/>
      <c r="BL487" s="12" t="b">
        <v>1</v>
      </c>
      <c r="BM487" s="12"/>
      <c r="BN487" s="12"/>
      <c r="BO487" s="12" t="b">
        <v>1</v>
      </c>
      <c r="BP487" s="12"/>
      <c r="BQ487" s="12"/>
      <c r="BR487" s="12"/>
      <c r="BS487" s="12"/>
      <c r="BT487" s="12"/>
      <c r="BU487" s="12"/>
      <c r="BV487" s="12" t="b">
        <v>1</v>
      </c>
      <c r="BW487" s="12"/>
      <c r="BX487" s="12"/>
      <c r="BY487" s="12"/>
      <c r="BZ487" s="12" t="b">
        <v>1</v>
      </c>
      <c r="CA487" s="12"/>
      <c r="CB487" s="12" t="b">
        <v>1</v>
      </c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4"/>
      <c r="DR487" s="12" t="b">
        <v>0</v>
      </c>
      <c r="DS487" s="12" t="b">
        <v>0</v>
      </c>
      <c r="DT487" s="12"/>
      <c r="DU487" s="12"/>
      <c r="DV487" s="12" t="s">
        <v>4140</v>
      </c>
      <c r="DW487" s="12" t="b">
        <v>0</v>
      </c>
      <c r="DX487" s="12"/>
      <c r="DY487" s="12"/>
      <c r="DZ487" s="12"/>
      <c r="EA487" s="12"/>
      <c r="EB487" s="12"/>
      <c r="EC487" s="12"/>
      <c r="ED487" s="12"/>
      <c r="EE487" s="12"/>
      <c r="EF487" s="14"/>
      <c r="EG487" s="14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4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4"/>
      <c r="FN487" s="12"/>
      <c r="FO487" s="12"/>
      <c r="FP487" s="12"/>
      <c r="FQ487" s="14"/>
      <c r="FR487" s="12"/>
      <c r="FS487" s="12"/>
      <c r="FT487" s="12"/>
      <c r="FU487" s="12"/>
      <c r="FV487" s="12"/>
      <c r="FW487" s="12"/>
      <c r="FX487" s="12"/>
      <c r="FY487" s="12"/>
      <c r="FZ487" s="12"/>
      <c r="GA487" s="12"/>
      <c r="GB487" s="12"/>
      <c r="GC487" s="14"/>
      <c r="GD487" s="12"/>
      <c r="GE487" s="12"/>
      <c r="GF487" s="12"/>
      <c r="GG487" s="12"/>
      <c r="GH487" s="12"/>
      <c r="GI487" s="12"/>
      <c r="GJ487" s="12"/>
      <c r="GK487" s="14"/>
      <c r="GL487" s="14"/>
      <c r="GM487" s="12"/>
      <c r="GN487" s="12"/>
      <c r="GO487" s="14"/>
      <c r="GP487" s="14"/>
      <c r="GQ487" s="12"/>
      <c r="GR487" s="14"/>
      <c r="GS487" s="12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2">
        <f t="shared" si="106"/>
        <v>8</v>
      </c>
      <c r="HR487" s="12">
        <v>0.0</v>
      </c>
      <c r="HS487" s="12">
        <v>0.0</v>
      </c>
      <c r="HT487" s="12">
        <v>0.0</v>
      </c>
      <c r="HU487" s="12">
        <v>0.0</v>
      </c>
      <c r="HV487" s="12">
        <v>0.0</v>
      </c>
      <c r="HW487" s="12">
        <v>0.0</v>
      </c>
      <c r="HX487" s="12">
        <v>0.0</v>
      </c>
      <c r="HY487" s="12" t="s">
        <v>4141</v>
      </c>
      <c r="HZ487" s="12" t="s">
        <v>1201</v>
      </c>
    </row>
    <row r="488">
      <c r="A488" s="12" t="s">
        <v>4142</v>
      </c>
      <c r="B488" s="12" t="s">
        <v>4143</v>
      </c>
      <c r="C488" s="13">
        <v>45238.0</v>
      </c>
      <c r="D488" s="12">
        <v>11.0</v>
      </c>
      <c r="E488" s="12" t="s">
        <v>235</v>
      </c>
      <c r="F488" s="12" t="s">
        <v>236</v>
      </c>
      <c r="G488" s="12" t="s">
        <v>237</v>
      </c>
      <c r="H488" s="12" t="s">
        <v>238</v>
      </c>
      <c r="I488" s="12" t="s">
        <v>239</v>
      </c>
      <c r="J488" s="14"/>
      <c r="K488" s="12" t="s">
        <v>4144</v>
      </c>
      <c r="L488" s="12" t="s">
        <v>4145</v>
      </c>
      <c r="M488" s="15" t="s">
        <v>712</v>
      </c>
      <c r="N488" s="12" t="s">
        <v>258</v>
      </c>
      <c r="O488" s="12" t="s">
        <v>259</v>
      </c>
      <c r="P488" s="12" t="s">
        <v>245</v>
      </c>
      <c r="Q488" s="12" t="s">
        <v>299</v>
      </c>
      <c r="R488" s="12" t="s">
        <v>247</v>
      </c>
      <c r="S488" s="12" t="s">
        <v>248</v>
      </c>
      <c r="T488" s="16" t="s">
        <v>4146</v>
      </c>
      <c r="U488" s="17" t="s">
        <v>4147</v>
      </c>
      <c r="V488" s="12" t="str">
        <f t="shared" si="1"/>
        <v>3.549614</v>
      </c>
      <c r="W488" s="14" t="str">
        <f t="shared" si="2"/>
        <v>98.707040</v>
      </c>
      <c r="X488" s="14" t="str">
        <f t="shared" si="3"/>
        <v>3.549536</v>
      </c>
      <c r="Y488" s="14" t="str">
        <f t="shared" si="4"/>
        <v>98.707092</v>
      </c>
      <c r="Z488" s="18">
        <f t="shared" si="99"/>
        <v>9621933.318</v>
      </c>
      <c r="AA488" s="14" t="str">
        <f t="shared" si="6"/>
        <v>Diluar Radius</v>
      </c>
      <c r="AB488" s="14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 t="b">
        <v>1</v>
      </c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 t="b">
        <v>1</v>
      </c>
      <c r="CA488" s="12"/>
      <c r="CB488" s="12" t="b">
        <v>1</v>
      </c>
      <c r="CC488" s="12" t="b">
        <v>1</v>
      </c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4"/>
      <c r="DR488" s="12" t="b">
        <v>0</v>
      </c>
      <c r="DS488" s="12" t="b">
        <v>0</v>
      </c>
      <c r="DT488" s="12"/>
      <c r="DU488" s="12"/>
      <c r="DV488" s="12" t="s">
        <v>4148</v>
      </c>
      <c r="DW488" s="12" t="b">
        <v>1</v>
      </c>
      <c r="DX488" s="12"/>
      <c r="DY488" s="12"/>
      <c r="DZ488" s="12"/>
      <c r="EA488" s="12"/>
      <c r="EB488" s="12"/>
      <c r="EC488" s="12"/>
      <c r="ED488" s="12"/>
      <c r="EE488" s="12"/>
      <c r="EF488" s="14"/>
      <c r="EG488" s="14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4"/>
      <c r="EU488" s="12"/>
      <c r="EV488" s="12"/>
      <c r="EW488" s="12"/>
      <c r="EX488" s="12"/>
      <c r="EY488" s="12"/>
      <c r="EZ488" s="12"/>
      <c r="FA488" s="12"/>
      <c r="FB488" s="12"/>
      <c r="FC488" s="12">
        <v>1.0</v>
      </c>
      <c r="FD488" s="12"/>
      <c r="FE488" s="12"/>
      <c r="FF488" s="12"/>
      <c r="FG488" s="12"/>
      <c r="FH488" s="12"/>
      <c r="FI488" s="12"/>
      <c r="FJ488" s="12"/>
      <c r="FK488" s="12"/>
      <c r="FL488" s="12"/>
      <c r="FM488" s="14"/>
      <c r="FN488" s="12"/>
      <c r="FO488" s="12"/>
      <c r="FP488" s="12"/>
      <c r="FQ488" s="14"/>
      <c r="FR488" s="12"/>
      <c r="FS488" s="12"/>
      <c r="FT488" s="12"/>
      <c r="FU488" s="12"/>
      <c r="FV488" s="12"/>
      <c r="FW488" s="12">
        <v>1.0</v>
      </c>
      <c r="FX488" s="12"/>
      <c r="FY488" s="12">
        <v>1.0</v>
      </c>
      <c r="FZ488" s="12"/>
      <c r="GA488" s="12"/>
      <c r="GB488" s="12"/>
      <c r="GC488" s="14"/>
      <c r="GD488" s="12"/>
      <c r="GE488" s="12"/>
      <c r="GF488" s="12"/>
      <c r="GG488" s="12"/>
      <c r="GH488" s="12"/>
      <c r="GI488" s="12"/>
      <c r="GJ488" s="12"/>
      <c r="GK488" s="14"/>
      <c r="GL488" s="14"/>
      <c r="GM488" s="12"/>
      <c r="GN488" s="12"/>
      <c r="GO488" s="14"/>
      <c r="GP488" s="14"/>
      <c r="GQ488" s="12"/>
      <c r="GR488" s="14"/>
      <c r="GS488" s="12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2">
        <f t="shared" si="106"/>
        <v>4</v>
      </c>
      <c r="HR488" s="12">
        <v>36000.0</v>
      </c>
      <c r="HS488" s="12">
        <v>0.0</v>
      </c>
      <c r="HT488" s="12">
        <v>0.0</v>
      </c>
      <c r="HU488" s="12">
        <v>0.0</v>
      </c>
      <c r="HV488" s="12">
        <v>0.0</v>
      </c>
      <c r="HW488" s="12">
        <v>0.0</v>
      </c>
      <c r="HX488" s="12">
        <v>36000.0</v>
      </c>
      <c r="HY488" s="12" t="s">
        <v>4149</v>
      </c>
      <c r="HZ488" s="19">
        <v>36560.0</v>
      </c>
    </row>
    <row r="489">
      <c r="A489" s="12" t="s">
        <v>4150</v>
      </c>
      <c r="B489" s="12" t="s">
        <v>4151</v>
      </c>
      <c r="C489" s="13">
        <v>45238.0</v>
      </c>
      <c r="D489" s="12">
        <v>11.0</v>
      </c>
      <c r="E489" s="12" t="s">
        <v>596</v>
      </c>
      <c r="F489" s="12" t="s">
        <v>597</v>
      </c>
      <c r="G489" s="12" t="s">
        <v>237</v>
      </c>
      <c r="H489" s="12" t="s">
        <v>238</v>
      </c>
      <c r="I489" s="12" t="s">
        <v>239</v>
      </c>
      <c r="J489" s="14"/>
      <c r="K489" s="12" t="s">
        <v>4152</v>
      </c>
      <c r="L489" s="12" t="s">
        <v>4153</v>
      </c>
      <c r="M489" s="15" t="s">
        <v>600</v>
      </c>
      <c r="N489" s="12" t="s">
        <v>601</v>
      </c>
      <c r="O489" s="12" t="s">
        <v>259</v>
      </c>
      <c r="P489" s="12" t="s">
        <v>245</v>
      </c>
      <c r="Q489" s="12" t="s">
        <v>299</v>
      </c>
      <c r="R489" s="12" t="s">
        <v>247</v>
      </c>
      <c r="S489" s="12" t="s">
        <v>1169</v>
      </c>
      <c r="T489" s="16" t="s">
        <v>4154</v>
      </c>
      <c r="U489" s="17" t="s">
        <v>4155</v>
      </c>
      <c r="V489" s="12" t="str">
        <f t="shared" si="1"/>
        <v>3.620690</v>
      </c>
      <c r="W489" s="14" t="str">
        <f t="shared" si="2"/>
        <v>98.671627</v>
      </c>
      <c r="X489" s="14" t="str">
        <f t="shared" si="3"/>
        <v>3.620774</v>
      </c>
      <c r="Y489" s="14" t="str">
        <f t="shared" si="4"/>
        <v>98.671637</v>
      </c>
      <c r="Z489" s="18">
        <f t="shared" si="99"/>
        <v>9371315.273</v>
      </c>
      <c r="AA489" s="14" t="str">
        <f t="shared" si="6"/>
        <v>Diluar Radius</v>
      </c>
      <c r="AB489" s="14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 t="b">
        <v>1</v>
      </c>
      <c r="BS489" s="12"/>
      <c r="BT489" s="12"/>
      <c r="BU489" s="12"/>
      <c r="BV489" s="12"/>
      <c r="BW489" s="12"/>
      <c r="BX489" s="12"/>
      <c r="BY489" s="12"/>
      <c r="BZ489" s="12"/>
      <c r="CA489" s="12"/>
      <c r="CB489" s="12" t="b">
        <v>1</v>
      </c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4"/>
      <c r="DR489" s="12" t="b">
        <v>0</v>
      </c>
      <c r="DS489" s="12" t="b">
        <v>0</v>
      </c>
      <c r="DT489" s="12"/>
      <c r="DU489" s="12"/>
      <c r="DV489" s="12" t="s">
        <v>4156</v>
      </c>
      <c r="DW489" s="12" t="b">
        <v>0</v>
      </c>
      <c r="DX489" s="12"/>
      <c r="DY489" s="12"/>
      <c r="DZ489" s="12"/>
      <c r="EA489" s="12"/>
      <c r="EB489" s="12"/>
      <c r="EC489" s="12"/>
      <c r="ED489" s="12"/>
      <c r="EE489" s="12"/>
      <c r="EF489" s="14"/>
      <c r="EG489" s="14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4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4"/>
      <c r="FN489" s="12"/>
      <c r="FO489" s="12"/>
      <c r="FP489" s="12"/>
      <c r="FQ489" s="14"/>
      <c r="FR489" s="12"/>
      <c r="FS489" s="12"/>
      <c r="FT489" s="12"/>
      <c r="FU489" s="12"/>
      <c r="FV489" s="12"/>
      <c r="FW489" s="12"/>
      <c r="FX489" s="12"/>
      <c r="FY489" s="12"/>
      <c r="FZ489" s="12"/>
      <c r="GA489" s="12"/>
      <c r="GB489" s="12"/>
      <c r="GC489" s="14"/>
      <c r="GD489" s="12"/>
      <c r="GE489" s="12"/>
      <c r="GF489" s="12"/>
      <c r="GG489" s="12"/>
      <c r="GH489" s="12"/>
      <c r="GI489" s="12"/>
      <c r="GJ489" s="12"/>
      <c r="GK489" s="14"/>
      <c r="GL489" s="14"/>
      <c r="GM489" s="12"/>
      <c r="GN489" s="12"/>
      <c r="GO489" s="14"/>
      <c r="GP489" s="14"/>
      <c r="GQ489" s="12"/>
      <c r="GR489" s="14"/>
      <c r="GS489" s="12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2">
        <f t="shared" si="106"/>
        <v>2</v>
      </c>
      <c r="HR489" s="12">
        <v>0.0</v>
      </c>
      <c r="HS489" s="12">
        <v>0.0</v>
      </c>
      <c r="HT489" s="12">
        <v>0.0</v>
      </c>
      <c r="HU489" s="12">
        <v>0.0</v>
      </c>
      <c r="HV489" s="12">
        <v>0.0</v>
      </c>
      <c r="HW489" s="12">
        <v>0.0</v>
      </c>
      <c r="HX489" s="12">
        <v>0.0</v>
      </c>
      <c r="HY489" s="12" t="s">
        <v>4157</v>
      </c>
      <c r="HZ489" s="19">
        <v>36589.0</v>
      </c>
    </row>
    <row r="490">
      <c r="A490" s="12" t="s">
        <v>4158</v>
      </c>
      <c r="B490" s="12" t="s">
        <v>4159</v>
      </c>
      <c r="C490" s="13">
        <v>45238.0</v>
      </c>
      <c r="D490" s="12">
        <v>11.0</v>
      </c>
      <c r="E490" s="12" t="s">
        <v>2565</v>
      </c>
      <c r="F490" s="12" t="s">
        <v>2566</v>
      </c>
      <c r="G490" s="12" t="s">
        <v>237</v>
      </c>
      <c r="H490" s="12" t="s">
        <v>238</v>
      </c>
      <c r="I490" s="12" t="s">
        <v>239</v>
      </c>
      <c r="J490" s="14"/>
      <c r="K490" s="12" t="s">
        <v>4160</v>
      </c>
      <c r="L490" s="12" t="s">
        <v>4161</v>
      </c>
      <c r="M490" s="15" t="s">
        <v>712</v>
      </c>
      <c r="N490" s="12" t="s">
        <v>4162</v>
      </c>
      <c r="O490" s="12" t="s">
        <v>4163</v>
      </c>
      <c r="P490" s="12" t="s">
        <v>245</v>
      </c>
      <c r="Q490" s="12" t="s">
        <v>278</v>
      </c>
      <c r="R490" s="12" t="s">
        <v>279</v>
      </c>
      <c r="S490" s="12" t="s">
        <v>248</v>
      </c>
      <c r="T490" s="16" t="s">
        <v>4164</v>
      </c>
      <c r="U490" s="17" t="s">
        <v>4165</v>
      </c>
      <c r="V490" s="12" t="str">
        <f t="shared" si="1"/>
        <v>3.565013</v>
      </c>
      <c r="W490" s="14" t="str">
        <f t="shared" si="2"/>
        <v>98.918785</v>
      </c>
      <c r="X490" s="14" t="str">
        <f t="shared" si="3"/>
        <v>3.565343</v>
      </c>
      <c r="Y490" s="14" t="str">
        <f t="shared" si="4"/>
        <v>98.918735</v>
      </c>
      <c r="Z490" s="18">
        <f t="shared" si="99"/>
        <v>3054545.958</v>
      </c>
      <c r="AA490" s="14" t="str">
        <f t="shared" si="6"/>
        <v>Diluar Radius</v>
      </c>
      <c r="AB490" s="14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4"/>
      <c r="DR490" s="12" t="b">
        <v>0</v>
      </c>
      <c r="DS490" s="12" t="b">
        <v>0</v>
      </c>
      <c r="DT490" s="12"/>
      <c r="DU490" s="12"/>
      <c r="DV490" s="12" t="s">
        <v>4166</v>
      </c>
      <c r="DW490" s="12" t="b">
        <v>0</v>
      </c>
      <c r="DX490" s="12"/>
      <c r="DY490" s="12"/>
      <c r="DZ490" s="12"/>
      <c r="EA490" s="12"/>
      <c r="EB490" s="12"/>
      <c r="EC490" s="12"/>
      <c r="ED490" s="12"/>
      <c r="EE490" s="12"/>
      <c r="EF490" s="14"/>
      <c r="EG490" s="14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4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4"/>
      <c r="FN490" s="12"/>
      <c r="FO490" s="12"/>
      <c r="FP490" s="12"/>
      <c r="FQ490" s="14"/>
      <c r="FR490" s="12"/>
      <c r="FS490" s="12"/>
      <c r="FT490" s="12"/>
      <c r="FU490" s="12"/>
      <c r="FV490" s="12"/>
      <c r="FW490" s="12"/>
      <c r="FX490" s="12"/>
      <c r="FY490" s="12"/>
      <c r="FZ490" s="12"/>
      <c r="GA490" s="12"/>
      <c r="GB490" s="12"/>
      <c r="GC490" s="14"/>
      <c r="GD490" s="12"/>
      <c r="GE490" s="12"/>
      <c r="GF490" s="12"/>
      <c r="GG490" s="12"/>
      <c r="GH490" s="12"/>
      <c r="GI490" s="12"/>
      <c r="GJ490" s="12"/>
      <c r="GK490" s="14"/>
      <c r="GL490" s="14"/>
      <c r="GM490" s="12"/>
      <c r="GN490" s="12"/>
      <c r="GO490" s="14"/>
      <c r="GP490" s="14"/>
      <c r="GQ490" s="12"/>
      <c r="GR490" s="14"/>
      <c r="GS490" s="12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2">
        <f t="shared" si="106"/>
        <v>0</v>
      </c>
      <c r="HR490" s="12">
        <v>0.0</v>
      </c>
      <c r="HS490" s="12">
        <v>0.0</v>
      </c>
      <c r="HT490" s="12">
        <v>0.0</v>
      </c>
      <c r="HU490" s="12">
        <v>0.0</v>
      </c>
      <c r="HV490" s="12">
        <v>0.0</v>
      </c>
      <c r="HW490" s="12">
        <v>0.0</v>
      </c>
      <c r="HX490" s="12">
        <v>0.0</v>
      </c>
      <c r="HY490" s="20">
        <v>38056.0</v>
      </c>
      <c r="HZ490" s="19">
        <v>36610.0</v>
      </c>
    </row>
    <row r="491">
      <c r="A491" s="12" t="s">
        <v>4167</v>
      </c>
      <c r="B491" s="20">
        <v>41435.0</v>
      </c>
      <c r="C491" s="13">
        <v>45238.0</v>
      </c>
      <c r="D491" s="12">
        <v>11.0</v>
      </c>
      <c r="E491" s="12" t="s">
        <v>235</v>
      </c>
      <c r="F491" s="12" t="s">
        <v>236</v>
      </c>
      <c r="G491" s="12" t="s">
        <v>237</v>
      </c>
      <c r="H491" s="12" t="s">
        <v>238</v>
      </c>
      <c r="I491" s="12" t="s">
        <v>239</v>
      </c>
      <c r="J491" s="14"/>
      <c r="K491" s="12" t="s">
        <v>4168</v>
      </c>
      <c r="L491" s="12" t="s">
        <v>4169</v>
      </c>
      <c r="M491" s="15" t="s">
        <v>268</v>
      </c>
      <c r="N491" s="12" t="s">
        <v>258</v>
      </c>
      <c r="O491" s="12" t="s">
        <v>259</v>
      </c>
      <c r="P491" s="12" t="s">
        <v>245</v>
      </c>
      <c r="Q491" s="12" t="s">
        <v>246</v>
      </c>
      <c r="R491" s="12" t="s">
        <v>247</v>
      </c>
      <c r="S491" s="12" t="s">
        <v>4170</v>
      </c>
      <c r="T491" s="16" t="s">
        <v>4171</v>
      </c>
      <c r="U491" s="17" t="s">
        <v>4172</v>
      </c>
      <c r="V491" s="12" t="str">
        <f t="shared" si="1"/>
        <v>3.545528</v>
      </c>
      <c r="W491" s="14" t="str">
        <f t="shared" si="2"/>
        <v>98.699582</v>
      </c>
      <c r="X491" s="14" t="str">
        <f t="shared" si="3"/>
        <v>3.545342</v>
      </c>
      <c r="Y491" s="14" t="str">
        <f t="shared" si="4"/>
        <v>98.699460</v>
      </c>
      <c r="Z491" s="18">
        <f t="shared" si="99"/>
        <v>14613720.08</v>
      </c>
      <c r="AA491" s="14" t="str">
        <f t="shared" si="6"/>
        <v>Diluar Radius</v>
      </c>
      <c r="AB491" s="14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 t="b">
        <v>1</v>
      </c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 t="b">
        <v>1</v>
      </c>
      <c r="CA491" s="12"/>
      <c r="CB491" s="12" t="b">
        <v>1</v>
      </c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4"/>
      <c r="DR491" s="12" t="b">
        <v>0</v>
      </c>
      <c r="DS491" s="12" t="b">
        <v>0</v>
      </c>
      <c r="DT491" s="12"/>
      <c r="DU491" s="12"/>
      <c r="DV491" s="12" t="s">
        <v>4173</v>
      </c>
      <c r="DW491" s="12" t="b">
        <v>0</v>
      </c>
      <c r="DX491" s="12"/>
      <c r="DY491" s="12"/>
      <c r="DZ491" s="12"/>
      <c r="EA491" s="12"/>
      <c r="EB491" s="12"/>
      <c r="EC491" s="12"/>
      <c r="ED491" s="12"/>
      <c r="EE491" s="12"/>
      <c r="EF491" s="14"/>
      <c r="EG491" s="14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4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4"/>
      <c r="FN491" s="12"/>
      <c r="FO491" s="12"/>
      <c r="FP491" s="12"/>
      <c r="FQ491" s="14"/>
      <c r="FR491" s="12"/>
      <c r="FS491" s="12"/>
      <c r="FT491" s="12"/>
      <c r="FU491" s="12"/>
      <c r="FV491" s="12"/>
      <c r="FW491" s="12"/>
      <c r="FX491" s="12"/>
      <c r="FY491" s="12"/>
      <c r="FZ491" s="12"/>
      <c r="GA491" s="12"/>
      <c r="GB491" s="12"/>
      <c r="GC491" s="14"/>
      <c r="GD491" s="12"/>
      <c r="GE491" s="12"/>
      <c r="GF491" s="12"/>
      <c r="GG491" s="12"/>
      <c r="GH491" s="12"/>
      <c r="GI491" s="12"/>
      <c r="GJ491" s="12"/>
      <c r="GK491" s="14"/>
      <c r="GL491" s="14"/>
      <c r="GM491" s="12"/>
      <c r="GN491" s="12"/>
      <c r="GO491" s="14"/>
      <c r="GP491" s="14"/>
      <c r="GQ491" s="12"/>
      <c r="GR491" s="14"/>
      <c r="GS491" s="12"/>
      <c r="GT491" s="14"/>
      <c r="GU491" s="14"/>
      <c r="GV491" s="14"/>
      <c r="GW491" s="14"/>
      <c r="GX491" s="14"/>
      <c r="GY491" s="14"/>
      <c r="GZ491" s="14"/>
      <c r="HA491" s="14"/>
      <c r="HB491" s="14"/>
      <c r="HC491" s="14"/>
      <c r="HD491" s="14"/>
      <c r="HE491" s="14"/>
      <c r="HF491" s="14"/>
      <c r="HG491" s="14"/>
      <c r="HH491" s="14"/>
      <c r="HI491" s="14"/>
      <c r="HJ491" s="14"/>
      <c r="HK491" s="14"/>
      <c r="HL491" s="14"/>
      <c r="HM491" s="14"/>
      <c r="HN491" s="14"/>
      <c r="HO491" s="14"/>
      <c r="HP491" s="14"/>
      <c r="HQ491" s="12">
        <f t="shared" si="106"/>
        <v>3</v>
      </c>
      <c r="HR491" s="12">
        <v>0.0</v>
      </c>
      <c r="HS491" s="12">
        <v>0.0</v>
      </c>
      <c r="HT491" s="12">
        <v>0.0</v>
      </c>
      <c r="HU491" s="12">
        <v>0.0</v>
      </c>
      <c r="HV491" s="12">
        <v>0.0</v>
      </c>
      <c r="HW491" s="12">
        <v>0.0</v>
      </c>
      <c r="HX491" s="12">
        <v>0.0</v>
      </c>
      <c r="HY491" s="20">
        <v>42592.0</v>
      </c>
      <c r="HZ491" s="19">
        <v>36559.0</v>
      </c>
    </row>
    <row r="492">
      <c r="A492" s="12" t="s">
        <v>4174</v>
      </c>
      <c r="B492" s="20">
        <v>21346.0</v>
      </c>
      <c r="C492" s="13">
        <v>45238.0</v>
      </c>
      <c r="D492" s="12">
        <v>11.0</v>
      </c>
      <c r="E492" s="12" t="s">
        <v>293</v>
      </c>
      <c r="F492" s="12" t="s">
        <v>629</v>
      </c>
      <c r="G492" s="12" t="s">
        <v>237</v>
      </c>
      <c r="H492" s="12" t="s">
        <v>238</v>
      </c>
      <c r="I492" s="12" t="s">
        <v>239</v>
      </c>
      <c r="J492" s="14"/>
      <c r="K492" s="12" t="s">
        <v>4175</v>
      </c>
      <c r="L492" s="12" t="s">
        <v>4176</v>
      </c>
      <c r="M492" s="15" t="s">
        <v>1727</v>
      </c>
      <c r="N492" s="12" t="s">
        <v>744</v>
      </c>
      <c r="O492" s="12" t="s">
        <v>259</v>
      </c>
      <c r="P492" s="12" t="s">
        <v>245</v>
      </c>
      <c r="Q492" s="12" t="s">
        <v>299</v>
      </c>
      <c r="R492" s="12" t="s">
        <v>247</v>
      </c>
      <c r="S492" s="12" t="s">
        <v>248</v>
      </c>
      <c r="T492" s="16" t="s">
        <v>4177</v>
      </c>
      <c r="U492" s="17" t="s">
        <v>4178</v>
      </c>
      <c r="V492" s="12" t="str">
        <f t="shared" si="1"/>
        <v>3.595276</v>
      </c>
      <c r="W492" s="14" t="str">
        <f t="shared" si="2"/>
        <v>98.626924</v>
      </c>
      <c r="X492" s="14" t="str">
        <f t="shared" si="3"/>
        <v>3.595284</v>
      </c>
      <c r="Y492" s="14" t="str">
        <f t="shared" si="4"/>
        <v>98.626962</v>
      </c>
      <c r="Z492" s="18">
        <f t="shared" si="99"/>
        <v>3179319.932</v>
      </c>
      <c r="AA492" s="14" t="str">
        <f t="shared" si="6"/>
        <v>Diluar Radius</v>
      </c>
      <c r="AB492" s="14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4"/>
      <c r="DR492" s="12" t="b">
        <v>0</v>
      </c>
      <c r="DS492" s="12" t="b">
        <v>0</v>
      </c>
      <c r="DT492" s="12"/>
      <c r="DU492" s="12"/>
      <c r="DV492" s="12" t="s">
        <v>4179</v>
      </c>
      <c r="DW492" s="12" t="b">
        <v>1</v>
      </c>
      <c r="DX492" s="12"/>
      <c r="DY492" s="12"/>
      <c r="DZ492" s="12"/>
      <c r="EA492" s="12"/>
      <c r="EB492" s="12"/>
      <c r="EC492" s="12"/>
      <c r="ED492" s="12"/>
      <c r="EE492" s="12"/>
      <c r="EF492" s="14"/>
      <c r="EG492" s="14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4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4"/>
      <c r="FN492" s="12"/>
      <c r="FO492" s="12"/>
      <c r="FP492" s="12"/>
      <c r="FQ492" s="14"/>
      <c r="FR492" s="12"/>
      <c r="FS492" s="12"/>
      <c r="FT492" s="12"/>
      <c r="FU492" s="12"/>
      <c r="FV492" s="12"/>
      <c r="FW492" s="12">
        <v>1.0</v>
      </c>
      <c r="FX492" s="12"/>
      <c r="FY492" s="12">
        <v>1.0</v>
      </c>
      <c r="FZ492" s="12"/>
      <c r="GA492" s="12"/>
      <c r="GB492" s="12"/>
      <c r="GC492" s="14"/>
      <c r="GD492" s="12"/>
      <c r="GE492" s="12"/>
      <c r="GF492" s="12"/>
      <c r="GG492" s="12"/>
      <c r="GH492" s="12"/>
      <c r="GI492" s="12"/>
      <c r="GJ492" s="12"/>
      <c r="GK492" s="14"/>
      <c r="GL492" s="14"/>
      <c r="GM492" s="12"/>
      <c r="GN492" s="12"/>
      <c r="GO492" s="14"/>
      <c r="GP492" s="14"/>
      <c r="GQ492" s="12"/>
      <c r="GR492" s="14"/>
      <c r="GS492" s="12"/>
      <c r="GT492" s="14"/>
      <c r="GU492" s="14"/>
      <c r="GV492" s="14"/>
      <c r="GW492" s="14"/>
      <c r="GX492" s="14"/>
      <c r="GY492" s="14"/>
      <c r="GZ492" s="14"/>
      <c r="HA492" s="14"/>
      <c r="HB492" s="14"/>
      <c r="HC492" s="14"/>
      <c r="HD492" s="14"/>
      <c r="HE492" s="14"/>
      <c r="HF492" s="14"/>
      <c r="HG492" s="14"/>
      <c r="HH492" s="14"/>
      <c r="HI492" s="14"/>
      <c r="HJ492" s="14"/>
      <c r="HK492" s="14"/>
      <c r="HL492" s="14"/>
      <c r="HM492" s="14"/>
      <c r="HN492" s="14"/>
      <c r="HO492" s="14"/>
      <c r="HP492" s="14"/>
      <c r="HQ492" s="12">
        <f t="shared" si="106"/>
        <v>0</v>
      </c>
      <c r="HR492" s="12">
        <v>24000.0</v>
      </c>
      <c r="HS492" s="12">
        <v>0.0</v>
      </c>
      <c r="HT492" s="12">
        <v>0.0</v>
      </c>
      <c r="HU492" s="12">
        <v>0.0</v>
      </c>
      <c r="HV492" s="12">
        <v>0.0</v>
      </c>
      <c r="HW492" s="12">
        <v>0.0</v>
      </c>
      <c r="HX492" s="12">
        <v>24000.0</v>
      </c>
      <c r="HY492" s="20">
        <v>41861.0</v>
      </c>
      <c r="HZ492" s="19">
        <v>36541.0</v>
      </c>
    </row>
    <row r="493">
      <c r="A493" s="12" t="s">
        <v>4180</v>
      </c>
      <c r="B493" s="20">
        <v>46975.0</v>
      </c>
      <c r="C493" s="13">
        <v>45238.0</v>
      </c>
      <c r="D493" s="12">
        <v>11.0</v>
      </c>
      <c r="E493" s="12" t="s">
        <v>596</v>
      </c>
      <c r="F493" s="12" t="s">
        <v>597</v>
      </c>
      <c r="G493" s="12" t="s">
        <v>237</v>
      </c>
      <c r="H493" s="12" t="s">
        <v>238</v>
      </c>
      <c r="I493" s="12" t="s">
        <v>239</v>
      </c>
      <c r="J493" s="14"/>
      <c r="K493" s="12" t="s">
        <v>4181</v>
      </c>
      <c r="L493" s="12" t="s">
        <v>4182</v>
      </c>
      <c r="M493" s="15" t="s">
        <v>600</v>
      </c>
      <c r="N493" s="12" t="s">
        <v>601</v>
      </c>
      <c r="O493" s="12" t="s">
        <v>259</v>
      </c>
      <c r="P493" s="12" t="s">
        <v>245</v>
      </c>
      <c r="Q493" s="12" t="s">
        <v>246</v>
      </c>
      <c r="R493" s="12" t="s">
        <v>247</v>
      </c>
      <c r="S493" s="12" t="s">
        <v>4183</v>
      </c>
      <c r="T493" s="16" t="s">
        <v>4184</v>
      </c>
      <c r="U493" s="17" t="s">
        <v>4185</v>
      </c>
      <c r="V493" s="12" t="str">
        <f t="shared" si="1"/>
        <v>3.612113</v>
      </c>
      <c r="W493" s="14" t="str">
        <f t="shared" si="2"/>
        <v>98.673511</v>
      </c>
      <c r="X493" s="14" t="str">
        <f t="shared" si="3"/>
        <v>3.612042</v>
      </c>
      <c r="Y493" s="14" t="str">
        <f t="shared" si="4"/>
        <v>98.673603</v>
      </c>
      <c r="Z493" s="18">
        <f t="shared" si="99"/>
        <v>11921464.82</v>
      </c>
      <c r="AA493" s="14" t="str">
        <f t="shared" si="6"/>
        <v>Diluar Radius</v>
      </c>
      <c r="AB493" s="14"/>
      <c r="AC493" s="12"/>
      <c r="AD493" s="12"/>
      <c r="AE493" s="12"/>
      <c r="AF493" s="12"/>
      <c r="AG493" s="12" t="b">
        <v>1</v>
      </c>
      <c r="AH493" s="12" t="b">
        <v>1</v>
      </c>
      <c r="AI493" s="12"/>
      <c r="AJ493" s="12"/>
      <c r="AK493" s="12"/>
      <c r="AL493" s="12"/>
      <c r="AM493" s="12"/>
      <c r="AN493" s="12"/>
      <c r="AO493" s="12" t="b">
        <v>1</v>
      </c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 t="b">
        <v>1</v>
      </c>
      <c r="BC493" s="12"/>
      <c r="BD493" s="12"/>
      <c r="BE493" s="12"/>
      <c r="BF493" s="12" t="b">
        <v>1</v>
      </c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 t="b">
        <v>1</v>
      </c>
      <c r="CA493" s="12"/>
      <c r="CB493" s="12" t="b">
        <v>1</v>
      </c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4"/>
      <c r="DR493" s="12" t="b">
        <v>0</v>
      </c>
      <c r="DS493" s="12" t="b">
        <v>0</v>
      </c>
      <c r="DT493" s="12"/>
      <c r="DU493" s="12"/>
      <c r="DV493" s="12" t="s">
        <v>4186</v>
      </c>
      <c r="DW493" s="12" t="b">
        <v>0</v>
      </c>
      <c r="DX493" s="12"/>
      <c r="DY493" s="12"/>
      <c r="DZ493" s="12"/>
      <c r="EA493" s="12"/>
      <c r="EB493" s="12"/>
      <c r="EC493" s="12"/>
      <c r="ED493" s="12"/>
      <c r="EE493" s="12"/>
      <c r="EF493" s="14"/>
      <c r="EG493" s="14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4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4"/>
      <c r="FN493" s="12"/>
      <c r="FO493" s="12"/>
      <c r="FP493" s="12"/>
      <c r="FQ493" s="14"/>
      <c r="FR493" s="12"/>
      <c r="FS493" s="12"/>
      <c r="FT493" s="12"/>
      <c r="FU493" s="12"/>
      <c r="FV493" s="12"/>
      <c r="FW493" s="12"/>
      <c r="FX493" s="12"/>
      <c r="FY493" s="12"/>
      <c r="FZ493" s="12"/>
      <c r="GA493" s="12"/>
      <c r="GB493" s="12"/>
      <c r="GC493" s="14"/>
      <c r="GD493" s="12"/>
      <c r="GE493" s="12"/>
      <c r="GF493" s="12"/>
      <c r="GG493" s="12"/>
      <c r="GH493" s="12"/>
      <c r="GI493" s="12"/>
      <c r="GJ493" s="12"/>
      <c r="GK493" s="14"/>
      <c r="GL493" s="14"/>
      <c r="GM493" s="12"/>
      <c r="GN493" s="12"/>
      <c r="GO493" s="14"/>
      <c r="GP493" s="14"/>
      <c r="GQ493" s="12"/>
      <c r="GR493" s="14"/>
      <c r="GS493" s="12"/>
      <c r="GT493" s="14"/>
      <c r="GU493" s="14"/>
      <c r="GV493" s="14"/>
      <c r="GW493" s="14"/>
      <c r="GX493" s="14"/>
      <c r="GY493" s="14"/>
      <c r="GZ493" s="14"/>
      <c r="HA493" s="14"/>
      <c r="HB493" s="14"/>
      <c r="HC493" s="14"/>
      <c r="HD493" s="14"/>
      <c r="HE493" s="14"/>
      <c r="HF493" s="14"/>
      <c r="HG493" s="14"/>
      <c r="HH493" s="14"/>
      <c r="HI493" s="14"/>
      <c r="HJ493" s="14"/>
      <c r="HK493" s="14"/>
      <c r="HL493" s="14"/>
      <c r="HM493" s="14"/>
      <c r="HN493" s="14"/>
      <c r="HO493" s="14"/>
      <c r="HP493" s="14"/>
      <c r="HQ493" s="12">
        <f t="shared" si="106"/>
        <v>7</v>
      </c>
      <c r="HR493" s="12">
        <v>0.0</v>
      </c>
      <c r="HS493" s="12">
        <v>0.0</v>
      </c>
      <c r="HT493" s="12">
        <v>0.0</v>
      </c>
      <c r="HU493" s="12">
        <v>0.0</v>
      </c>
      <c r="HV493" s="12">
        <v>0.0</v>
      </c>
      <c r="HW493" s="12">
        <v>0.0</v>
      </c>
      <c r="HX493" s="12">
        <v>0.0</v>
      </c>
      <c r="HY493" s="20">
        <v>18546.0</v>
      </c>
      <c r="HZ493" s="19">
        <v>36578.0</v>
      </c>
    </row>
    <row r="494">
      <c r="A494" s="12" t="s">
        <v>4187</v>
      </c>
      <c r="B494" s="20">
        <v>44418.0</v>
      </c>
      <c r="C494" s="13">
        <v>45238.0</v>
      </c>
      <c r="D494" s="12">
        <v>11.0</v>
      </c>
      <c r="E494" s="12" t="s">
        <v>235</v>
      </c>
      <c r="F494" s="12" t="s">
        <v>236</v>
      </c>
      <c r="G494" s="12" t="s">
        <v>237</v>
      </c>
      <c r="H494" s="12" t="s">
        <v>238</v>
      </c>
      <c r="I494" s="12" t="s">
        <v>239</v>
      </c>
      <c r="J494" s="14"/>
      <c r="K494" s="12" t="s">
        <v>4188</v>
      </c>
      <c r="L494" s="12" t="s">
        <v>4189</v>
      </c>
      <c r="M494" s="15" t="s">
        <v>4190</v>
      </c>
      <c r="N494" s="12" t="s">
        <v>258</v>
      </c>
      <c r="O494" s="12" t="s">
        <v>259</v>
      </c>
      <c r="P494" s="12" t="s">
        <v>245</v>
      </c>
      <c r="Q494" s="12" t="s">
        <v>299</v>
      </c>
      <c r="R494" s="12" t="s">
        <v>247</v>
      </c>
      <c r="S494" s="12" t="s">
        <v>4170</v>
      </c>
      <c r="T494" s="16" t="s">
        <v>4191</v>
      </c>
      <c r="U494" s="17" t="s">
        <v>4192</v>
      </c>
      <c r="V494" s="12" t="str">
        <f t="shared" si="1"/>
        <v>3.545422</v>
      </c>
      <c r="W494" s="14" t="str">
        <f t="shared" si="2"/>
        <v>98.699540</v>
      </c>
      <c r="X494" s="14" t="str">
        <f t="shared" si="3"/>
        <v>3.545569</v>
      </c>
      <c r="Y494" s="14" t="str">
        <f t="shared" si="4"/>
        <v>98.699477</v>
      </c>
      <c r="Z494" s="18">
        <f t="shared" si="99"/>
        <v>15175016.29</v>
      </c>
      <c r="AA494" s="14" t="str">
        <f t="shared" si="6"/>
        <v>Diluar Radius</v>
      </c>
      <c r="AB494" s="14"/>
      <c r="AC494" s="12"/>
      <c r="AD494" s="12"/>
      <c r="AE494" s="12"/>
      <c r="AF494" s="12"/>
      <c r="AG494" s="12" t="b">
        <v>1</v>
      </c>
      <c r="AH494" s="12" t="b">
        <v>1</v>
      </c>
      <c r="AI494" s="12"/>
      <c r="AJ494" s="12"/>
      <c r="AK494" s="12"/>
      <c r="AL494" s="12"/>
      <c r="AM494" s="12" t="b">
        <v>1</v>
      </c>
      <c r="AN494" s="12"/>
      <c r="AO494" s="12"/>
      <c r="AP494" s="12"/>
      <c r="AQ494" s="12"/>
      <c r="AR494" s="12"/>
      <c r="AS494" s="12"/>
      <c r="AT494" s="12" t="b">
        <v>1</v>
      </c>
      <c r="AU494" s="12"/>
      <c r="AV494" s="12"/>
      <c r="AW494" s="12"/>
      <c r="AX494" s="12"/>
      <c r="AY494" s="12"/>
      <c r="AZ494" s="12" t="b">
        <v>1</v>
      </c>
      <c r="BA494" s="12" t="b">
        <v>1</v>
      </c>
      <c r="BB494" s="12" t="b">
        <v>1</v>
      </c>
      <c r="BC494" s="12"/>
      <c r="BD494" s="12" t="b">
        <v>1</v>
      </c>
      <c r="BE494" s="12"/>
      <c r="BF494" s="12" t="b">
        <v>1</v>
      </c>
      <c r="BG494" s="12"/>
      <c r="BH494" s="12"/>
      <c r="BI494" s="12" t="b">
        <v>1</v>
      </c>
      <c r="BJ494" s="12"/>
      <c r="BK494" s="12"/>
      <c r="BL494" s="12" t="b">
        <v>1</v>
      </c>
      <c r="BM494" s="12"/>
      <c r="BN494" s="12"/>
      <c r="BO494" s="12" t="b">
        <v>1</v>
      </c>
      <c r="BP494" s="12"/>
      <c r="BQ494" s="12"/>
      <c r="BR494" s="12" t="b">
        <v>1</v>
      </c>
      <c r="BS494" s="12"/>
      <c r="BT494" s="12"/>
      <c r="BU494" s="12"/>
      <c r="BV494" s="12" t="b">
        <v>1</v>
      </c>
      <c r="BW494" s="12" t="b">
        <v>1</v>
      </c>
      <c r="BX494" s="12" t="b">
        <v>1</v>
      </c>
      <c r="BY494" s="12" t="b">
        <v>1</v>
      </c>
      <c r="BZ494" s="12" t="b">
        <v>1</v>
      </c>
      <c r="CA494" s="12"/>
      <c r="CB494" s="12" t="b">
        <v>1</v>
      </c>
      <c r="CC494" s="12"/>
      <c r="CD494" s="12"/>
      <c r="CE494" s="12" t="b">
        <v>1</v>
      </c>
      <c r="CF494" s="12"/>
      <c r="CG494" s="12" t="b">
        <v>1</v>
      </c>
      <c r="CH494" s="12"/>
      <c r="CI494" s="12"/>
      <c r="CJ494" s="12" t="b">
        <v>1</v>
      </c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4"/>
      <c r="DR494" s="12" t="b">
        <v>0</v>
      </c>
      <c r="DS494" s="12" t="b">
        <v>0</v>
      </c>
      <c r="DT494" s="12"/>
      <c r="DU494" s="12"/>
      <c r="DV494" s="12" t="s">
        <v>4193</v>
      </c>
      <c r="DW494" s="12" t="b">
        <v>1</v>
      </c>
      <c r="DX494" s="12"/>
      <c r="DY494" s="12"/>
      <c r="DZ494" s="12"/>
      <c r="EA494" s="12"/>
      <c r="EB494" s="12"/>
      <c r="EC494" s="12"/>
      <c r="ED494" s="12">
        <v>3.0</v>
      </c>
      <c r="EE494" s="12">
        <v>3.0</v>
      </c>
      <c r="EF494" s="14"/>
      <c r="EG494" s="14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4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4"/>
      <c r="FN494" s="12"/>
      <c r="FO494" s="12"/>
      <c r="FP494" s="12"/>
      <c r="FQ494" s="14"/>
      <c r="FR494" s="12"/>
      <c r="FS494" s="12"/>
      <c r="FT494" s="12"/>
      <c r="FU494" s="12"/>
      <c r="FV494" s="12">
        <v>2.0</v>
      </c>
      <c r="FW494" s="12"/>
      <c r="FX494" s="12"/>
      <c r="FY494" s="12">
        <v>2.0</v>
      </c>
      <c r="FZ494" s="12"/>
      <c r="GA494" s="12"/>
      <c r="GB494" s="12"/>
      <c r="GC494" s="14"/>
      <c r="GD494" s="12"/>
      <c r="GE494" s="12"/>
      <c r="GF494" s="12"/>
      <c r="GG494" s="12"/>
      <c r="GH494" s="12"/>
      <c r="GI494" s="12"/>
      <c r="GJ494" s="12"/>
      <c r="GK494" s="14"/>
      <c r="GL494" s="14"/>
      <c r="GM494" s="12"/>
      <c r="GN494" s="12"/>
      <c r="GO494" s="14"/>
      <c r="GP494" s="14"/>
      <c r="GQ494" s="12"/>
      <c r="GR494" s="14"/>
      <c r="GS494" s="12"/>
      <c r="GT494" s="14"/>
      <c r="GU494" s="14"/>
      <c r="GV494" s="14"/>
      <c r="GW494" s="14"/>
      <c r="GX494" s="14"/>
      <c r="GY494" s="14"/>
      <c r="GZ494" s="14"/>
      <c r="HA494" s="14"/>
      <c r="HB494" s="14"/>
      <c r="HC494" s="14"/>
      <c r="HD494" s="14"/>
      <c r="HE494" s="14"/>
      <c r="HF494" s="14"/>
      <c r="HG494" s="14"/>
      <c r="HH494" s="14"/>
      <c r="HI494" s="14"/>
      <c r="HJ494" s="14"/>
      <c r="HK494" s="14"/>
      <c r="HL494" s="14"/>
      <c r="HM494" s="14"/>
      <c r="HN494" s="14"/>
      <c r="HO494" s="14"/>
      <c r="HP494" s="14"/>
      <c r="HQ494" s="12">
        <f t="shared" si="106"/>
        <v>22</v>
      </c>
      <c r="HR494" s="12">
        <v>48000.0</v>
      </c>
      <c r="HS494" s="12">
        <v>75000.0</v>
      </c>
      <c r="HT494" s="12">
        <v>0.0</v>
      </c>
      <c r="HU494" s="12">
        <v>0.0</v>
      </c>
      <c r="HV494" s="12">
        <v>0.0</v>
      </c>
      <c r="HW494" s="12">
        <v>0.0</v>
      </c>
      <c r="HX494" s="12">
        <v>123000.0</v>
      </c>
      <c r="HY494" s="12" t="s">
        <v>4194</v>
      </c>
      <c r="HZ494" s="12" t="s">
        <v>303</v>
      </c>
    </row>
    <row r="495">
      <c r="A495" s="12" t="s">
        <v>4195</v>
      </c>
      <c r="B495" s="12" t="s">
        <v>4196</v>
      </c>
      <c r="C495" s="13">
        <v>45238.0</v>
      </c>
      <c r="D495" s="12">
        <v>11.0</v>
      </c>
      <c r="E495" s="12" t="s">
        <v>1094</v>
      </c>
      <c r="F495" s="12" t="s">
        <v>1095</v>
      </c>
      <c r="G495" s="12" t="s">
        <v>237</v>
      </c>
      <c r="H495" s="12" t="s">
        <v>238</v>
      </c>
      <c r="I495" s="12" t="s">
        <v>239</v>
      </c>
      <c r="J495" s="14"/>
      <c r="K495" s="12" t="s">
        <v>4197</v>
      </c>
      <c r="L495" s="12" t="s">
        <v>4198</v>
      </c>
      <c r="M495" s="15" t="s">
        <v>4199</v>
      </c>
      <c r="N495" s="12" t="s">
        <v>1704</v>
      </c>
      <c r="O495" s="12" t="s">
        <v>1100</v>
      </c>
      <c r="P495" s="12" t="s">
        <v>245</v>
      </c>
      <c r="Q495" s="12" t="s">
        <v>299</v>
      </c>
      <c r="R495" s="12" t="s">
        <v>247</v>
      </c>
      <c r="S495" s="12" t="s">
        <v>1705</v>
      </c>
      <c r="T495" s="16" t="s">
        <v>4200</v>
      </c>
      <c r="U495" s="17" t="s">
        <v>4201</v>
      </c>
      <c r="V495" s="12" t="str">
        <f t="shared" si="1"/>
        <v>3.190103</v>
      </c>
      <c r="W495" s="14" t="str">
        <f t="shared" si="2"/>
        <v>98.508604</v>
      </c>
      <c r="X495" s="14" t="str">
        <f t="shared" si="3"/>
        <v>3.190079</v>
      </c>
      <c r="Y495" s="14" t="str">
        <f t="shared" si="4"/>
        <v>98.508573</v>
      </c>
      <c r="Z495" s="18">
        <f t="shared" si="99"/>
        <v>3350908.99</v>
      </c>
      <c r="AA495" s="14" t="str">
        <f t="shared" si="6"/>
        <v>Diluar Radius</v>
      </c>
      <c r="AB495" s="14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4"/>
      <c r="DR495" s="12" t="b">
        <v>0</v>
      </c>
      <c r="DS495" s="12" t="b">
        <v>0</v>
      </c>
      <c r="DT495" s="12"/>
      <c r="DU495" s="12"/>
      <c r="DV495" s="12" t="s">
        <v>4202</v>
      </c>
      <c r="DW495" s="12" t="b">
        <v>1</v>
      </c>
      <c r="DX495" s="12"/>
      <c r="DY495" s="12"/>
      <c r="DZ495" s="12"/>
      <c r="EA495" s="12"/>
      <c r="EB495" s="12"/>
      <c r="EC495" s="12"/>
      <c r="ED495" s="12"/>
      <c r="EE495" s="12"/>
      <c r="EF495" s="14"/>
      <c r="EG495" s="14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4"/>
      <c r="EU495" s="12"/>
      <c r="EV495" s="12"/>
      <c r="EW495" s="12"/>
      <c r="EX495" s="12">
        <v>2.0</v>
      </c>
      <c r="EY495" s="12"/>
      <c r="EZ495" s="12"/>
      <c r="FA495" s="12"/>
      <c r="FB495" s="12"/>
      <c r="FC495" s="12"/>
      <c r="FD495" s="12">
        <v>1.0</v>
      </c>
      <c r="FE495" s="12"/>
      <c r="FF495" s="12"/>
      <c r="FG495" s="12"/>
      <c r="FH495" s="12"/>
      <c r="FI495" s="12"/>
      <c r="FJ495" s="12"/>
      <c r="FK495" s="12"/>
      <c r="FL495" s="12"/>
      <c r="FM495" s="14"/>
      <c r="FN495" s="12"/>
      <c r="FO495" s="12"/>
      <c r="FP495" s="12"/>
      <c r="FQ495" s="14"/>
      <c r="FR495" s="12"/>
      <c r="FS495" s="12"/>
      <c r="FT495" s="12"/>
      <c r="FU495" s="12">
        <v>2.0</v>
      </c>
      <c r="FV495" s="12"/>
      <c r="FW495" s="12"/>
      <c r="FX495" s="12"/>
      <c r="FY495" s="12"/>
      <c r="FZ495" s="12"/>
      <c r="GA495" s="12"/>
      <c r="GB495" s="12"/>
      <c r="GC495" s="14"/>
      <c r="GD495" s="12">
        <v>1.0</v>
      </c>
      <c r="GE495" s="12"/>
      <c r="GF495" s="12"/>
      <c r="GG495" s="12"/>
      <c r="GH495" s="12"/>
      <c r="GI495" s="12"/>
      <c r="GJ495" s="12">
        <v>2.0</v>
      </c>
      <c r="GK495" s="14"/>
      <c r="GL495" s="14"/>
      <c r="GM495" s="12"/>
      <c r="GN495" s="12"/>
      <c r="GO495" s="14"/>
      <c r="GP495" s="14"/>
      <c r="GQ495" s="12"/>
      <c r="GR495" s="14"/>
      <c r="GS495" s="12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2">
        <f t="shared" si="106"/>
        <v>0</v>
      </c>
      <c r="HR495" s="12">
        <v>96000.0</v>
      </c>
      <c r="HS495" s="12">
        <v>0.0</v>
      </c>
      <c r="HT495" s="12">
        <v>0.0</v>
      </c>
      <c r="HU495" s="12">
        <v>0.0</v>
      </c>
      <c r="HV495" s="12">
        <v>0.0</v>
      </c>
      <c r="HW495" s="12">
        <v>0.0</v>
      </c>
      <c r="HX495" s="12">
        <v>96000.0</v>
      </c>
      <c r="HY495" s="12" t="s">
        <v>4203</v>
      </c>
      <c r="HZ495" s="12" t="s">
        <v>363</v>
      </c>
    </row>
    <row r="496">
      <c r="A496" s="12" t="s">
        <v>4204</v>
      </c>
      <c r="B496" s="12" t="s">
        <v>4205</v>
      </c>
      <c r="C496" s="13">
        <v>45238.0</v>
      </c>
      <c r="D496" s="12">
        <v>11.0</v>
      </c>
      <c r="E496" s="12" t="s">
        <v>293</v>
      </c>
      <c r="F496" s="12" t="s">
        <v>629</v>
      </c>
      <c r="G496" s="12" t="s">
        <v>237</v>
      </c>
      <c r="H496" s="12" t="s">
        <v>238</v>
      </c>
      <c r="I496" s="12" t="s">
        <v>239</v>
      </c>
      <c r="J496" s="14"/>
      <c r="K496" s="12" t="s">
        <v>4206</v>
      </c>
      <c r="L496" s="12" t="s">
        <v>4207</v>
      </c>
      <c r="M496" s="15" t="s">
        <v>1727</v>
      </c>
      <c r="N496" s="12" t="s">
        <v>744</v>
      </c>
      <c r="O496" s="12" t="s">
        <v>259</v>
      </c>
      <c r="P496" s="12" t="s">
        <v>245</v>
      </c>
      <c r="Q496" s="12" t="s">
        <v>246</v>
      </c>
      <c r="R496" s="12" t="s">
        <v>247</v>
      </c>
      <c r="S496" s="12" t="s">
        <v>248</v>
      </c>
      <c r="T496" s="16" t="s">
        <v>4208</v>
      </c>
      <c r="U496" s="17" t="s">
        <v>4209</v>
      </c>
      <c r="V496" s="12" t="str">
        <f t="shared" si="1"/>
        <v>3.604870</v>
      </c>
      <c r="W496" s="14" t="str">
        <f t="shared" si="2"/>
        <v>98.639825</v>
      </c>
      <c r="X496" s="14" t="str">
        <f t="shared" si="3"/>
        <v>3.604913</v>
      </c>
      <c r="Y496" s="14" t="str">
        <f t="shared" si="4"/>
        <v>98.640027</v>
      </c>
      <c r="Z496" s="18">
        <f t="shared" si="99"/>
        <v>13339344.74</v>
      </c>
      <c r="AA496" s="14" t="str">
        <f t="shared" si="6"/>
        <v>Diluar Radius</v>
      </c>
      <c r="AB496" s="14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4"/>
      <c r="DR496" s="12" t="b">
        <v>0</v>
      </c>
      <c r="DS496" s="12" t="b">
        <v>0</v>
      </c>
      <c r="DT496" s="12"/>
      <c r="DU496" s="12"/>
      <c r="DV496" s="12" t="s">
        <v>4210</v>
      </c>
      <c r="DW496" s="12" t="b">
        <v>0</v>
      </c>
      <c r="DX496" s="12"/>
      <c r="DY496" s="12"/>
      <c r="DZ496" s="12"/>
      <c r="EA496" s="12"/>
      <c r="EB496" s="12"/>
      <c r="EC496" s="12"/>
      <c r="ED496" s="12"/>
      <c r="EE496" s="12"/>
      <c r="EF496" s="14"/>
      <c r="EG496" s="14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4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4"/>
      <c r="FN496" s="12"/>
      <c r="FO496" s="12"/>
      <c r="FP496" s="12"/>
      <c r="FQ496" s="14"/>
      <c r="FR496" s="12"/>
      <c r="FS496" s="12"/>
      <c r="FT496" s="12"/>
      <c r="FU496" s="12"/>
      <c r="FV496" s="12"/>
      <c r="FW496" s="12"/>
      <c r="FX496" s="12"/>
      <c r="FY496" s="12"/>
      <c r="FZ496" s="12"/>
      <c r="GA496" s="12"/>
      <c r="GB496" s="12"/>
      <c r="GC496" s="14"/>
      <c r="GD496" s="12"/>
      <c r="GE496" s="12"/>
      <c r="GF496" s="12"/>
      <c r="GG496" s="12"/>
      <c r="GH496" s="12"/>
      <c r="GI496" s="12"/>
      <c r="GJ496" s="12"/>
      <c r="GK496" s="14"/>
      <c r="GL496" s="14"/>
      <c r="GM496" s="12"/>
      <c r="GN496" s="12"/>
      <c r="GO496" s="14"/>
      <c r="GP496" s="14"/>
      <c r="GQ496" s="12"/>
      <c r="GR496" s="14"/>
      <c r="GS496" s="12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2">
        <f t="shared" si="106"/>
        <v>0</v>
      </c>
      <c r="HR496" s="12">
        <v>0.0</v>
      </c>
      <c r="HS496" s="12">
        <v>0.0</v>
      </c>
      <c r="HT496" s="12">
        <v>0.0</v>
      </c>
      <c r="HU496" s="12">
        <v>0.0</v>
      </c>
      <c r="HV496" s="12">
        <v>0.0</v>
      </c>
      <c r="HW496" s="12">
        <v>0.0</v>
      </c>
      <c r="HX496" s="12">
        <v>0.0</v>
      </c>
      <c r="HY496" s="12" t="s">
        <v>4211</v>
      </c>
      <c r="HZ496" s="19">
        <v>36532.0</v>
      </c>
    </row>
    <row r="497">
      <c r="A497" s="12" t="s">
        <v>4212</v>
      </c>
      <c r="B497" s="12" t="s">
        <v>4213</v>
      </c>
      <c r="C497" s="13">
        <v>45238.0</v>
      </c>
      <c r="D497" s="12">
        <v>11.0</v>
      </c>
      <c r="E497" s="12" t="s">
        <v>596</v>
      </c>
      <c r="F497" s="12" t="s">
        <v>597</v>
      </c>
      <c r="G497" s="12" t="s">
        <v>237</v>
      </c>
      <c r="H497" s="12" t="s">
        <v>238</v>
      </c>
      <c r="I497" s="12" t="s">
        <v>239</v>
      </c>
      <c r="J497" s="14"/>
      <c r="K497" s="12" t="s">
        <v>4214</v>
      </c>
      <c r="L497" s="12" t="s">
        <v>4215</v>
      </c>
      <c r="M497" s="15" t="s">
        <v>600</v>
      </c>
      <c r="N497" s="12" t="s">
        <v>601</v>
      </c>
      <c r="O497" s="12" t="s">
        <v>259</v>
      </c>
      <c r="P497" s="12" t="s">
        <v>245</v>
      </c>
      <c r="Q497" s="12" t="s">
        <v>278</v>
      </c>
      <c r="R497" s="12" t="s">
        <v>279</v>
      </c>
      <c r="S497" s="12" t="s">
        <v>248</v>
      </c>
      <c r="T497" s="16" t="s">
        <v>4216</v>
      </c>
      <c r="U497" s="17" t="s">
        <v>4217</v>
      </c>
      <c r="V497" s="12" t="str">
        <f t="shared" si="1"/>
        <v>3.598496</v>
      </c>
      <c r="W497" s="14" t="str">
        <f t="shared" si="2"/>
        <v>98.670418</v>
      </c>
      <c r="X497" s="14" t="str">
        <f t="shared" si="3"/>
        <v>3.598455</v>
      </c>
      <c r="Y497" s="14" t="str">
        <f t="shared" si="4"/>
        <v>98.670426</v>
      </c>
      <c r="Z497" s="18">
        <f t="shared" si="99"/>
        <v>4547559.73</v>
      </c>
      <c r="AA497" s="14" t="str">
        <f t="shared" si="6"/>
        <v>Diluar Radius</v>
      </c>
      <c r="AB497" s="14"/>
      <c r="AC497" s="12"/>
      <c r="AD497" s="12"/>
      <c r="AE497" s="12"/>
      <c r="AF497" s="12"/>
      <c r="AG497" s="12"/>
      <c r="AH497" s="12" t="b">
        <v>1</v>
      </c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 t="b">
        <v>1</v>
      </c>
      <c r="AY497" s="12"/>
      <c r="AZ497" s="12"/>
      <c r="BA497" s="12"/>
      <c r="BB497" s="12" t="b">
        <v>1</v>
      </c>
      <c r="BC497" s="12"/>
      <c r="BD497" s="12" t="b">
        <v>1</v>
      </c>
      <c r="BE497" s="12"/>
      <c r="BF497" s="12" t="b">
        <v>1</v>
      </c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 t="b">
        <v>1</v>
      </c>
      <c r="BW497" s="12"/>
      <c r="BX497" s="12"/>
      <c r="BY497" s="12"/>
      <c r="BZ497" s="12" t="b">
        <v>1</v>
      </c>
      <c r="CA497" s="12"/>
      <c r="CB497" s="12" t="b">
        <v>1</v>
      </c>
      <c r="CC497" s="12"/>
      <c r="CD497" s="12"/>
      <c r="CE497" s="12"/>
      <c r="CF497" s="12"/>
      <c r="CG497" s="12" t="b">
        <v>1</v>
      </c>
      <c r="CH497" s="12"/>
      <c r="CI497" s="12"/>
      <c r="CJ497" s="12" t="b">
        <v>1</v>
      </c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4"/>
      <c r="DR497" s="12" t="b">
        <v>0</v>
      </c>
      <c r="DS497" s="12" t="b">
        <v>0</v>
      </c>
      <c r="DT497" s="12"/>
      <c r="DU497" s="12"/>
      <c r="DV497" s="12" t="s">
        <v>4218</v>
      </c>
      <c r="DW497" s="12" t="b">
        <v>1</v>
      </c>
      <c r="DX497" s="12"/>
      <c r="DY497" s="12"/>
      <c r="DZ497" s="12"/>
      <c r="EA497" s="12"/>
      <c r="EB497" s="12"/>
      <c r="EC497" s="12"/>
      <c r="ED497" s="12"/>
      <c r="EE497" s="12"/>
      <c r="EF497" s="14"/>
      <c r="EG497" s="14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4"/>
      <c r="EU497" s="12"/>
      <c r="EV497" s="12"/>
      <c r="EW497" s="12"/>
      <c r="EX497" s="12"/>
      <c r="EY497" s="12"/>
      <c r="EZ497" s="12"/>
      <c r="FA497" s="12"/>
      <c r="FB497" s="12"/>
      <c r="FC497" s="12">
        <v>4.0</v>
      </c>
      <c r="FD497" s="12"/>
      <c r="FE497" s="12"/>
      <c r="FF497" s="12"/>
      <c r="FG497" s="12"/>
      <c r="FH497" s="12"/>
      <c r="FI497" s="12"/>
      <c r="FJ497" s="12"/>
      <c r="FK497" s="12"/>
      <c r="FL497" s="12"/>
      <c r="FM497" s="14"/>
      <c r="FN497" s="12"/>
      <c r="FO497" s="12"/>
      <c r="FP497" s="12"/>
      <c r="FQ497" s="14"/>
      <c r="FR497" s="12"/>
      <c r="FS497" s="12"/>
      <c r="FT497" s="12"/>
      <c r="FU497" s="12"/>
      <c r="FV497" s="12"/>
      <c r="FW497" s="12"/>
      <c r="FX497" s="12"/>
      <c r="FY497" s="12"/>
      <c r="FZ497" s="12"/>
      <c r="GA497" s="12"/>
      <c r="GB497" s="12"/>
      <c r="GC497" s="14"/>
      <c r="GD497" s="12"/>
      <c r="GE497" s="12"/>
      <c r="GF497" s="12"/>
      <c r="GG497" s="12"/>
      <c r="GH497" s="12"/>
      <c r="GI497" s="12"/>
      <c r="GJ497" s="12"/>
      <c r="GK497" s="14"/>
      <c r="GL497" s="14"/>
      <c r="GM497" s="12"/>
      <c r="GN497" s="12"/>
      <c r="GO497" s="14"/>
      <c r="GP497" s="14"/>
      <c r="GQ497" s="12"/>
      <c r="GR497" s="14"/>
      <c r="GS497" s="12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2">
        <f t="shared" si="106"/>
        <v>10</v>
      </c>
      <c r="HR497" s="12">
        <v>48000.0</v>
      </c>
      <c r="HS497" s="12">
        <v>0.0</v>
      </c>
      <c r="HT497" s="12">
        <v>0.0</v>
      </c>
      <c r="HU497" s="12">
        <v>0.0</v>
      </c>
      <c r="HV497" s="12">
        <v>0.0</v>
      </c>
      <c r="HW497" s="12">
        <v>0.0</v>
      </c>
      <c r="HX497" s="12">
        <v>48000.0</v>
      </c>
      <c r="HY497" s="12" t="s">
        <v>4219</v>
      </c>
      <c r="HZ497" s="12" t="s">
        <v>4220</v>
      </c>
    </row>
    <row r="498">
      <c r="A498" s="12" t="s">
        <v>4221</v>
      </c>
      <c r="B498" s="12" t="s">
        <v>4222</v>
      </c>
      <c r="C498" s="13">
        <v>45238.0</v>
      </c>
      <c r="D498" s="12">
        <v>11.0</v>
      </c>
      <c r="E498" s="12" t="s">
        <v>2565</v>
      </c>
      <c r="F498" s="12" t="s">
        <v>2566</v>
      </c>
      <c r="G498" s="12" t="s">
        <v>237</v>
      </c>
      <c r="H498" s="12" t="s">
        <v>238</v>
      </c>
      <c r="I498" s="12" t="s">
        <v>239</v>
      </c>
      <c r="J498" s="14"/>
      <c r="K498" s="12" t="s">
        <v>4223</v>
      </c>
      <c r="L498" s="12" t="s">
        <v>4224</v>
      </c>
      <c r="M498" s="15" t="s">
        <v>4225</v>
      </c>
      <c r="N498" s="12" t="s">
        <v>4162</v>
      </c>
      <c r="O498" s="12" t="s">
        <v>4163</v>
      </c>
      <c r="P498" s="12" t="s">
        <v>245</v>
      </c>
      <c r="Q498" s="12" t="s">
        <v>278</v>
      </c>
      <c r="R498" s="12" t="s">
        <v>279</v>
      </c>
      <c r="S498" s="12" t="s">
        <v>248</v>
      </c>
      <c r="T498" s="16" t="s">
        <v>4226</v>
      </c>
      <c r="U498" s="17" t="s">
        <v>4227</v>
      </c>
      <c r="V498" s="12" t="str">
        <f t="shared" si="1"/>
        <v>3.566042</v>
      </c>
      <c r="W498" s="14" t="str">
        <f t="shared" si="2"/>
        <v>98.927578</v>
      </c>
      <c r="X498" s="14" t="str">
        <f t="shared" si="3"/>
        <v>3.564962</v>
      </c>
      <c r="Y498" s="14" t="str">
        <f t="shared" si="4"/>
        <v>98.924304</v>
      </c>
      <c r="Z498" s="18">
        <f t="shared" si="99"/>
        <v>1926552.724</v>
      </c>
      <c r="AA498" s="14" t="str">
        <f t="shared" si="6"/>
        <v>Diluar Radius</v>
      </c>
      <c r="AB498" s="14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4"/>
      <c r="DR498" s="12" t="b">
        <v>0</v>
      </c>
      <c r="DS498" s="12" t="b">
        <v>0</v>
      </c>
      <c r="DT498" s="12"/>
      <c r="DU498" s="12"/>
      <c r="DV498" s="12" t="s">
        <v>4228</v>
      </c>
      <c r="DW498" s="12" t="b">
        <v>1</v>
      </c>
      <c r="DX498" s="12"/>
      <c r="DY498" s="12"/>
      <c r="DZ498" s="12"/>
      <c r="EA498" s="12"/>
      <c r="EB498" s="12"/>
      <c r="EC498" s="12"/>
      <c r="ED498" s="12"/>
      <c r="EE498" s="12"/>
      <c r="EF498" s="14"/>
      <c r="EG498" s="14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4"/>
      <c r="EU498" s="12"/>
      <c r="EV498" s="12"/>
      <c r="EW498" s="12"/>
      <c r="EX498" s="12"/>
      <c r="EY498" s="12">
        <v>1.0</v>
      </c>
      <c r="EZ498" s="12"/>
      <c r="FA498" s="12"/>
      <c r="FB498" s="12"/>
      <c r="FC498" s="12">
        <v>1.0</v>
      </c>
      <c r="FD498" s="12"/>
      <c r="FE498" s="12"/>
      <c r="FF498" s="12"/>
      <c r="FG498" s="12"/>
      <c r="FH498" s="12"/>
      <c r="FI498" s="12"/>
      <c r="FJ498" s="12"/>
      <c r="FK498" s="12"/>
      <c r="FL498" s="12"/>
      <c r="FM498" s="14"/>
      <c r="FN498" s="12"/>
      <c r="FO498" s="12"/>
      <c r="FP498" s="12"/>
      <c r="FQ498" s="14"/>
      <c r="FR498" s="12"/>
      <c r="FS498" s="12"/>
      <c r="FT498" s="12"/>
      <c r="FU498" s="12"/>
      <c r="FV498" s="12"/>
      <c r="FW498" s="12">
        <v>1.0</v>
      </c>
      <c r="FX498" s="12"/>
      <c r="FY498" s="12">
        <v>2.0</v>
      </c>
      <c r="FZ498" s="12"/>
      <c r="GA498" s="12"/>
      <c r="GB498" s="12"/>
      <c r="GC498" s="14"/>
      <c r="GD498" s="12"/>
      <c r="GE498" s="12"/>
      <c r="GF498" s="12"/>
      <c r="GG498" s="12"/>
      <c r="GH498" s="12"/>
      <c r="GI498" s="12"/>
      <c r="GJ498" s="12"/>
      <c r="GK498" s="14"/>
      <c r="GL498" s="14"/>
      <c r="GM498" s="12"/>
      <c r="GN498" s="12"/>
      <c r="GO498" s="14"/>
      <c r="GP498" s="14"/>
      <c r="GQ498" s="12"/>
      <c r="GR498" s="14"/>
      <c r="GS498" s="12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2">
        <f t="shared" si="106"/>
        <v>0</v>
      </c>
      <c r="HR498" s="12">
        <v>60000.0</v>
      </c>
      <c r="HS498" s="12">
        <v>0.0</v>
      </c>
      <c r="HT498" s="12">
        <v>0.0</v>
      </c>
      <c r="HU498" s="12">
        <v>0.0</v>
      </c>
      <c r="HV498" s="12">
        <v>0.0</v>
      </c>
      <c r="HW498" s="12">
        <v>0.0</v>
      </c>
      <c r="HX498" s="12">
        <v>60000.0</v>
      </c>
      <c r="HY498" s="12" t="s">
        <v>4229</v>
      </c>
      <c r="HZ498" s="12" t="s">
        <v>4230</v>
      </c>
    </row>
    <row r="499">
      <c r="A499" s="12" t="s">
        <v>4231</v>
      </c>
      <c r="B499" s="12" t="s">
        <v>4232</v>
      </c>
      <c r="C499" s="13">
        <v>45238.0</v>
      </c>
      <c r="D499" s="12">
        <v>11.0</v>
      </c>
      <c r="E499" s="12" t="s">
        <v>1094</v>
      </c>
      <c r="F499" s="12" t="s">
        <v>1095</v>
      </c>
      <c r="G499" s="12" t="s">
        <v>237</v>
      </c>
      <c r="H499" s="12" t="s">
        <v>238</v>
      </c>
      <c r="I499" s="12" t="s">
        <v>239</v>
      </c>
      <c r="J499" s="14"/>
      <c r="K499" s="12" t="s">
        <v>2689</v>
      </c>
      <c r="L499" s="12" t="s">
        <v>2690</v>
      </c>
      <c r="M499" s="15" t="s">
        <v>2691</v>
      </c>
      <c r="N499" s="12" t="s">
        <v>1704</v>
      </c>
      <c r="O499" s="12" t="s">
        <v>1100</v>
      </c>
      <c r="P499" s="12" t="s">
        <v>245</v>
      </c>
      <c r="Q499" s="12" t="s">
        <v>278</v>
      </c>
      <c r="R499" s="12" t="s">
        <v>279</v>
      </c>
      <c r="S499" s="12" t="s">
        <v>248</v>
      </c>
      <c r="T499" s="16" t="s">
        <v>4233</v>
      </c>
      <c r="U499" s="17" t="s">
        <v>4234</v>
      </c>
      <c r="V499" s="12" t="str">
        <f t="shared" si="1"/>
        <v>3.189855</v>
      </c>
      <c r="W499" s="14" t="str">
        <f t="shared" si="2"/>
        <v>98.510206</v>
      </c>
      <c r="X499" s="14" t="str">
        <f t="shared" si="3"/>
        <v>3.189861</v>
      </c>
      <c r="Y499" s="14" t="str">
        <f t="shared" si="4"/>
        <v>98.510233</v>
      </c>
      <c r="Z499" s="18">
        <f t="shared" si="99"/>
        <v>995898.0819</v>
      </c>
      <c r="AA499" s="14" t="str">
        <f t="shared" si="6"/>
        <v>Diluar Radius</v>
      </c>
      <c r="AB499" s="14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4"/>
      <c r="DR499" s="12" t="b">
        <v>0</v>
      </c>
      <c r="DS499" s="12" t="b">
        <v>0</v>
      </c>
      <c r="DT499" s="12"/>
      <c r="DU499" s="12"/>
      <c r="DV499" s="12" t="s">
        <v>4235</v>
      </c>
      <c r="DW499" s="12" t="b">
        <v>1</v>
      </c>
      <c r="DX499" s="12"/>
      <c r="DY499" s="12"/>
      <c r="DZ499" s="12"/>
      <c r="EA499" s="12"/>
      <c r="EB499" s="12"/>
      <c r="EC499" s="12"/>
      <c r="ED499" s="12"/>
      <c r="EE499" s="12"/>
      <c r="EF499" s="14"/>
      <c r="EG499" s="14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4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>
        <v>2.0</v>
      </c>
      <c r="FE499" s="12"/>
      <c r="FF499" s="12"/>
      <c r="FG499" s="12"/>
      <c r="FH499" s="12"/>
      <c r="FI499" s="12"/>
      <c r="FJ499" s="12"/>
      <c r="FK499" s="12"/>
      <c r="FL499" s="12"/>
      <c r="FM499" s="14"/>
      <c r="FN499" s="12"/>
      <c r="FO499" s="12"/>
      <c r="FP499" s="12"/>
      <c r="FQ499" s="14"/>
      <c r="FR499" s="12"/>
      <c r="FS499" s="12"/>
      <c r="FT499" s="12">
        <v>2.0</v>
      </c>
      <c r="FU499" s="12"/>
      <c r="FV499" s="12"/>
      <c r="FW499" s="12"/>
      <c r="FX499" s="12"/>
      <c r="FY499" s="12"/>
      <c r="FZ499" s="12"/>
      <c r="GA499" s="12"/>
      <c r="GB499" s="12"/>
      <c r="GC499" s="14"/>
      <c r="GD499" s="12"/>
      <c r="GE499" s="12"/>
      <c r="GF499" s="12"/>
      <c r="GG499" s="12"/>
      <c r="GH499" s="12"/>
      <c r="GI499" s="12"/>
      <c r="GJ499" s="12"/>
      <c r="GK499" s="14"/>
      <c r="GL499" s="14"/>
      <c r="GM499" s="12"/>
      <c r="GN499" s="12"/>
      <c r="GO499" s="14"/>
      <c r="GP499" s="14"/>
      <c r="GQ499" s="12"/>
      <c r="GR499" s="14"/>
      <c r="GS499" s="12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2">
        <f t="shared" si="106"/>
        <v>0</v>
      </c>
      <c r="HR499" s="12">
        <v>48000.0</v>
      </c>
      <c r="HS499" s="12">
        <v>0.0</v>
      </c>
      <c r="HT499" s="12">
        <v>0.0</v>
      </c>
      <c r="HU499" s="12">
        <v>0.0</v>
      </c>
      <c r="HV499" s="12">
        <v>0.0</v>
      </c>
      <c r="HW499" s="12">
        <v>0.0</v>
      </c>
      <c r="HX499" s="12">
        <v>48000.0</v>
      </c>
      <c r="HY499" s="12" t="s">
        <v>4236</v>
      </c>
      <c r="HZ499" s="19">
        <v>36537.0</v>
      </c>
    </row>
    <row r="500">
      <c r="A500" s="12" t="s">
        <v>4237</v>
      </c>
      <c r="B500" s="12" t="s">
        <v>4238</v>
      </c>
      <c r="C500" s="13">
        <v>45238.0</v>
      </c>
      <c r="D500" s="12">
        <v>11.0</v>
      </c>
      <c r="E500" s="12" t="s">
        <v>596</v>
      </c>
      <c r="F500" s="12" t="s">
        <v>597</v>
      </c>
      <c r="G500" s="12" t="s">
        <v>237</v>
      </c>
      <c r="H500" s="12" t="s">
        <v>238</v>
      </c>
      <c r="I500" s="12" t="s">
        <v>239</v>
      </c>
      <c r="J500" s="14"/>
      <c r="K500" s="12" t="s">
        <v>4239</v>
      </c>
      <c r="L500" s="12" t="s">
        <v>4240</v>
      </c>
      <c r="M500" s="15" t="s">
        <v>600</v>
      </c>
      <c r="N500" s="12" t="s">
        <v>601</v>
      </c>
      <c r="O500" s="12" t="s">
        <v>259</v>
      </c>
      <c r="P500" s="12" t="s">
        <v>245</v>
      </c>
      <c r="Q500" s="12" t="s">
        <v>278</v>
      </c>
      <c r="R500" s="12" t="s">
        <v>279</v>
      </c>
      <c r="S500" s="12" t="s">
        <v>248</v>
      </c>
      <c r="T500" s="16" t="s">
        <v>4241</v>
      </c>
      <c r="U500" s="17" t="s">
        <v>4242</v>
      </c>
      <c r="V500" s="12" t="str">
        <f t="shared" si="1"/>
        <v>3.597609</v>
      </c>
      <c r="W500" s="14" t="str">
        <f t="shared" si="2"/>
        <v>98.670906</v>
      </c>
      <c r="X500" s="14" t="str">
        <f t="shared" si="3"/>
        <v>3.597664</v>
      </c>
      <c r="Y500" s="14" t="str">
        <f t="shared" si="4"/>
        <v>98.670982</v>
      </c>
      <c r="Z500" s="18">
        <f t="shared" si="99"/>
        <v>9186803.284</v>
      </c>
      <c r="AA500" s="14" t="str">
        <f t="shared" si="6"/>
        <v>Diluar Radius</v>
      </c>
      <c r="AB500" s="14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 t="b">
        <v>1</v>
      </c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 t="b">
        <v>1</v>
      </c>
      <c r="CA500" s="12"/>
      <c r="CB500" s="12" t="b">
        <v>1</v>
      </c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4"/>
      <c r="DR500" s="12" t="b">
        <v>0</v>
      </c>
      <c r="DS500" s="12" t="b">
        <v>0</v>
      </c>
      <c r="DT500" s="12"/>
      <c r="DU500" s="12"/>
      <c r="DV500" s="12" t="s">
        <v>4243</v>
      </c>
      <c r="DW500" s="12" t="b">
        <v>0</v>
      </c>
      <c r="DX500" s="12"/>
      <c r="DY500" s="12"/>
      <c r="DZ500" s="12"/>
      <c r="EA500" s="12"/>
      <c r="EB500" s="12"/>
      <c r="EC500" s="12"/>
      <c r="ED500" s="12"/>
      <c r="EE500" s="12"/>
      <c r="EF500" s="14"/>
      <c r="EG500" s="14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4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4"/>
      <c r="FN500" s="12"/>
      <c r="FO500" s="12"/>
      <c r="FP500" s="12"/>
      <c r="FQ500" s="14"/>
      <c r="FR500" s="12"/>
      <c r="FS500" s="12"/>
      <c r="FT500" s="12"/>
      <c r="FU500" s="12"/>
      <c r="FV500" s="12"/>
      <c r="FW500" s="12"/>
      <c r="FX500" s="12"/>
      <c r="FY500" s="12"/>
      <c r="FZ500" s="12"/>
      <c r="GA500" s="12"/>
      <c r="GB500" s="12"/>
      <c r="GC500" s="14"/>
      <c r="GD500" s="12"/>
      <c r="GE500" s="12"/>
      <c r="GF500" s="12"/>
      <c r="GG500" s="12"/>
      <c r="GH500" s="12"/>
      <c r="GI500" s="12"/>
      <c r="GJ500" s="12"/>
      <c r="GK500" s="14"/>
      <c r="GL500" s="14"/>
      <c r="GM500" s="12"/>
      <c r="GN500" s="12"/>
      <c r="GO500" s="14"/>
      <c r="GP500" s="14"/>
      <c r="GQ500" s="12"/>
      <c r="GR500" s="14"/>
      <c r="GS500" s="12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2">
        <f t="shared" si="106"/>
        <v>3</v>
      </c>
      <c r="HR500" s="12">
        <v>0.0</v>
      </c>
      <c r="HS500" s="12">
        <v>0.0</v>
      </c>
      <c r="HT500" s="12">
        <v>0.0</v>
      </c>
      <c r="HU500" s="12">
        <v>0.0</v>
      </c>
      <c r="HV500" s="12">
        <v>0.0</v>
      </c>
      <c r="HW500" s="12">
        <v>0.0</v>
      </c>
      <c r="HX500" s="12">
        <v>0.0</v>
      </c>
      <c r="HY500" s="12" t="s">
        <v>4244</v>
      </c>
      <c r="HZ500" s="19">
        <v>36575.0</v>
      </c>
    </row>
    <row r="501">
      <c r="A501" s="12" t="s">
        <v>4245</v>
      </c>
      <c r="B501" s="12" t="s">
        <v>4246</v>
      </c>
      <c r="C501" s="13">
        <v>45238.0</v>
      </c>
      <c r="D501" s="12">
        <v>11.0</v>
      </c>
      <c r="E501" s="12" t="s">
        <v>235</v>
      </c>
      <c r="F501" s="12" t="s">
        <v>236</v>
      </c>
      <c r="G501" s="12" t="s">
        <v>237</v>
      </c>
      <c r="H501" s="12" t="s">
        <v>238</v>
      </c>
      <c r="I501" s="12" t="s">
        <v>239</v>
      </c>
      <c r="J501" s="14"/>
      <c r="K501" s="12" t="s">
        <v>4247</v>
      </c>
      <c r="L501" s="12" t="s">
        <v>4248</v>
      </c>
      <c r="M501" s="15" t="s">
        <v>268</v>
      </c>
      <c r="N501" s="12" t="s">
        <v>258</v>
      </c>
      <c r="O501" s="12" t="s">
        <v>259</v>
      </c>
      <c r="P501" s="12" t="s">
        <v>245</v>
      </c>
      <c r="Q501" s="12" t="s">
        <v>278</v>
      </c>
      <c r="R501" s="12" t="s">
        <v>279</v>
      </c>
      <c r="S501" s="12" t="s">
        <v>248</v>
      </c>
      <c r="T501" s="16" t="s">
        <v>4249</v>
      </c>
      <c r="U501" s="17" t="s">
        <v>4250</v>
      </c>
      <c r="V501" s="12" t="str">
        <f t="shared" si="1"/>
        <v>3.536218</v>
      </c>
      <c r="W501" s="14" t="str">
        <f t="shared" si="2"/>
        <v>98.726189</v>
      </c>
      <c r="X501" s="14" t="str">
        <f t="shared" si="3"/>
        <v>3.536263</v>
      </c>
      <c r="Y501" s="14" t="str">
        <f t="shared" si="4"/>
        <v>98.726124</v>
      </c>
      <c r="Z501" s="18">
        <f t="shared" si="99"/>
        <v>6834708.918</v>
      </c>
      <c r="AA501" s="14" t="str">
        <f t="shared" si="6"/>
        <v>Diluar Radius</v>
      </c>
      <c r="AB501" s="14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 t="b">
        <v>1</v>
      </c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 t="b">
        <v>1</v>
      </c>
      <c r="BW501" s="12"/>
      <c r="BX501" s="12" t="b">
        <v>1</v>
      </c>
      <c r="BY501" s="12"/>
      <c r="BZ501" s="12"/>
      <c r="CA501" s="12"/>
      <c r="CB501" s="12" t="b">
        <v>1</v>
      </c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4"/>
      <c r="DR501" s="12" t="b">
        <v>0</v>
      </c>
      <c r="DS501" s="12" t="b">
        <v>0</v>
      </c>
      <c r="DT501" s="12"/>
      <c r="DU501" s="12"/>
      <c r="DV501" s="12" t="s">
        <v>4251</v>
      </c>
      <c r="DW501" s="12" t="b">
        <v>1</v>
      </c>
      <c r="DX501" s="12"/>
      <c r="DY501" s="12"/>
      <c r="DZ501" s="12"/>
      <c r="EA501" s="12"/>
      <c r="EB501" s="12"/>
      <c r="EC501" s="12"/>
      <c r="ED501" s="12"/>
      <c r="EE501" s="12"/>
      <c r="EF501" s="14"/>
      <c r="EG501" s="14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4"/>
      <c r="EU501" s="12"/>
      <c r="EV501" s="12"/>
      <c r="EW501" s="12"/>
      <c r="EX501" s="12"/>
      <c r="EY501" s="12"/>
      <c r="EZ501" s="12"/>
      <c r="FA501" s="12"/>
      <c r="FB501" s="12"/>
      <c r="FC501" s="12">
        <v>2.0</v>
      </c>
      <c r="FD501" s="12"/>
      <c r="FE501" s="12"/>
      <c r="FF501" s="12"/>
      <c r="FG501" s="12"/>
      <c r="FH501" s="12"/>
      <c r="FI501" s="12"/>
      <c r="FJ501" s="12"/>
      <c r="FK501" s="12"/>
      <c r="FL501" s="12"/>
      <c r="FM501" s="14"/>
      <c r="FN501" s="12"/>
      <c r="FO501" s="12"/>
      <c r="FP501" s="12"/>
      <c r="FQ501" s="14"/>
      <c r="FR501" s="12"/>
      <c r="FS501" s="12">
        <v>2.0</v>
      </c>
      <c r="FT501" s="12"/>
      <c r="FU501" s="12">
        <v>2.0</v>
      </c>
      <c r="FV501" s="12"/>
      <c r="FW501" s="12"/>
      <c r="FX501" s="12"/>
      <c r="FY501" s="12">
        <v>2.0</v>
      </c>
      <c r="FZ501" s="12"/>
      <c r="GA501" s="12"/>
      <c r="GB501" s="12"/>
      <c r="GC501" s="14"/>
      <c r="GD501" s="12"/>
      <c r="GE501" s="12"/>
      <c r="GF501" s="12"/>
      <c r="GG501" s="12"/>
      <c r="GH501" s="12"/>
      <c r="GI501" s="12"/>
      <c r="GJ501" s="12"/>
      <c r="GK501" s="14"/>
      <c r="GL501" s="14"/>
      <c r="GM501" s="12"/>
      <c r="GN501" s="12"/>
      <c r="GO501" s="14"/>
      <c r="GP501" s="14"/>
      <c r="GQ501" s="12"/>
      <c r="GR501" s="14"/>
      <c r="GS501" s="12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2">
        <f t="shared" si="106"/>
        <v>4</v>
      </c>
      <c r="HR501" s="12">
        <v>96000.0</v>
      </c>
      <c r="HS501" s="12">
        <v>0.0</v>
      </c>
      <c r="HT501" s="12">
        <v>0.0</v>
      </c>
      <c r="HU501" s="12">
        <v>0.0</v>
      </c>
      <c r="HV501" s="12">
        <v>0.0</v>
      </c>
      <c r="HW501" s="12">
        <v>0.0</v>
      </c>
      <c r="HX501" s="12">
        <v>96000.0</v>
      </c>
      <c r="HY501" s="12" t="s">
        <v>4252</v>
      </c>
      <c r="HZ501" s="19">
        <v>36606.0</v>
      </c>
    </row>
    <row r="502">
      <c r="A502" s="12" t="s">
        <v>4253</v>
      </c>
      <c r="B502" s="12" t="s">
        <v>4254</v>
      </c>
      <c r="C502" s="13">
        <v>45238.0</v>
      </c>
      <c r="D502" s="12">
        <v>11.0</v>
      </c>
      <c r="E502" s="12" t="s">
        <v>1094</v>
      </c>
      <c r="F502" s="12" t="s">
        <v>1095</v>
      </c>
      <c r="G502" s="12" t="s">
        <v>237</v>
      </c>
      <c r="H502" s="12" t="s">
        <v>238</v>
      </c>
      <c r="I502" s="12" t="s">
        <v>239</v>
      </c>
      <c r="J502" s="14"/>
      <c r="K502" s="12" t="s">
        <v>4255</v>
      </c>
      <c r="L502" s="12" t="s">
        <v>4256</v>
      </c>
      <c r="M502" s="15" t="s">
        <v>1727</v>
      </c>
      <c r="N502" s="12" t="s">
        <v>1704</v>
      </c>
      <c r="O502" s="12" t="s">
        <v>1100</v>
      </c>
      <c r="P502" s="12" t="s">
        <v>245</v>
      </c>
      <c r="Q502" s="12" t="s">
        <v>428</v>
      </c>
      <c r="R502" s="12" t="s">
        <v>429</v>
      </c>
      <c r="S502" s="12" t="s">
        <v>248</v>
      </c>
      <c r="T502" s="16" t="s">
        <v>4257</v>
      </c>
      <c r="U502" s="17" t="s">
        <v>4258</v>
      </c>
      <c r="V502" s="12" t="str">
        <f t="shared" si="1"/>
        <v>3.193380</v>
      </c>
      <c r="W502" s="14" t="str">
        <f t="shared" si="2"/>
        <v>98.508750</v>
      </c>
      <c r="X502" s="14" t="str">
        <f t="shared" si="3"/>
        <v>3.193326</v>
      </c>
      <c r="Y502" s="14" t="str">
        <f t="shared" si="4"/>
        <v>98.508829</v>
      </c>
      <c r="Z502" s="18">
        <f t="shared" si="99"/>
        <v>9087031.973</v>
      </c>
      <c r="AA502" s="14" t="str">
        <f t="shared" si="6"/>
        <v>Diluar Radius</v>
      </c>
      <c r="AB502" s="14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4"/>
      <c r="DR502" s="12" t="b">
        <v>0</v>
      </c>
      <c r="DS502" s="12" t="b">
        <v>0</v>
      </c>
      <c r="DT502" s="12"/>
      <c r="DU502" s="12"/>
      <c r="DV502" s="12" t="s">
        <v>4259</v>
      </c>
      <c r="DW502" s="12" t="b">
        <v>1</v>
      </c>
      <c r="DX502" s="12"/>
      <c r="DY502" s="12"/>
      <c r="DZ502" s="12"/>
      <c r="EA502" s="12"/>
      <c r="EB502" s="12"/>
      <c r="EC502" s="12"/>
      <c r="ED502" s="12"/>
      <c r="EE502" s="12"/>
      <c r="EF502" s="14"/>
      <c r="EG502" s="14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4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4"/>
      <c r="FN502" s="12"/>
      <c r="FO502" s="12"/>
      <c r="FP502" s="12"/>
      <c r="FQ502" s="14"/>
      <c r="FR502" s="12"/>
      <c r="FS502" s="12"/>
      <c r="FT502" s="12"/>
      <c r="FU502" s="12"/>
      <c r="FV502" s="12"/>
      <c r="FW502" s="12">
        <v>4.0</v>
      </c>
      <c r="FX502" s="12"/>
      <c r="FY502" s="12">
        <v>4.0</v>
      </c>
      <c r="FZ502" s="12"/>
      <c r="GA502" s="12"/>
      <c r="GB502" s="12"/>
      <c r="GC502" s="14"/>
      <c r="GD502" s="12"/>
      <c r="GE502" s="12"/>
      <c r="GF502" s="12"/>
      <c r="GG502" s="12"/>
      <c r="GH502" s="12"/>
      <c r="GI502" s="12"/>
      <c r="GJ502" s="12"/>
      <c r="GK502" s="14"/>
      <c r="GL502" s="14"/>
      <c r="GM502" s="12"/>
      <c r="GN502" s="12"/>
      <c r="GO502" s="14"/>
      <c r="GP502" s="14"/>
      <c r="GQ502" s="12"/>
      <c r="GR502" s="14"/>
      <c r="GS502" s="12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2">
        <f t="shared" si="106"/>
        <v>0</v>
      </c>
      <c r="HR502" s="12">
        <v>96000.0</v>
      </c>
      <c r="HS502" s="12">
        <v>0.0</v>
      </c>
      <c r="HT502" s="12">
        <v>0.0</v>
      </c>
      <c r="HU502" s="12">
        <v>0.0</v>
      </c>
      <c r="HV502" s="12">
        <v>0.0</v>
      </c>
      <c r="HW502" s="12">
        <v>0.0</v>
      </c>
      <c r="HX502" s="12">
        <v>96000.0</v>
      </c>
      <c r="HY502" s="12" t="s">
        <v>4260</v>
      </c>
      <c r="HZ502" s="19">
        <v>36551.0</v>
      </c>
    </row>
    <row r="503">
      <c r="A503" s="12" t="s">
        <v>4261</v>
      </c>
      <c r="B503" s="12" t="s">
        <v>4262</v>
      </c>
      <c r="C503" s="13">
        <v>45238.0</v>
      </c>
      <c r="D503" s="12">
        <v>11.0</v>
      </c>
      <c r="E503" s="12" t="s">
        <v>235</v>
      </c>
      <c r="F503" s="12" t="s">
        <v>236</v>
      </c>
      <c r="G503" s="12" t="s">
        <v>237</v>
      </c>
      <c r="H503" s="12" t="s">
        <v>238</v>
      </c>
      <c r="I503" s="12" t="s">
        <v>239</v>
      </c>
      <c r="J503" s="14"/>
      <c r="K503" s="12" t="s">
        <v>4263</v>
      </c>
      <c r="L503" s="12" t="s">
        <v>4264</v>
      </c>
      <c r="M503" s="15" t="s">
        <v>268</v>
      </c>
      <c r="N503" s="12" t="s">
        <v>258</v>
      </c>
      <c r="O503" s="12" t="s">
        <v>259</v>
      </c>
      <c r="P503" s="12" t="s">
        <v>245</v>
      </c>
      <c r="Q503" s="12" t="s">
        <v>246</v>
      </c>
      <c r="R503" s="12" t="s">
        <v>247</v>
      </c>
      <c r="S503" s="12" t="s">
        <v>248</v>
      </c>
      <c r="T503" s="16" t="s">
        <v>4265</v>
      </c>
      <c r="U503" s="17" t="s">
        <v>4266</v>
      </c>
      <c r="V503" s="12" t="str">
        <f t="shared" si="1"/>
        <v>3.537534</v>
      </c>
      <c r="W503" s="14" t="str">
        <f t="shared" si="2"/>
        <v>98.729897</v>
      </c>
      <c r="X503" s="14" t="str">
        <f t="shared" si="3"/>
        <v>3.537800</v>
      </c>
      <c r="Y503" s="14" t="str">
        <f t="shared" si="4"/>
        <v>98.729663</v>
      </c>
      <c r="Z503" s="18">
        <f t="shared" si="99"/>
        <v>8181464.819</v>
      </c>
      <c r="AA503" s="14" t="str">
        <f t="shared" si="6"/>
        <v>Diluar Radius</v>
      </c>
      <c r="AB503" s="14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 t="b">
        <v>1</v>
      </c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 t="b">
        <v>1</v>
      </c>
      <c r="CC503" s="12"/>
      <c r="CD503" s="12"/>
      <c r="CE503" s="12"/>
      <c r="CF503" s="12"/>
      <c r="CG503" s="12" t="b">
        <v>1</v>
      </c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4"/>
      <c r="DR503" s="12" t="b">
        <v>0</v>
      </c>
      <c r="DS503" s="12" t="b">
        <v>0</v>
      </c>
      <c r="DT503" s="12"/>
      <c r="DU503" s="12"/>
      <c r="DV503" s="12" t="s">
        <v>4267</v>
      </c>
      <c r="DW503" s="12" t="b">
        <v>1</v>
      </c>
      <c r="DX503" s="12"/>
      <c r="DY503" s="12"/>
      <c r="DZ503" s="12"/>
      <c r="EA503" s="12"/>
      <c r="EB503" s="12"/>
      <c r="EC503" s="12"/>
      <c r="ED503" s="12"/>
      <c r="EE503" s="12"/>
      <c r="EF503" s="14"/>
      <c r="EG503" s="14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4"/>
      <c r="EU503" s="12"/>
      <c r="EV503" s="12"/>
      <c r="EW503" s="12"/>
      <c r="EX503" s="12"/>
      <c r="EY503" s="12"/>
      <c r="EZ503" s="12"/>
      <c r="FA503" s="12">
        <v>1.0</v>
      </c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>
        <v>1.0</v>
      </c>
      <c r="FM503" s="14"/>
      <c r="FN503" s="12"/>
      <c r="FO503" s="12"/>
      <c r="FP503" s="12"/>
      <c r="FQ503" s="14"/>
      <c r="FR503" s="12"/>
      <c r="FS503" s="12"/>
      <c r="FT503" s="12"/>
      <c r="FU503" s="12"/>
      <c r="FV503" s="12"/>
      <c r="FW503" s="12"/>
      <c r="FX503" s="12"/>
      <c r="FY503" s="12"/>
      <c r="FZ503" s="12"/>
      <c r="GA503" s="12"/>
      <c r="GB503" s="12"/>
      <c r="GC503" s="14"/>
      <c r="GD503" s="12"/>
      <c r="GE503" s="12"/>
      <c r="GF503" s="12"/>
      <c r="GG503" s="12"/>
      <c r="GH503" s="12"/>
      <c r="GI503" s="12"/>
      <c r="GJ503" s="12"/>
      <c r="GK503" s="14"/>
      <c r="GL503" s="14"/>
      <c r="GM503" s="12"/>
      <c r="GN503" s="12"/>
      <c r="GO503" s="14"/>
      <c r="GP503" s="14"/>
      <c r="GQ503" s="12"/>
      <c r="GR503" s="14"/>
      <c r="GS503" s="12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2">
        <f t="shared" si="106"/>
        <v>3</v>
      </c>
      <c r="HR503" s="12">
        <v>24000.0</v>
      </c>
      <c r="HS503" s="12">
        <v>0.0</v>
      </c>
      <c r="HT503" s="12">
        <v>0.0</v>
      </c>
      <c r="HU503" s="12">
        <v>0.0</v>
      </c>
      <c r="HV503" s="12">
        <v>0.0</v>
      </c>
      <c r="HW503" s="12">
        <v>0.0</v>
      </c>
      <c r="HX503" s="12">
        <v>24000.0</v>
      </c>
      <c r="HY503" s="12" t="s">
        <v>4268</v>
      </c>
      <c r="HZ503" s="12" t="s">
        <v>4269</v>
      </c>
    </row>
    <row r="504">
      <c r="A504" s="12" t="s">
        <v>4270</v>
      </c>
      <c r="B504" s="12" t="s">
        <v>4271</v>
      </c>
      <c r="C504" s="13">
        <v>45238.0</v>
      </c>
      <c r="D504" s="12">
        <v>11.0</v>
      </c>
      <c r="E504" s="12" t="s">
        <v>235</v>
      </c>
      <c r="F504" s="12" t="s">
        <v>236</v>
      </c>
      <c r="G504" s="12" t="s">
        <v>237</v>
      </c>
      <c r="H504" s="12" t="s">
        <v>238</v>
      </c>
      <c r="I504" s="12" t="s">
        <v>239</v>
      </c>
      <c r="J504" s="14"/>
      <c r="K504" s="12" t="s">
        <v>4272</v>
      </c>
      <c r="L504" s="12" t="s">
        <v>4273</v>
      </c>
      <c r="M504" s="15" t="s">
        <v>268</v>
      </c>
      <c r="N504" s="12" t="s">
        <v>258</v>
      </c>
      <c r="O504" s="12" t="s">
        <v>259</v>
      </c>
      <c r="P504" s="12" t="s">
        <v>245</v>
      </c>
      <c r="Q504" s="12" t="s">
        <v>278</v>
      </c>
      <c r="R504" s="12" t="s">
        <v>279</v>
      </c>
      <c r="S504" s="12" t="s">
        <v>248</v>
      </c>
      <c r="T504" s="16" t="s">
        <v>4274</v>
      </c>
      <c r="U504" s="17" t="s">
        <v>4275</v>
      </c>
      <c r="V504" s="12" t="str">
        <f t="shared" si="1"/>
        <v>3.537498</v>
      </c>
      <c r="W504" s="14" t="str">
        <f t="shared" si="2"/>
        <v>98.730875</v>
      </c>
      <c r="X504" s="14" t="str">
        <f t="shared" si="3"/>
        <v>3.537180</v>
      </c>
      <c r="Y504" s="14" t="str">
        <f t="shared" si="4"/>
        <v>98.731071</v>
      </c>
      <c r="Z504" s="18">
        <f t="shared" si="99"/>
        <v>14449502.2</v>
      </c>
      <c r="AA504" s="14" t="str">
        <f t="shared" si="6"/>
        <v>Diluar Radius</v>
      </c>
      <c r="AB504" s="14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 t="b">
        <v>1</v>
      </c>
      <c r="BA504" s="12"/>
      <c r="BB504" s="12" t="b">
        <v>1</v>
      </c>
      <c r="BC504" s="12"/>
      <c r="BD504" s="12" t="b">
        <v>1</v>
      </c>
      <c r="BE504" s="12"/>
      <c r="BF504" s="12" t="b">
        <v>1</v>
      </c>
      <c r="BG504" s="12"/>
      <c r="BH504" s="12"/>
      <c r="BI504" s="12" t="b">
        <v>1</v>
      </c>
      <c r="BJ504" s="12"/>
      <c r="BK504" s="12"/>
      <c r="BL504" s="12" t="b">
        <v>1</v>
      </c>
      <c r="BM504" s="12"/>
      <c r="BN504" s="12"/>
      <c r="BO504" s="12"/>
      <c r="BP504" s="12"/>
      <c r="BQ504" s="12"/>
      <c r="BR504" s="12" t="b">
        <v>1</v>
      </c>
      <c r="BS504" s="12"/>
      <c r="BT504" s="12"/>
      <c r="BU504" s="12"/>
      <c r="BV504" s="12" t="b">
        <v>1</v>
      </c>
      <c r="BW504" s="12"/>
      <c r="BX504" s="12"/>
      <c r="BY504" s="12"/>
      <c r="BZ504" s="12" t="b">
        <v>1</v>
      </c>
      <c r="CA504" s="12"/>
      <c r="CB504" s="12" t="b">
        <v>1</v>
      </c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4"/>
      <c r="DR504" s="12" t="b">
        <v>0</v>
      </c>
      <c r="DS504" s="12" t="b">
        <v>0</v>
      </c>
      <c r="DT504" s="12"/>
      <c r="DU504" s="12"/>
      <c r="DV504" s="12" t="s">
        <v>4276</v>
      </c>
      <c r="DW504" s="12" t="b">
        <v>1</v>
      </c>
      <c r="DX504" s="12"/>
      <c r="DY504" s="12"/>
      <c r="DZ504" s="12"/>
      <c r="EA504" s="12"/>
      <c r="EB504" s="12"/>
      <c r="EC504" s="12"/>
      <c r="ED504" s="12"/>
      <c r="EE504" s="12"/>
      <c r="EF504" s="14"/>
      <c r="EG504" s="14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4"/>
      <c r="EU504" s="12"/>
      <c r="EV504" s="12"/>
      <c r="EW504" s="12"/>
      <c r="EX504" s="12"/>
      <c r="EY504" s="12"/>
      <c r="EZ504" s="12"/>
      <c r="FA504" s="12">
        <v>1.0</v>
      </c>
      <c r="FB504" s="12"/>
      <c r="FC504" s="12">
        <v>1.0</v>
      </c>
      <c r="FD504" s="12">
        <v>1.0</v>
      </c>
      <c r="FE504" s="12"/>
      <c r="FF504" s="12"/>
      <c r="FG504" s="12"/>
      <c r="FH504" s="12"/>
      <c r="FI504" s="12"/>
      <c r="FJ504" s="12"/>
      <c r="FK504" s="12"/>
      <c r="FL504" s="12"/>
      <c r="FM504" s="14"/>
      <c r="FN504" s="12"/>
      <c r="FO504" s="12">
        <v>1.0</v>
      </c>
      <c r="FP504" s="12"/>
      <c r="FQ504" s="14"/>
      <c r="FR504" s="12"/>
      <c r="FS504" s="12"/>
      <c r="FT504" s="12"/>
      <c r="FU504" s="12"/>
      <c r="FV504" s="12"/>
      <c r="FW504" s="12"/>
      <c r="FX504" s="12"/>
      <c r="FY504" s="12"/>
      <c r="FZ504" s="12"/>
      <c r="GA504" s="12"/>
      <c r="GB504" s="12"/>
      <c r="GC504" s="14"/>
      <c r="GD504" s="12"/>
      <c r="GE504" s="12"/>
      <c r="GF504" s="12"/>
      <c r="GG504" s="12"/>
      <c r="GH504" s="12"/>
      <c r="GI504" s="12"/>
      <c r="GJ504" s="12"/>
      <c r="GK504" s="14"/>
      <c r="GL504" s="14"/>
      <c r="GM504" s="12"/>
      <c r="GN504" s="12"/>
      <c r="GO504" s="14"/>
      <c r="GP504" s="14"/>
      <c r="GQ504" s="12"/>
      <c r="GR504" s="14"/>
      <c r="GS504" s="12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2">
        <f t="shared" si="106"/>
        <v>10</v>
      </c>
      <c r="HR504" s="12">
        <v>48000.0</v>
      </c>
      <c r="HS504" s="12">
        <v>0.0</v>
      </c>
      <c r="HT504" s="12">
        <v>0.0</v>
      </c>
      <c r="HU504" s="12">
        <v>0.0</v>
      </c>
      <c r="HV504" s="12">
        <v>0.0</v>
      </c>
      <c r="HW504" s="12">
        <v>0.0</v>
      </c>
      <c r="HX504" s="12">
        <v>48000.0</v>
      </c>
      <c r="HY504" s="12" t="s">
        <v>4277</v>
      </c>
      <c r="HZ504" s="12" t="s">
        <v>567</v>
      </c>
    </row>
    <row r="505">
      <c r="A505" s="12" t="s">
        <v>4278</v>
      </c>
      <c r="B505" s="12" t="s">
        <v>4279</v>
      </c>
      <c r="C505" s="13">
        <v>45238.0</v>
      </c>
      <c r="D505" s="12">
        <v>11.0</v>
      </c>
      <c r="E505" s="12" t="s">
        <v>293</v>
      </c>
      <c r="F505" s="12" t="s">
        <v>629</v>
      </c>
      <c r="G505" s="12" t="s">
        <v>237</v>
      </c>
      <c r="H505" s="12" t="s">
        <v>238</v>
      </c>
      <c r="I505" s="12" t="s">
        <v>239</v>
      </c>
      <c r="J505" s="14"/>
      <c r="K505" s="12" t="s">
        <v>4280</v>
      </c>
      <c r="L505" s="12" t="s">
        <v>4281</v>
      </c>
      <c r="M505" s="15" t="s">
        <v>297</v>
      </c>
      <c r="N505" s="12" t="s">
        <v>298</v>
      </c>
      <c r="O505" s="12" t="s">
        <v>259</v>
      </c>
      <c r="P505" s="12" t="s">
        <v>245</v>
      </c>
      <c r="Q505" s="12" t="s">
        <v>299</v>
      </c>
      <c r="R505" s="12" t="s">
        <v>247</v>
      </c>
      <c r="S505" s="12" t="s">
        <v>4282</v>
      </c>
      <c r="T505" s="16" t="s">
        <v>4283</v>
      </c>
      <c r="U505" s="17" t="s">
        <v>4284</v>
      </c>
      <c r="V505" s="12" t="str">
        <f t="shared" si="1"/>
        <v>3.578229</v>
      </c>
      <c r="W505" s="14" t="str">
        <f t="shared" si="2"/>
        <v>98.669867</v>
      </c>
      <c r="X505" s="14" t="str">
        <f t="shared" si="3"/>
        <v>3.578372</v>
      </c>
      <c r="Y505" s="14" t="str">
        <f t="shared" si="4"/>
        <v>98.669664</v>
      </c>
      <c r="Z505" s="18">
        <f t="shared" si="99"/>
        <v>3674664.439</v>
      </c>
      <c r="AA505" s="14" t="str">
        <f t="shared" si="6"/>
        <v>Diluar Radius</v>
      </c>
      <c r="AB505" s="14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4"/>
      <c r="DR505" s="12" t="b">
        <v>0</v>
      </c>
      <c r="DS505" s="12" t="b">
        <v>0</v>
      </c>
      <c r="DT505" s="12"/>
      <c r="DU505" s="12"/>
      <c r="DV505" s="12" t="s">
        <v>4285</v>
      </c>
      <c r="DW505" s="12" t="b">
        <v>1</v>
      </c>
      <c r="DX505" s="12"/>
      <c r="DY505" s="12"/>
      <c r="DZ505" s="12"/>
      <c r="EA505" s="12"/>
      <c r="EB505" s="12"/>
      <c r="EC505" s="12"/>
      <c r="ED505" s="12"/>
      <c r="EE505" s="12"/>
      <c r="EF505" s="14"/>
      <c r="EG505" s="14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4"/>
      <c r="EU505" s="12"/>
      <c r="EV505" s="12"/>
      <c r="EW505" s="12"/>
      <c r="EX505" s="12"/>
      <c r="EY505" s="12">
        <v>1.0</v>
      </c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4"/>
      <c r="FN505" s="12"/>
      <c r="FO505" s="12"/>
      <c r="FP505" s="12"/>
      <c r="FQ505" s="14"/>
      <c r="FR505" s="12"/>
      <c r="FS505" s="12"/>
      <c r="FT505" s="12"/>
      <c r="FU505" s="12"/>
      <c r="FV505" s="12"/>
      <c r="FW505" s="12">
        <v>1.0</v>
      </c>
      <c r="FX505" s="12"/>
      <c r="FY505" s="12">
        <v>1.0</v>
      </c>
      <c r="FZ505" s="12"/>
      <c r="GA505" s="12"/>
      <c r="GB505" s="12"/>
      <c r="GC505" s="14"/>
      <c r="GD505" s="12"/>
      <c r="GE505" s="12"/>
      <c r="GF505" s="12"/>
      <c r="GG505" s="12"/>
      <c r="GH505" s="12"/>
      <c r="GI505" s="12"/>
      <c r="GJ505" s="12"/>
      <c r="GK505" s="14"/>
      <c r="GL505" s="14"/>
      <c r="GM505" s="12"/>
      <c r="GN505" s="12"/>
      <c r="GO505" s="14"/>
      <c r="GP505" s="14"/>
      <c r="GQ505" s="12"/>
      <c r="GR505" s="14"/>
      <c r="GS505" s="12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2">
        <f t="shared" si="106"/>
        <v>0</v>
      </c>
      <c r="HR505" s="12">
        <v>36000.0</v>
      </c>
      <c r="HS505" s="12">
        <v>0.0</v>
      </c>
      <c r="HT505" s="12">
        <v>0.0</v>
      </c>
      <c r="HU505" s="12">
        <v>0.0</v>
      </c>
      <c r="HV505" s="12">
        <v>0.0</v>
      </c>
      <c r="HW505" s="12">
        <v>0.0</v>
      </c>
      <c r="HX505" s="12">
        <v>36000.0</v>
      </c>
      <c r="HY505" s="12" t="s">
        <v>4286</v>
      </c>
      <c r="HZ505" s="12" t="s">
        <v>3913</v>
      </c>
    </row>
    <row r="506">
      <c r="A506" s="12" t="s">
        <v>4287</v>
      </c>
      <c r="B506" s="12" t="s">
        <v>4288</v>
      </c>
      <c r="C506" s="13">
        <v>45238.0</v>
      </c>
      <c r="D506" s="12">
        <v>11.0</v>
      </c>
      <c r="E506" s="12" t="s">
        <v>2565</v>
      </c>
      <c r="F506" s="12" t="s">
        <v>2566</v>
      </c>
      <c r="G506" s="12" t="s">
        <v>237</v>
      </c>
      <c r="H506" s="12" t="s">
        <v>238</v>
      </c>
      <c r="I506" s="12" t="s">
        <v>239</v>
      </c>
      <c r="J506" s="14"/>
      <c r="K506" s="12" t="s">
        <v>4289</v>
      </c>
      <c r="L506" s="12" t="s">
        <v>4290</v>
      </c>
      <c r="M506" s="15" t="s">
        <v>2625</v>
      </c>
      <c r="N506" s="12" t="s">
        <v>4162</v>
      </c>
      <c r="O506" s="12" t="s">
        <v>4163</v>
      </c>
      <c r="P506" s="12" t="s">
        <v>245</v>
      </c>
      <c r="Q506" s="12" t="s">
        <v>278</v>
      </c>
      <c r="R506" s="12" t="s">
        <v>279</v>
      </c>
      <c r="S506" s="12" t="s">
        <v>248</v>
      </c>
      <c r="T506" s="16" t="s">
        <v>4291</v>
      </c>
      <c r="U506" s="17" t="s">
        <v>4292</v>
      </c>
      <c r="V506" s="12" t="str">
        <f t="shared" si="1"/>
        <v>3.565349</v>
      </c>
      <c r="W506" s="14" t="str">
        <f t="shared" si="2"/>
        <v>98.929690</v>
      </c>
      <c r="X506" s="14" t="str">
        <f t="shared" si="3"/>
        <v>3.565898</v>
      </c>
      <c r="Y506" s="14" t="str">
        <f t="shared" si="4"/>
        <v>98.930257</v>
      </c>
      <c r="Z506" s="18">
        <f t="shared" si="99"/>
        <v>19758931.96</v>
      </c>
      <c r="AA506" s="14" t="str">
        <f t="shared" si="6"/>
        <v>Diluar Radius</v>
      </c>
      <c r="AB506" s="14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4"/>
      <c r="DR506" s="12" t="b">
        <v>0</v>
      </c>
      <c r="DS506" s="12" t="b">
        <v>0</v>
      </c>
      <c r="DT506" s="12"/>
      <c r="DU506" s="12"/>
      <c r="DV506" s="12" t="s">
        <v>4293</v>
      </c>
      <c r="DW506" s="12" t="b">
        <v>1</v>
      </c>
      <c r="DX506" s="12"/>
      <c r="DY506" s="12"/>
      <c r="DZ506" s="12"/>
      <c r="EA506" s="12"/>
      <c r="EB506" s="12"/>
      <c r="EC506" s="12"/>
      <c r="ED506" s="12"/>
      <c r="EE506" s="12"/>
      <c r="EF506" s="14"/>
      <c r="EG506" s="14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4"/>
      <c r="EU506" s="12"/>
      <c r="EV506" s="12"/>
      <c r="EW506" s="12">
        <v>1.0</v>
      </c>
      <c r="EX506" s="12"/>
      <c r="EY506" s="12">
        <v>1.0</v>
      </c>
      <c r="EZ506" s="12"/>
      <c r="FA506" s="12"/>
      <c r="FB506" s="12"/>
      <c r="FC506" s="12">
        <v>1.0</v>
      </c>
      <c r="FD506" s="12"/>
      <c r="FE506" s="12"/>
      <c r="FF506" s="12"/>
      <c r="FG506" s="12"/>
      <c r="FH506" s="12"/>
      <c r="FI506" s="12"/>
      <c r="FJ506" s="12"/>
      <c r="FK506" s="12"/>
      <c r="FL506" s="12"/>
      <c r="FM506" s="14"/>
      <c r="FN506" s="12"/>
      <c r="FO506" s="12"/>
      <c r="FP506" s="12"/>
      <c r="FQ506" s="14"/>
      <c r="FR506" s="12"/>
      <c r="FS506" s="12">
        <v>1.0</v>
      </c>
      <c r="FT506" s="12">
        <v>1.0</v>
      </c>
      <c r="FU506" s="12">
        <v>0.0</v>
      </c>
      <c r="FV506" s="12"/>
      <c r="FW506" s="12">
        <v>1.0</v>
      </c>
      <c r="FX506" s="12"/>
      <c r="FY506" s="12"/>
      <c r="FZ506" s="12"/>
      <c r="GA506" s="12"/>
      <c r="GB506" s="12"/>
      <c r="GC506" s="14"/>
      <c r="GD506" s="12"/>
      <c r="GE506" s="12"/>
      <c r="GF506" s="12"/>
      <c r="GG506" s="12"/>
      <c r="GH506" s="12"/>
      <c r="GI506" s="12"/>
      <c r="GJ506" s="12"/>
      <c r="GK506" s="14"/>
      <c r="GL506" s="14"/>
      <c r="GM506" s="12"/>
      <c r="GN506" s="12"/>
      <c r="GO506" s="14"/>
      <c r="GP506" s="14"/>
      <c r="GQ506" s="12"/>
      <c r="GR506" s="14"/>
      <c r="GS506" s="12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2">
        <f t="shared" si="106"/>
        <v>0</v>
      </c>
      <c r="HR506" s="12">
        <v>72000.0</v>
      </c>
      <c r="HS506" s="12">
        <v>0.0</v>
      </c>
      <c r="HT506" s="12">
        <v>0.0</v>
      </c>
      <c r="HU506" s="12">
        <v>0.0</v>
      </c>
      <c r="HV506" s="12">
        <v>0.0</v>
      </c>
      <c r="HW506" s="12">
        <v>0.0</v>
      </c>
      <c r="HX506" s="12">
        <v>72000.0</v>
      </c>
      <c r="HY506" s="12" t="s">
        <v>4294</v>
      </c>
      <c r="HZ506" s="19">
        <v>36654.0</v>
      </c>
    </row>
    <row r="507">
      <c r="A507" s="12" t="s">
        <v>4295</v>
      </c>
      <c r="B507" s="12" t="s">
        <v>4296</v>
      </c>
      <c r="C507" s="13">
        <v>45238.0</v>
      </c>
      <c r="D507" s="12">
        <v>11.0</v>
      </c>
      <c r="E507" s="12" t="s">
        <v>596</v>
      </c>
      <c r="F507" s="12" t="s">
        <v>597</v>
      </c>
      <c r="G507" s="12" t="s">
        <v>237</v>
      </c>
      <c r="H507" s="12" t="s">
        <v>238</v>
      </c>
      <c r="I507" s="12" t="s">
        <v>239</v>
      </c>
      <c r="J507" s="14"/>
      <c r="K507" s="12" t="s">
        <v>4297</v>
      </c>
      <c r="L507" s="12" t="s">
        <v>4298</v>
      </c>
      <c r="M507" s="12" t="str">
        <v>#ERROR!</v>
      </c>
      <c r="N507" s="12" t="s">
        <v>723</v>
      </c>
      <c r="O507" s="12" t="s">
        <v>259</v>
      </c>
      <c r="P507" s="12" t="s">
        <v>245</v>
      </c>
      <c r="Q507" s="12" t="s">
        <v>278</v>
      </c>
      <c r="R507" s="12" t="s">
        <v>279</v>
      </c>
      <c r="S507" s="12" t="s">
        <v>248</v>
      </c>
      <c r="T507" s="16" t="s">
        <v>4299</v>
      </c>
      <c r="U507" s="17" t="s">
        <v>4300</v>
      </c>
      <c r="V507" s="12" t="str">
        <f t="shared" si="1"/>
        <v>3.595872</v>
      </c>
      <c r="W507" s="14" t="str">
        <f t="shared" si="2"/>
        <v>98.680558</v>
      </c>
      <c r="X507" s="14" t="str">
        <f t="shared" si="3"/>
        <v>3.595881</v>
      </c>
      <c r="Y507" s="14" t="str">
        <f t="shared" si="4"/>
        <v>98.680582</v>
      </c>
      <c r="Z507" s="18">
        <f t="shared" si="99"/>
        <v>2777696.548</v>
      </c>
      <c r="AA507" s="14" t="str">
        <f t="shared" si="6"/>
        <v>Diluar Radius</v>
      </c>
      <c r="AB507" s="14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 t="b">
        <v>1</v>
      </c>
      <c r="BC507" s="12"/>
      <c r="BD507" s="12"/>
      <c r="BE507" s="12"/>
      <c r="BF507" s="12" t="b">
        <v>1</v>
      </c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 t="b">
        <v>1</v>
      </c>
      <c r="BW507" s="12"/>
      <c r="BX507" s="12"/>
      <c r="BY507" s="12"/>
      <c r="BZ507" s="12" t="b">
        <v>1</v>
      </c>
      <c r="CA507" s="12"/>
      <c r="CB507" s="12" t="b">
        <v>1</v>
      </c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4"/>
      <c r="DR507" s="12" t="b">
        <v>0</v>
      </c>
      <c r="DS507" s="12" t="b">
        <v>0</v>
      </c>
      <c r="DT507" s="12"/>
      <c r="DU507" s="12"/>
      <c r="DV507" s="12" t="s">
        <v>4301</v>
      </c>
      <c r="DW507" s="12" t="b">
        <v>1</v>
      </c>
      <c r="DX507" s="12"/>
      <c r="DY507" s="12"/>
      <c r="DZ507" s="12"/>
      <c r="EA507" s="12"/>
      <c r="EB507" s="12"/>
      <c r="EC507" s="12"/>
      <c r="ED507" s="12"/>
      <c r="EE507" s="12"/>
      <c r="EF507" s="14"/>
      <c r="EG507" s="14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4"/>
      <c r="EU507" s="12"/>
      <c r="EV507" s="12"/>
      <c r="EW507" s="12"/>
      <c r="EX507" s="12"/>
      <c r="EY507" s="12">
        <v>1.0</v>
      </c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4"/>
      <c r="FN507" s="12"/>
      <c r="FO507" s="12"/>
      <c r="FP507" s="12"/>
      <c r="FQ507" s="14"/>
      <c r="FR507" s="12"/>
      <c r="FS507" s="12">
        <v>1.0</v>
      </c>
      <c r="FT507" s="12"/>
      <c r="FU507" s="12"/>
      <c r="FV507" s="12"/>
      <c r="FW507" s="12"/>
      <c r="FX507" s="12"/>
      <c r="FY507" s="12">
        <v>2.0</v>
      </c>
      <c r="FZ507" s="12"/>
      <c r="GA507" s="12"/>
      <c r="GB507" s="12"/>
      <c r="GC507" s="14"/>
      <c r="GD507" s="12"/>
      <c r="GE507" s="12"/>
      <c r="GF507" s="12"/>
      <c r="GG507" s="12"/>
      <c r="GH507" s="12"/>
      <c r="GI507" s="12"/>
      <c r="GJ507" s="12"/>
      <c r="GK507" s="14"/>
      <c r="GL507" s="14"/>
      <c r="GM507" s="12"/>
      <c r="GN507" s="12"/>
      <c r="GO507" s="14"/>
      <c r="GP507" s="14"/>
      <c r="GQ507" s="12"/>
      <c r="GR507" s="14"/>
      <c r="GS507" s="12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2">
        <f t="shared" si="106"/>
        <v>5</v>
      </c>
      <c r="HR507" s="12">
        <v>48000.0</v>
      </c>
      <c r="HS507" s="12">
        <v>0.0</v>
      </c>
      <c r="HT507" s="12">
        <v>0.0</v>
      </c>
      <c r="HU507" s="12">
        <v>0.0</v>
      </c>
      <c r="HV507" s="12">
        <v>0.0</v>
      </c>
      <c r="HW507" s="12">
        <v>0.0</v>
      </c>
      <c r="HX507" s="12">
        <v>48000.0</v>
      </c>
      <c r="HY507" s="12" t="s">
        <v>4302</v>
      </c>
      <c r="HZ507" s="12" t="s">
        <v>616</v>
      </c>
    </row>
    <row r="508">
      <c r="A508" s="12" t="s">
        <v>4303</v>
      </c>
      <c r="B508" s="12" t="s">
        <v>4304</v>
      </c>
      <c r="C508" s="13">
        <v>45238.0</v>
      </c>
      <c r="D508" s="12">
        <v>11.0</v>
      </c>
      <c r="E508" s="12" t="s">
        <v>1094</v>
      </c>
      <c r="F508" s="12" t="s">
        <v>1095</v>
      </c>
      <c r="G508" s="12" t="s">
        <v>237</v>
      </c>
      <c r="H508" s="12" t="s">
        <v>238</v>
      </c>
      <c r="I508" s="12" t="s">
        <v>239</v>
      </c>
      <c r="J508" s="14"/>
      <c r="K508" s="12" t="s">
        <v>4305</v>
      </c>
      <c r="L508" s="12" t="s">
        <v>4306</v>
      </c>
      <c r="M508" s="15" t="s">
        <v>4307</v>
      </c>
      <c r="N508" s="12" t="s">
        <v>1704</v>
      </c>
      <c r="O508" s="12" t="s">
        <v>1100</v>
      </c>
      <c r="P508" s="12" t="s">
        <v>245</v>
      </c>
      <c r="Q508" s="12" t="s">
        <v>278</v>
      </c>
      <c r="R508" s="12" t="s">
        <v>279</v>
      </c>
      <c r="S508" s="12" t="s">
        <v>4308</v>
      </c>
      <c r="T508" s="16" t="s">
        <v>4309</v>
      </c>
      <c r="U508" s="17" t="s">
        <v>4310</v>
      </c>
      <c r="V508" s="12" t="str">
        <f t="shared" si="1"/>
        <v>3.192399</v>
      </c>
      <c r="W508" s="14" t="str">
        <f t="shared" si="2"/>
        <v>98.508836</v>
      </c>
      <c r="X508" s="14" t="str">
        <f t="shared" si="3"/>
        <v>3.192402</v>
      </c>
      <c r="Y508" s="14" t="str">
        <f t="shared" si="4"/>
        <v>98.508837</v>
      </c>
      <c r="Z508" s="18">
        <f t="shared" si="99"/>
        <v>333913.4275</v>
      </c>
      <c r="AA508" s="14" t="str">
        <f t="shared" si="6"/>
        <v>Diluar Radius</v>
      </c>
      <c r="AB508" s="14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4"/>
      <c r="DR508" s="12" t="b">
        <v>0</v>
      </c>
      <c r="DS508" s="12" t="b">
        <v>0</v>
      </c>
      <c r="DT508" s="12"/>
      <c r="DU508" s="12"/>
      <c r="DV508" s="12" t="s">
        <v>4311</v>
      </c>
      <c r="DW508" s="12" t="b">
        <v>1</v>
      </c>
      <c r="DX508" s="12"/>
      <c r="DY508" s="12"/>
      <c r="DZ508" s="12"/>
      <c r="EA508" s="12"/>
      <c r="EB508" s="12"/>
      <c r="EC508" s="12"/>
      <c r="ED508" s="12"/>
      <c r="EE508" s="12"/>
      <c r="EF508" s="14"/>
      <c r="EG508" s="14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4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>
        <v>3.0</v>
      </c>
      <c r="FG508" s="12"/>
      <c r="FH508" s="12"/>
      <c r="FI508" s="12"/>
      <c r="FJ508" s="12"/>
      <c r="FK508" s="12"/>
      <c r="FL508" s="12"/>
      <c r="FM508" s="14"/>
      <c r="FN508" s="12"/>
      <c r="FO508" s="12"/>
      <c r="FP508" s="12"/>
      <c r="FQ508" s="14"/>
      <c r="FR508" s="12"/>
      <c r="FS508" s="12"/>
      <c r="FT508" s="12"/>
      <c r="FU508" s="12"/>
      <c r="FV508" s="12"/>
      <c r="FW508" s="12"/>
      <c r="FX508" s="12"/>
      <c r="FY508" s="12">
        <v>3.0</v>
      </c>
      <c r="FZ508" s="12"/>
      <c r="GA508" s="12"/>
      <c r="GB508" s="12"/>
      <c r="GC508" s="14"/>
      <c r="GD508" s="12"/>
      <c r="GE508" s="12"/>
      <c r="GF508" s="12"/>
      <c r="GG508" s="12"/>
      <c r="GH508" s="12"/>
      <c r="GI508" s="12"/>
      <c r="GJ508" s="12"/>
      <c r="GK508" s="14"/>
      <c r="GL508" s="14"/>
      <c r="GM508" s="12"/>
      <c r="GN508" s="12"/>
      <c r="GO508" s="14"/>
      <c r="GP508" s="14"/>
      <c r="GQ508" s="12"/>
      <c r="GR508" s="14"/>
      <c r="GS508" s="12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2">
        <f t="shared" si="106"/>
        <v>0</v>
      </c>
      <c r="HR508" s="12">
        <v>72000.0</v>
      </c>
      <c r="HS508" s="12">
        <v>0.0</v>
      </c>
      <c r="HT508" s="12">
        <v>0.0</v>
      </c>
      <c r="HU508" s="12">
        <v>0.0</v>
      </c>
      <c r="HV508" s="12">
        <v>0.0</v>
      </c>
      <c r="HW508" s="12">
        <v>0.0</v>
      </c>
      <c r="HX508" s="12">
        <v>72000.0</v>
      </c>
      <c r="HY508" s="12" t="s">
        <v>4312</v>
      </c>
      <c r="HZ508" s="19">
        <v>36572.0</v>
      </c>
    </row>
    <row r="509">
      <c r="A509" s="12" t="s">
        <v>4313</v>
      </c>
      <c r="B509" s="12" t="s">
        <v>4314</v>
      </c>
      <c r="C509" s="13">
        <v>45238.0</v>
      </c>
      <c r="D509" s="12">
        <v>11.0</v>
      </c>
      <c r="E509" s="12" t="s">
        <v>235</v>
      </c>
      <c r="F509" s="12" t="s">
        <v>236</v>
      </c>
      <c r="G509" s="12" t="s">
        <v>237</v>
      </c>
      <c r="H509" s="12" t="s">
        <v>238</v>
      </c>
      <c r="I509" s="12" t="s">
        <v>239</v>
      </c>
      <c r="J509" s="14"/>
      <c r="K509" s="12" t="s">
        <v>4315</v>
      </c>
      <c r="L509" s="12" t="s">
        <v>4316</v>
      </c>
      <c r="M509" s="15" t="s">
        <v>268</v>
      </c>
      <c r="N509" s="12" t="s">
        <v>258</v>
      </c>
      <c r="O509" s="12" t="s">
        <v>259</v>
      </c>
      <c r="P509" s="12" t="s">
        <v>245</v>
      </c>
      <c r="Q509" s="12" t="s">
        <v>299</v>
      </c>
      <c r="R509" s="12" t="s">
        <v>247</v>
      </c>
      <c r="S509" s="12" t="s">
        <v>248</v>
      </c>
      <c r="T509" s="16" t="s">
        <v>4317</v>
      </c>
      <c r="U509" s="17" t="s">
        <v>4318</v>
      </c>
      <c r="V509" s="12" t="str">
        <f t="shared" si="1"/>
        <v>3.536581</v>
      </c>
      <c r="W509" s="14" t="str">
        <f t="shared" si="2"/>
        <v>98.732114</v>
      </c>
      <c r="X509" s="14" t="str">
        <f t="shared" si="3"/>
        <v>3.537603</v>
      </c>
      <c r="Y509" s="14" t="str">
        <f t="shared" si="4"/>
        <v>98.730879</v>
      </c>
      <c r="Z509" s="18">
        <f t="shared" si="99"/>
        <v>1356763.188</v>
      </c>
      <c r="AA509" s="14" t="str">
        <f t="shared" si="6"/>
        <v>Diluar Radius</v>
      </c>
      <c r="AB509" s="14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 t="b">
        <v>1</v>
      </c>
      <c r="BA509" s="12"/>
      <c r="BB509" s="12" t="b">
        <v>1</v>
      </c>
      <c r="BC509" s="12"/>
      <c r="BD509" s="12"/>
      <c r="BE509" s="12"/>
      <c r="BF509" s="12" t="b">
        <v>1</v>
      </c>
      <c r="BG509" s="12"/>
      <c r="BH509" s="12"/>
      <c r="BI509" s="12" t="b">
        <v>1</v>
      </c>
      <c r="BJ509" s="12"/>
      <c r="BK509" s="12"/>
      <c r="BL509" s="12" t="b">
        <v>1</v>
      </c>
      <c r="BM509" s="12"/>
      <c r="BN509" s="12"/>
      <c r="BO509" s="12"/>
      <c r="BP509" s="12"/>
      <c r="BQ509" s="12"/>
      <c r="BR509" s="12"/>
      <c r="BS509" s="12"/>
      <c r="BT509" s="12"/>
      <c r="BU509" s="12"/>
      <c r="BV509" s="12" t="b">
        <v>1</v>
      </c>
      <c r="BW509" s="12"/>
      <c r="BX509" s="12"/>
      <c r="BY509" s="12"/>
      <c r="BZ509" s="12" t="b">
        <v>1</v>
      </c>
      <c r="CA509" s="12"/>
      <c r="CB509" s="12" t="b">
        <v>1</v>
      </c>
      <c r="CC509" s="12"/>
      <c r="CD509" s="12"/>
      <c r="CE509" s="12"/>
      <c r="CF509" s="12"/>
      <c r="CG509" s="12"/>
      <c r="CH509" s="12"/>
      <c r="CI509" s="12"/>
      <c r="CJ509" s="12" t="b">
        <v>1</v>
      </c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4"/>
      <c r="DR509" s="12" t="b">
        <v>0</v>
      </c>
      <c r="DS509" s="12" t="b">
        <v>0</v>
      </c>
      <c r="DT509" s="12"/>
      <c r="DU509" s="12"/>
      <c r="DV509" s="12" t="s">
        <v>4319</v>
      </c>
      <c r="DW509" s="12" t="b">
        <v>1</v>
      </c>
      <c r="DX509" s="12"/>
      <c r="DY509" s="12"/>
      <c r="DZ509" s="12"/>
      <c r="EA509" s="12"/>
      <c r="EB509" s="12"/>
      <c r="EC509" s="12"/>
      <c r="ED509" s="12"/>
      <c r="EE509" s="12"/>
      <c r="EF509" s="14"/>
      <c r="EG509" s="14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4"/>
      <c r="EU509" s="12"/>
      <c r="EV509" s="12"/>
      <c r="EW509" s="12"/>
      <c r="EX509" s="12"/>
      <c r="EY509" s="12"/>
      <c r="EZ509" s="12"/>
      <c r="FA509" s="12"/>
      <c r="FB509" s="12"/>
      <c r="FC509" s="12">
        <v>1.0</v>
      </c>
      <c r="FD509" s="12"/>
      <c r="FE509" s="12"/>
      <c r="FF509" s="12"/>
      <c r="FG509" s="12"/>
      <c r="FH509" s="12"/>
      <c r="FI509" s="12"/>
      <c r="FJ509" s="12"/>
      <c r="FK509" s="12"/>
      <c r="FL509" s="12"/>
      <c r="FM509" s="14"/>
      <c r="FN509" s="12"/>
      <c r="FO509" s="12"/>
      <c r="FP509" s="12"/>
      <c r="FQ509" s="14"/>
      <c r="FR509" s="12"/>
      <c r="FS509" s="12">
        <v>1.0</v>
      </c>
      <c r="FT509" s="12"/>
      <c r="FU509" s="12"/>
      <c r="FV509" s="12"/>
      <c r="FW509" s="12">
        <v>1.0</v>
      </c>
      <c r="FX509" s="12"/>
      <c r="FY509" s="12"/>
      <c r="FZ509" s="12"/>
      <c r="GA509" s="12"/>
      <c r="GB509" s="12"/>
      <c r="GC509" s="14"/>
      <c r="GD509" s="12"/>
      <c r="GE509" s="12"/>
      <c r="GF509" s="12"/>
      <c r="GG509" s="12"/>
      <c r="GH509" s="12"/>
      <c r="GI509" s="12"/>
      <c r="GJ509" s="12"/>
      <c r="GK509" s="14"/>
      <c r="GL509" s="14"/>
      <c r="GM509" s="12"/>
      <c r="GN509" s="12"/>
      <c r="GO509" s="14"/>
      <c r="GP509" s="14"/>
      <c r="GQ509" s="12"/>
      <c r="GR509" s="14"/>
      <c r="GS509" s="12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2">
        <f t="shared" si="106"/>
        <v>9</v>
      </c>
      <c r="HR509" s="12">
        <v>36000.0</v>
      </c>
      <c r="HS509" s="12">
        <v>0.0</v>
      </c>
      <c r="HT509" s="12">
        <v>0.0</v>
      </c>
      <c r="HU509" s="12">
        <v>0.0</v>
      </c>
      <c r="HV509" s="12">
        <v>0.0</v>
      </c>
      <c r="HW509" s="12">
        <v>0.0</v>
      </c>
      <c r="HX509" s="12">
        <v>36000.0</v>
      </c>
      <c r="HY509" s="12" t="s">
        <v>4320</v>
      </c>
      <c r="HZ509" s="19">
        <v>36550.0</v>
      </c>
    </row>
    <row r="510">
      <c r="A510" s="12" t="s">
        <v>4321</v>
      </c>
      <c r="B510" s="12" t="s">
        <v>4322</v>
      </c>
      <c r="C510" s="13">
        <v>45238.0</v>
      </c>
      <c r="D510" s="12">
        <v>11.0</v>
      </c>
      <c r="E510" s="12" t="s">
        <v>293</v>
      </c>
      <c r="F510" s="12" t="s">
        <v>629</v>
      </c>
      <c r="G510" s="12" t="s">
        <v>237</v>
      </c>
      <c r="H510" s="12" t="s">
        <v>238</v>
      </c>
      <c r="I510" s="12" t="s">
        <v>239</v>
      </c>
      <c r="J510" s="14"/>
      <c r="K510" s="12" t="s">
        <v>4323</v>
      </c>
      <c r="L510" s="12" t="s">
        <v>4324</v>
      </c>
      <c r="M510" s="15" t="s">
        <v>4325</v>
      </c>
      <c r="N510" s="12" t="s">
        <v>298</v>
      </c>
      <c r="O510" s="12" t="s">
        <v>259</v>
      </c>
      <c r="P510" s="12" t="s">
        <v>245</v>
      </c>
      <c r="Q510" s="12" t="s">
        <v>299</v>
      </c>
      <c r="R510" s="12" t="s">
        <v>247</v>
      </c>
      <c r="S510" s="12" t="s">
        <v>248</v>
      </c>
      <c r="T510" s="16" t="s">
        <v>4326</v>
      </c>
      <c r="U510" s="17" t="s">
        <v>4327</v>
      </c>
      <c r="V510" s="12" t="str">
        <f t="shared" si="1"/>
        <v>3.578031</v>
      </c>
      <c r="W510" s="14" t="str">
        <f t="shared" si="2"/>
        <v>98.671410</v>
      </c>
      <c r="X510" s="14" t="str">
        <f t="shared" si="3"/>
        <v>3.578001</v>
      </c>
      <c r="Y510" s="14" t="str">
        <f t="shared" si="4"/>
        <v>98.671423</v>
      </c>
      <c r="Z510" s="18">
        <f t="shared" si="99"/>
        <v>3565983.909</v>
      </c>
      <c r="AA510" s="14" t="str">
        <f t="shared" si="6"/>
        <v>Diluar Radius</v>
      </c>
      <c r="AB510" s="14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4"/>
      <c r="DR510" s="12" t="b">
        <v>0</v>
      </c>
      <c r="DS510" s="12" t="b">
        <v>0</v>
      </c>
      <c r="DT510" s="12"/>
      <c r="DU510" s="12"/>
      <c r="DV510" s="12" t="s">
        <v>4328</v>
      </c>
      <c r="DW510" s="12" t="b">
        <v>1</v>
      </c>
      <c r="DX510" s="12"/>
      <c r="DY510" s="12"/>
      <c r="DZ510" s="12"/>
      <c r="EA510" s="12"/>
      <c r="EB510" s="12"/>
      <c r="EC510" s="12"/>
      <c r="ED510" s="12"/>
      <c r="EE510" s="12"/>
      <c r="EF510" s="14"/>
      <c r="EG510" s="14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4"/>
      <c r="EU510" s="12"/>
      <c r="EV510" s="12"/>
      <c r="EW510" s="12"/>
      <c r="EX510" s="12"/>
      <c r="EY510" s="12"/>
      <c r="EZ510" s="12"/>
      <c r="FA510" s="12">
        <v>1.0</v>
      </c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4"/>
      <c r="FN510" s="12"/>
      <c r="FO510" s="12"/>
      <c r="FP510" s="12"/>
      <c r="FQ510" s="14"/>
      <c r="FR510" s="12">
        <v>1.0</v>
      </c>
      <c r="FS510" s="12"/>
      <c r="FT510" s="12"/>
      <c r="FU510" s="12">
        <v>1.0</v>
      </c>
      <c r="FV510" s="12"/>
      <c r="FW510" s="12"/>
      <c r="FX510" s="12"/>
      <c r="FY510" s="12"/>
      <c r="FZ510" s="12"/>
      <c r="GA510" s="12"/>
      <c r="GB510" s="12"/>
      <c r="GC510" s="14"/>
      <c r="GD510" s="12"/>
      <c r="GE510" s="12"/>
      <c r="GF510" s="12"/>
      <c r="GG510" s="12">
        <v>1.0</v>
      </c>
      <c r="GH510" s="12"/>
      <c r="GI510" s="12"/>
      <c r="GJ510" s="12"/>
      <c r="GK510" s="14"/>
      <c r="GL510" s="14"/>
      <c r="GM510" s="12"/>
      <c r="GN510" s="12"/>
      <c r="GO510" s="14"/>
      <c r="GP510" s="14"/>
      <c r="GQ510" s="12"/>
      <c r="GR510" s="14"/>
      <c r="GS510" s="12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2">
        <f t="shared" si="106"/>
        <v>0</v>
      </c>
      <c r="HR510" s="12">
        <v>48000.0</v>
      </c>
      <c r="HS510" s="12">
        <v>0.0</v>
      </c>
      <c r="HT510" s="12">
        <v>0.0</v>
      </c>
      <c r="HU510" s="12">
        <v>0.0</v>
      </c>
      <c r="HV510" s="12">
        <v>0.0</v>
      </c>
      <c r="HW510" s="12">
        <v>0.0</v>
      </c>
      <c r="HX510" s="12">
        <v>48000.0</v>
      </c>
      <c r="HY510" s="12" t="s">
        <v>4329</v>
      </c>
      <c r="HZ510" s="19">
        <v>36749.0</v>
      </c>
    </row>
    <row r="511">
      <c r="A511" s="12" t="s">
        <v>4330</v>
      </c>
      <c r="B511" s="12" t="s">
        <v>4331</v>
      </c>
      <c r="C511" s="13">
        <v>45238.0</v>
      </c>
      <c r="D511" s="12">
        <v>11.0</v>
      </c>
      <c r="E511" s="12" t="s">
        <v>1094</v>
      </c>
      <c r="F511" s="12" t="s">
        <v>1095</v>
      </c>
      <c r="G511" s="12" t="s">
        <v>237</v>
      </c>
      <c r="H511" s="12" t="s">
        <v>238</v>
      </c>
      <c r="I511" s="12" t="s">
        <v>239</v>
      </c>
      <c r="J511" s="14"/>
      <c r="K511" s="12" t="s">
        <v>1701</v>
      </c>
      <c r="L511" s="12" t="s">
        <v>1702</v>
      </c>
      <c r="M511" s="15" t="s">
        <v>1703</v>
      </c>
      <c r="N511" s="12" t="s">
        <v>1704</v>
      </c>
      <c r="O511" s="12" t="s">
        <v>1100</v>
      </c>
      <c r="P511" s="12" t="s">
        <v>245</v>
      </c>
      <c r="Q511" s="12" t="s">
        <v>299</v>
      </c>
      <c r="R511" s="12" t="s">
        <v>247</v>
      </c>
      <c r="S511" s="12" t="s">
        <v>1705</v>
      </c>
      <c r="T511" s="16" t="s">
        <v>4332</v>
      </c>
      <c r="U511" s="17" t="s">
        <v>4333</v>
      </c>
      <c r="V511" s="12" t="str">
        <f t="shared" si="1"/>
        <v>3.189871</v>
      </c>
      <c r="W511" s="14" t="str">
        <f t="shared" si="2"/>
        <v>98.508830</v>
      </c>
      <c r="X511" s="14" t="str">
        <f t="shared" si="3"/>
        <v>3.189930</v>
      </c>
      <c r="Y511" s="14" t="str">
        <f t="shared" si="4"/>
        <v>98.508726</v>
      </c>
      <c r="Z511" s="18">
        <f t="shared" si="99"/>
        <v>6328208.083</v>
      </c>
      <c r="AA511" s="14" t="str">
        <f t="shared" si="6"/>
        <v>Diluar Radius</v>
      </c>
      <c r="AB511" s="14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4"/>
      <c r="DR511" s="12" t="b">
        <v>0</v>
      </c>
      <c r="DS511" s="12" t="b">
        <v>0</v>
      </c>
      <c r="DT511" s="12"/>
      <c r="DU511" s="12"/>
      <c r="DV511" s="12" t="s">
        <v>4334</v>
      </c>
      <c r="DW511" s="12" t="b">
        <v>1</v>
      </c>
      <c r="DX511" s="12"/>
      <c r="DY511" s="12"/>
      <c r="DZ511" s="12"/>
      <c r="EA511" s="12"/>
      <c r="EB511" s="12"/>
      <c r="EC511" s="12"/>
      <c r="ED511" s="12"/>
      <c r="EE511" s="12"/>
      <c r="EF511" s="14"/>
      <c r="EG511" s="14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4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4"/>
      <c r="FN511" s="12"/>
      <c r="FO511" s="12"/>
      <c r="FP511" s="12"/>
      <c r="FQ511" s="14"/>
      <c r="FR511" s="12"/>
      <c r="FS511" s="12"/>
      <c r="FT511" s="12"/>
      <c r="FU511" s="12"/>
      <c r="FV511" s="12"/>
      <c r="FW511" s="12"/>
      <c r="FX511" s="12"/>
      <c r="FY511" s="12">
        <v>4.0</v>
      </c>
      <c r="FZ511" s="12"/>
      <c r="GA511" s="12"/>
      <c r="GB511" s="12"/>
      <c r="GC511" s="14"/>
      <c r="GD511" s="12"/>
      <c r="GE511" s="12"/>
      <c r="GF511" s="12"/>
      <c r="GG511" s="12"/>
      <c r="GH511" s="12"/>
      <c r="GI511" s="12"/>
      <c r="GJ511" s="12"/>
      <c r="GK511" s="14"/>
      <c r="GL511" s="14"/>
      <c r="GM511" s="12"/>
      <c r="GN511" s="12"/>
      <c r="GO511" s="14"/>
      <c r="GP511" s="14"/>
      <c r="GQ511" s="12"/>
      <c r="GR511" s="14"/>
      <c r="GS511" s="12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2">
        <f t="shared" si="106"/>
        <v>0</v>
      </c>
      <c r="HR511" s="12">
        <v>48000.0</v>
      </c>
      <c r="HS511" s="12">
        <v>0.0</v>
      </c>
      <c r="HT511" s="12">
        <v>0.0</v>
      </c>
      <c r="HU511" s="12">
        <v>0.0</v>
      </c>
      <c r="HV511" s="12">
        <v>0.0</v>
      </c>
      <c r="HW511" s="12">
        <v>0.0</v>
      </c>
      <c r="HX511" s="12">
        <v>48000.0</v>
      </c>
      <c r="HY511" s="12" t="s">
        <v>2300</v>
      </c>
      <c r="HZ511" s="12" t="s">
        <v>2946</v>
      </c>
    </row>
    <row r="512">
      <c r="A512" s="12" t="s">
        <v>4335</v>
      </c>
      <c r="B512" s="12" t="s">
        <v>4336</v>
      </c>
      <c r="C512" s="13">
        <v>45238.0</v>
      </c>
      <c r="D512" s="12">
        <v>11.0</v>
      </c>
      <c r="E512" s="12" t="s">
        <v>2565</v>
      </c>
      <c r="F512" s="12" t="s">
        <v>2566</v>
      </c>
      <c r="G512" s="12" t="s">
        <v>237</v>
      </c>
      <c r="H512" s="12" t="s">
        <v>238</v>
      </c>
      <c r="I512" s="12" t="s">
        <v>239</v>
      </c>
      <c r="J512" s="14"/>
      <c r="K512" s="12" t="s">
        <v>4337</v>
      </c>
      <c r="L512" s="12" t="s">
        <v>4338</v>
      </c>
      <c r="M512" s="15" t="s">
        <v>2847</v>
      </c>
      <c r="N512" s="12" t="s">
        <v>4162</v>
      </c>
      <c r="O512" s="12" t="s">
        <v>4163</v>
      </c>
      <c r="P512" s="12" t="s">
        <v>245</v>
      </c>
      <c r="Q512" s="12" t="s">
        <v>278</v>
      </c>
      <c r="R512" s="12" t="s">
        <v>279</v>
      </c>
      <c r="S512" s="12" t="s">
        <v>248</v>
      </c>
      <c r="T512" s="16" t="s">
        <v>4339</v>
      </c>
      <c r="U512" s="17" t="s">
        <v>4340</v>
      </c>
      <c r="V512" s="12" t="str">
        <f t="shared" si="1"/>
        <v>3.565899</v>
      </c>
      <c r="W512" s="14" t="str">
        <f t="shared" si="2"/>
        <v>98.930248</v>
      </c>
      <c r="X512" s="14" t="str">
        <f t="shared" si="3"/>
        <v>3.566213</v>
      </c>
      <c r="Y512" s="14" t="str">
        <f t="shared" si="4"/>
        <v>98.929978</v>
      </c>
      <c r="Z512" s="18">
        <f t="shared" si="99"/>
        <v>4490407.473</v>
      </c>
      <c r="AA512" s="14" t="str">
        <f t="shared" si="6"/>
        <v>Diluar Radius</v>
      </c>
      <c r="AB512" s="14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4"/>
      <c r="DR512" s="12" t="b">
        <v>0</v>
      </c>
      <c r="DS512" s="12" t="b">
        <v>0</v>
      </c>
      <c r="DT512" s="12"/>
      <c r="DU512" s="12"/>
      <c r="DV512" s="12" t="s">
        <v>4341</v>
      </c>
      <c r="DW512" s="12" t="b">
        <v>1</v>
      </c>
      <c r="DX512" s="12"/>
      <c r="DY512" s="12"/>
      <c r="DZ512" s="12"/>
      <c r="EA512" s="12"/>
      <c r="EB512" s="12"/>
      <c r="EC512" s="12"/>
      <c r="ED512" s="12"/>
      <c r="EE512" s="12"/>
      <c r="EF512" s="14"/>
      <c r="EG512" s="14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4"/>
      <c r="EU512" s="12"/>
      <c r="EV512" s="12"/>
      <c r="EW512" s="12"/>
      <c r="EX512" s="12"/>
      <c r="EY512" s="12"/>
      <c r="EZ512" s="12"/>
      <c r="FA512" s="12"/>
      <c r="FB512" s="12"/>
      <c r="FC512" s="12">
        <v>2.0</v>
      </c>
      <c r="FD512" s="12"/>
      <c r="FE512" s="12"/>
      <c r="FF512" s="12"/>
      <c r="FG512" s="12"/>
      <c r="FH512" s="12"/>
      <c r="FI512" s="12"/>
      <c r="FJ512" s="12"/>
      <c r="FK512" s="12"/>
      <c r="FL512" s="12"/>
      <c r="FM512" s="14"/>
      <c r="FN512" s="12"/>
      <c r="FO512" s="12"/>
      <c r="FP512" s="12"/>
      <c r="FQ512" s="14"/>
      <c r="FR512" s="12"/>
      <c r="FS512" s="12"/>
      <c r="FT512" s="12"/>
      <c r="FU512" s="12"/>
      <c r="FV512" s="12"/>
      <c r="FW512" s="12"/>
      <c r="FX512" s="12"/>
      <c r="FY512" s="12"/>
      <c r="FZ512" s="12"/>
      <c r="GA512" s="12"/>
      <c r="GB512" s="12"/>
      <c r="GC512" s="14"/>
      <c r="GD512" s="12"/>
      <c r="GE512" s="12"/>
      <c r="GF512" s="12"/>
      <c r="GG512" s="12"/>
      <c r="GH512" s="12"/>
      <c r="GI512" s="12"/>
      <c r="GJ512" s="12"/>
      <c r="GK512" s="14"/>
      <c r="GL512" s="14"/>
      <c r="GM512" s="12"/>
      <c r="GN512" s="12"/>
      <c r="GO512" s="14"/>
      <c r="GP512" s="14"/>
      <c r="GQ512" s="12"/>
      <c r="GR512" s="14"/>
      <c r="GS512" s="12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2">
        <f t="shared" si="106"/>
        <v>0</v>
      </c>
      <c r="HR512" s="12">
        <v>24000.0</v>
      </c>
      <c r="HS512" s="12">
        <v>0.0</v>
      </c>
      <c r="HT512" s="12">
        <v>0.0</v>
      </c>
      <c r="HU512" s="12">
        <v>0.0</v>
      </c>
      <c r="HV512" s="12">
        <v>0.0</v>
      </c>
      <c r="HW512" s="12">
        <v>0.0</v>
      </c>
      <c r="HX512" s="12">
        <v>24000.0</v>
      </c>
      <c r="HY512" s="12" t="s">
        <v>4342</v>
      </c>
      <c r="HZ512" s="12" t="s">
        <v>4343</v>
      </c>
    </row>
    <row r="513">
      <c r="A513" s="12" t="s">
        <v>4344</v>
      </c>
      <c r="B513" s="12" t="s">
        <v>4345</v>
      </c>
      <c r="C513" s="13">
        <v>45238.0</v>
      </c>
      <c r="D513" s="12">
        <v>11.0</v>
      </c>
      <c r="E513" s="12" t="s">
        <v>235</v>
      </c>
      <c r="F513" s="12" t="s">
        <v>236</v>
      </c>
      <c r="G513" s="12" t="s">
        <v>237</v>
      </c>
      <c r="H513" s="12" t="s">
        <v>238</v>
      </c>
      <c r="I513" s="12" t="s">
        <v>239</v>
      </c>
      <c r="J513" s="14"/>
      <c r="K513" s="12" t="s">
        <v>4346</v>
      </c>
      <c r="L513" s="12" t="s">
        <v>4347</v>
      </c>
      <c r="M513" s="15" t="s">
        <v>268</v>
      </c>
      <c r="N513" s="12" t="s">
        <v>258</v>
      </c>
      <c r="O513" s="12" t="s">
        <v>259</v>
      </c>
      <c r="P513" s="12" t="s">
        <v>245</v>
      </c>
      <c r="Q513" s="12" t="s">
        <v>278</v>
      </c>
      <c r="R513" s="12" t="s">
        <v>279</v>
      </c>
      <c r="S513" s="12" t="s">
        <v>248</v>
      </c>
      <c r="T513" s="16" t="s">
        <v>4348</v>
      </c>
      <c r="U513" s="17" t="s">
        <v>4349</v>
      </c>
      <c r="V513" s="12" t="str">
        <f t="shared" si="1"/>
        <v>3.537097</v>
      </c>
      <c r="W513" s="14" t="str">
        <f t="shared" si="2"/>
        <v>98.732178</v>
      </c>
      <c r="X513" s="14" t="str">
        <f t="shared" si="3"/>
        <v>3.537098</v>
      </c>
      <c r="Y513" s="14" t="str">
        <f t="shared" si="4"/>
        <v>98.732178</v>
      </c>
      <c r="Z513" s="18">
        <f t="shared" si="99"/>
        <v>111194.8327</v>
      </c>
      <c r="AA513" s="14" t="str">
        <f t="shared" si="6"/>
        <v>Diluar Radius</v>
      </c>
      <c r="AB513" s="14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 t="b">
        <v>1</v>
      </c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 t="b">
        <v>1</v>
      </c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4"/>
      <c r="DR513" s="12" t="b">
        <v>0</v>
      </c>
      <c r="DS513" s="12" t="b">
        <v>0</v>
      </c>
      <c r="DT513" s="12"/>
      <c r="DU513" s="12"/>
      <c r="DV513" s="12" t="s">
        <v>4350</v>
      </c>
      <c r="DW513" s="12" t="b">
        <v>0</v>
      </c>
      <c r="DX513" s="12"/>
      <c r="DY513" s="12"/>
      <c r="DZ513" s="12"/>
      <c r="EA513" s="12"/>
      <c r="EB513" s="12"/>
      <c r="EC513" s="12"/>
      <c r="ED513" s="12"/>
      <c r="EE513" s="12"/>
      <c r="EF513" s="14"/>
      <c r="EG513" s="14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4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4"/>
      <c r="FN513" s="12"/>
      <c r="FO513" s="12"/>
      <c r="FP513" s="12"/>
      <c r="FQ513" s="14"/>
      <c r="FR513" s="12"/>
      <c r="FS513" s="12"/>
      <c r="FT513" s="12"/>
      <c r="FU513" s="12"/>
      <c r="FV513" s="12"/>
      <c r="FW513" s="12"/>
      <c r="FX513" s="12"/>
      <c r="FY513" s="12"/>
      <c r="FZ513" s="12"/>
      <c r="GA513" s="12"/>
      <c r="GB513" s="12"/>
      <c r="GC513" s="14"/>
      <c r="GD513" s="12"/>
      <c r="GE513" s="12"/>
      <c r="GF513" s="12"/>
      <c r="GG513" s="12"/>
      <c r="GH513" s="12"/>
      <c r="GI513" s="12"/>
      <c r="GJ513" s="12"/>
      <c r="GK513" s="14"/>
      <c r="GL513" s="14"/>
      <c r="GM513" s="12"/>
      <c r="GN513" s="12"/>
      <c r="GO513" s="14"/>
      <c r="GP513" s="14"/>
      <c r="GQ513" s="12"/>
      <c r="GR513" s="14"/>
      <c r="GS513" s="12"/>
      <c r="GT513" s="14"/>
      <c r="GU513" s="14"/>
      <c r="GV513" s="14"/>
      <c r="GW513" s="14"/>
      <c r="GX513" s="14"/>
      <c r="GY513" s="14"/>
      <c r="GZ513" s="14"/>
      <c r="HA513" s="14"/>
      <c r="HB513" s="14"/>
      <c r="HC513" s="14"/>
      <c r="HD513" s="14"/>
      <c r="HE513" s="14"/>
      <c r="HF513" s="14"/>
      <c r="HG513" s="14"/>
      <c r="HH513" s="14"/>
      <c r="HI513" s="14"/>
      <c r="HJ513" s="14"/>
      <c r="HK513" s="14"/>
      <c r="HL513" s="14"/>
      <c r="HM513" s="14"/>
      <c r="HN513" s="14"/>
      <c r="HO513" s="14"/>
      <c r="HP513" s="14"/>
      <c r="HQ513" s="12">
        <f t="shared" si="106"/>
        <v>2</v>
      </c>
      <c r="HR513" s="12">
        <v>0.0</v>
      </c>
      <c r="HS513" s="12">
        <v>0.0</v>
      </c>
      <c r="HT513" s="12">
        <v>0.0</v>
      </c>
      <c r="HU513" s="12">
        <v>0.0</v>
      </c>
      <c r="HV513" s="12">
        <v>0.0</v>
      </c>
      <c r="HW513" s="12">
        <v>0.0</v>
      </c>
      <c r="HX513" s="12">
        <v>0.0</v>
      </c>
      <c r="HY513" s="12" t="s">
        <v>4351</v>
      </c>
      <c r="HZ513" s="19">
        <v>36537.0</v>
      </c>
    </row>
    <row r="514">
      <c r="A514" s="12" t="s">
        <v>4352</v>
      </c>
      <c r="B514" s="12" t="s">
        <v>4353</v>
      </c>
      <c r="C514" s="13">
        <v>45238.0</v>
      </c>
      <c r="D514" s="12">
        <v>11.0</v>
      </c>
      <c r="E514" s="12" t="s">
        <v>596</v>
      </c>
      <c r="F514" s="12" t="s">
        <v>597</v>
      </c>
      <c r="G514" s="12" t="s">
        <v>237</v>
      </c>
      <c r="H514" s="12" t="s">
        <v>238</v>
      </c>
      <c r="I514" s="12" t="s">
        <v>239</v>
      </c>
      <c r="J514" s="14"/>
      <c r="K514" s="12" t="s">
        <v>4354</v>
      </c>
      <c r="L514" s="12" t="s">
        <v>4355</v>
      </c>
      <c r="M514" s="15" t="s">
        <v>600</v>
      </c>
      <c r="N514" s="12" t="s">
        <v>723</v>
      </c>
      <c r="O514" s="12" t="s">
        <v>259</v>
      </c>
      <c r="P514" s="12" t="s">
        <v>245</v>
      </c>
      <c r="Q514" s="12" t="s">
        <v>278</v>
      </c>
      <c r="R514" s="12" t="s">
        <v>279</v>
      </c>
      <c r="S514" s="12" t="s">
        <v>248</v>
      </c>
      <c r="T514" s="16" t="s">
        <v>4356</v>
      </c>
      <c r="U514" s="17" t="s">
        <v>4357</v>
      </c>
      <c r="V514" s="12" t="str">
        <f t="shared" si="1"/>
        <v>3.594667</v>
      </c>
      <c r="W514" s="14" t="str">
        <f t="shared" si="2"/>
        <v>98.681049</v>
      </c>
      <c r="X514" s="14" t="str">
        <f t="shared" si="3"/>
        <v>3.594652</v>
      </c>
      <c r="Y514" s="14" t="str">
        <f t="shared" si="4"/>
        <v>98.681079</v>
      </c>
      <c r="Z514" s="18">
        <f t="shared" si="99"/>
        <v>2444021.322</v>
      </c>
      <c r="AA514" s="14" t="str">
        <f t="shared" si="6"/>
        <v>Diluar Radius</v>
      </c>
      <c r="AB514" s="14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 t="b">
        <v>1</v>
      </c>
      <c r="BC514" s="12"/>
      <c r="BD514" s="12"/>
      <c r="BE514" s="12"/>
      <c r="BF514" s="12" t="b">
        <v>1</v>
      </c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 t="b">
        <v>1</v>
      </c>
      <c r="BW514" s="12"/>
      <c r="BX514" s="12"/>
      <c r="BY514" s="12"/>
      <c r="BZ514" s="12" t="b">
        <v>1</v>
      </c>
      <c r="CA514" s="12"/>
      <c r="CB514" s="12" t="b">
        <v>1</v>
      </c>
      <c r="CC514" s="12"/>
      <c r="CD514" s="12" t="b">
        <v>1</v>
      </c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4"/>
      <c r="DR514" s="12" t="b">
        <v>0</v>
      </c>
      <c r="DS514" s="12" t="b">
        <v>0</v>
      </c>
      <c r="DT514" s="12"/>
      <c r="DU514" s="12"/>
      <c r="DV514" s="12" t="s">
        <v>4358</v>
      </c>
      <c r="DW514" s="12" t="b">
        <v>1</v>
      </c>
      <c r="DX514" s="12"/>
      <c r="DY514" s="12"/>
      <c r="DZ514" s="12"/>
      <c r="EA514" s="12"/>
      <c r="EB514" s="12"/>
      <c r="EC514" s="12"/>
      <c r="ED514" s="12"/>
      <c r="EE514" s="12"/>
      <c r="EF514" s="14"/>
      <c r="EG514" s="14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4"/>
      <c r="EU514" s="12"/>
      <c r="EV514" s="12"/>
      <c r="EW514" s="12"/>
      <c r="EX514" s="12"/>
      <c r="EY514" s="12"/>
      <c r="EZ514" s="12"/>
      <c r="FA514" s="12"/>
      <c r="FB514" s="12"/>
      <c r="FC514" s="12">
        <v>8.0</v>
      </c>
      <c r="FD514" s="12"/>
      <c r="FE514" s="12"/>
      <c r="FF514" s="12"/>
      <c r="FG514" s="12"/>
      <c r="FH514" s="12"/>
      <c r="FI514" s="12"/>
      <c r="FJ514" s="12"/>
      <c r="FK514" s="12"/>
      <c r="FL514" s="12"/>
      <c r="FM514" s="14"/>
      <c r="FN514" s="12"/>
      <c r="FO514" s="12"/>
      <c r="FP514" s="12"/>
      <c r="FQ514" s="14"/>
      <c r="FR514" s="12"/>
      <c r="FS514" s="12"/>
      <c r="FT514" s="12"/>
      <c r="FU514" s="12"/>
      <c r="FV514" s="12"/>
      <c r="FW514" s="12">
        <v>4.0</v>
      </c>
      <c r="FX514" s="12"/>
      <c r="FY514" s="12"/>
      <c r="FZ514" s="12"/>
      <c r="GA514" s="12"/>
      <c r="GB514" s="12"/>
      <c r="GC514" s="14"/>
      <c r="GD514" s="12"/>
      <c r="GE514" s="12"/>
      <c r="GF514" s="12"/>
      <c r="GG514" s="12"/>
      <c r="GH514" s="12"/>
      <c r="GI514" s="12"/>
      <c r="GJ514" s="12"/>
      <c r="GK514" s="14"/>
      <c r="GL514" s="14"/>
      <c r="GM514" s="12"/>
      <c r="GN514" s="12"/>
      <c r="GO514" s="14"/>
      <c r="GP514" s="14"/>
      <c r="GQ514" s="12"/>
      <c r="GR514" s="14"/>
      <c r="GS514" s="12"/>
      <c r="GT514" s="14"/>
      <c r="GU514" s="14"/>
      <c r="GV514" s="14"/>
      <c r="GW514" s="14"/>
      <c r="GX514" s="14"/>
      <c r="GY514" s="14"/>
      <c r="GZ514" s="14"/>
      <c r="HA514" s="14"/>
      <c r="HB514" s="14"/>
      <c r="HC514" s="14"/>
      <c r="HD514" s="14"/>
      <c r="HE514" s="14"/>
      <c r="HF514" s="14"/>
      <c r="HG514" s="14"/>
      <c r="HH514" s="14"/>
      <c r="HI514" s="14"/>
      <c r="HJ514" s="14"/>
      <c r="HK514" s="14"/>
      <c r="HL514" s="14"/>
      <c r="HM514" s="14"/>
      <c r="HN514" s="14"/>
      <c r="HO514" s="14"/>
      <c r="HP514" s="14"/>
      <c r="HQ514" s="12">
        <f t="shared" si="106"/>
        <v>6</v>
      </c>
      <c r="HR514" s="12">
        <v>144000.0</v>
      </c>
      <c r="HS514" s="12">
        <v>0.0</v>
      </c>
      <c r="HT514" s="12">
        <v>0.0</v>
      </c>
      <c r="HU514" s="12">
        <v>0.0</v>
      </c>
      <c r="HV514" s="12">
        <v>0.0</v>
      </c>
      <c r="HW514" s="12">
        <v>0.0</v>
      </c>
      <c r="HX514" s="12">
        <v>144000.0</v>
      </c>
      <c r="HY514" s="20">
        <v>36961.0</v>
      </c>
      <c r="HZ514" s="19">
        <v>36817.0</v>
      </c>
    </row>
    <row r="515">
      <c r="A515" s="12" t="s">
        <v>4359</v>
      </c>
      <c r="B515" s="20">
        <v>14681.0</v>
      </c>
      <c r="C515" s="13">
        <v>45238.0</v>
      </c>
      <c r="D515" s="12">
        <v>11.0</v>
      </c>
      <c r="E515" s="12" t="s">
        <v>235</v>
      </c>
      <c r="F515" s="12" t="s">
        <v>236</v>
      </c>
      <c r="G515" s="12" t="s">
        <v>237</v>
      </c>
      <c r="H515" s="12" t="s">
        <v>238</v>
      </c>
      <c r="I515" s="12" t="s">
        <v>239</v>
      </c>
      <c r="J515" s="14"/>
      <c r="K515" s="12" t="s">
        <v>4360</v>
      </c>
      <c r="L515" s="12" t="s">
        <v>4361</v>
      </c>
      <c r="M515" s="15" t="s">
        <v>268</v>
      </c>
      <c r="N515" s="12" t="s">
        <v>258</v>
      </c>
      <c r="O515" s="12" t="s">
        <v>259</v>
      </c>
      <c r="P515" s="12" t="s">
        <v>245</v>
      </c>
      <c r="Q515" s="12" t="s">
        <v>299</v>
      </c>
      <c r="R515" s="12" t="s">
        <v>247</v>
      </c>
      <c r="S515" s="12" t="s">
        <v>248</v>
      </c>
      <c r="T515" s="16" t="s">
        <v>4362</v>
      </c>
      <c r="U515" s="17" t="s">
        <v>4363</v>
      </c>
      <c r="V515" s="12" t="str">
        <f t="shared" si="1"/>
        <v>3.537070</v>
      </c>
      <c r="W515" s="14" t="str">
        <f t="shared" si="2"/>
        <v>98.732481</v>
      </c>
      <c r="X515" s="14" t="str">
        <f t="shared" si="3"/>
        <v>3.536993</v>
      </c>
      <c r="Y515" s="14" t="str">
        <f t="shared" si="4"/>
        <v>98.732445</v>
      </c>
      <c r="Z515" s="18">
        <f t="shared" si="99"/>
        <v>9038621.925</v>
      </c>
      <c r="AA515" s="14" t="str">
        <f t="shared" si="6"/>
        <v>Diluar Radius</v>
      </c>
      <c r="AB515" s="14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 t="b">
        <v>1</v>
      </c>
      <c r="AY515" s="12"/>
      <c r="AZ515" s="12"/>
      <c r="BA515" s="12"/>
      <c r="BB515" s="12" t="b">
        <v>1</v>
      </c>
      <c r="BC515" s="12"/>
      <c r="BD515" s="12"/>
      <c r="BE515" s="12"/>
      <c r="BF515" s="12" t="b">
        <v>1</v>
      </c>
      <c r="BG515" s="12"/>
      <c r="BH515" s="12"/>
      <c r="BI515" s="12" t="b">
        <v>1</v>
      </c>
      <c r="BJ515" s="12"/>
      <c r="BK515" s="12"/>
      <c r="BL515" s="12"/>
      <c r="BM515" s="12"/>
      <c r="BN515" s="12"/>
      <c r="BO515" s="12"/>
      <c r="BP515" s="12"/>
      <c r="BQ515" s="12"/>
      <c r="BR515" s="12" t="b">
        <v>1</v>
      </c>
      <c r="BS515" s="12"/>
      <c r="BT515" s="12"/>
      <c r="BU515" s="12"/>
      <c r="BV515" s="12" t="b">
        <v>1</v>
      </c>
      <c r="BW515" s="12"/>
      <c r="BX515" s="12"/>
      <c r="BY515" s="12"/>
      <c r="BZ515" s="12" t="b">
        <v>1</v>
      </c>
      <c r="CA515" s="12"/>
      <c r="CB515" s="12" t="b">
        <v>1</v>
      </c>
      <c r="CC515" s="12"/>
      <c r="CD515" s="12"/>
      <c r="CE515" s="12"/>
      <c r="CF515" s="12"/>
      <c r="CG515" s="12" t="b">
        <v>1</v>
      </c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4"/>
      <c r="DR515" s="12" t="b">
        <v>0</v>
      </c>
      <c r="DS515" s="12" t="b">
        <v>0</v>
      </c>
      <c r="DT515" s="12"/>
      <c r="DU515" s="12"/>
      <c r="DV515" s="12" t="s">
        <v>4364</v>
      </c>
      <c r="DW515" s="12" t="b">
        <v>0</v>
      </c>
      <c r="DX515" s="12"/>
      <c r="DY515" s="12"/>
      <c r="DZ515" s="12"/>
      <c r="EA515" s="12"/>
      <c r="EB515" s="12"/>
      <c r="EC515" s="12"/>
      <c r="ED515" s="12"/>
      <c r="EE515" s="12"/>
      <c r="EF515" s="14"/>
      <c r="EG515" s="14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4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4"/>
      <c r="FN515" s="12"/>
      <c r="FO515" s="12"/>
      <c r="FP515" s="12"/>
      <c r="FQ515" s="14"/>
      <c r="FR515" s="12"/>
      <c r="FS515" s="12"/>
      <c r="FT515" s="12"/>
      <c r="FU515" s="12"/>
      <c r="FV515" s="12"/>
      <c r="FW515" s="12"/>
      <c r="FX515" s="12"/>
      <c r="FY515" s="12"/>
      <c r="FZ515" s="12"/>
      <c r="GA515" s="12"/>
      <c r="GB515" s="12"/>
      <c r="GC515" s="14"/>
      <c r="GD515" s="12"/>
      <c r="GE515" s="12"/>
      <c r="GF515" s="12"/>
      <c r="GG515" s="12"/>
      <c r="GH515" s="12"/>
      <c r="GI515" s="12"/>
      <c r="GJ515" s="12"/>
      <c r="GK515" s="14"/>
      <c r="GL515" s="14"/>
      <c r="GM515" s="12"/>
      <c r="GN515" s="12"/>
      <c r="GO515" s="14"/>
      <c r="GP515" s="14"/>
      <c r="GQ515" s="12"/>
      <c r="GR515" s="14"/>
      <c r="GS515" s="12"/>
      <c r="GT515" s="14"/>
      <c r="GU515" s="14"/>
      <c r="GV515" s="14"/>
      <c r="GW515" s="14"/>
      <c r="GX515" s="14"/>
      <c r="GY515" s="14"/>
      <c r="GZ515" s="14"/>
      <c r="HA515" s="14"/>
      <c r="HB515" s="14"/>
      <c r="HC515" s="14"/>
      <c r="HD515" s="14"/>
      <c r="HE515" s="14"/>
      <c r="HF515" s="14"/>
      <c r="HG515" s="14"/>
      <c r="HH515" s="14"/>
      <c r="HI515" s="14"/>
      <c r="HJ515" s="14"/>
      <c r="HK515" s="14"/>
      <c r="HL515" s="14"/>
      <c r="HM515" s="14"/>
      <c r="HN515" s="14"/>
      <c r="HO515" s="14"/>
      <c r="HP515" s="14"/>
      <c r="HQ515" s="12">
        <f t="shared" si="106"/>
        <v>9</v>
      </c>
      <c r="HR515" s="12">
        <v>0.0</v>
      </c>
      <c r="HS515" s="12">
        <v>0.0</v>
      </c>
      <c r="HT515" s="12">
        <v>0.0</v>
      </c>
      <c r="HU515" s="12">
        <v>0.0</v>
      </c>
      <c r="HV515" s="12">
        <v>0.0</v>
      </c>
      <c r="HW515" s="12">
        <v>0.0</v>
      </c>
      <c r="HX515" s="12">
        <v>0.0</v>
      </c>
      <c r="HY515" s="20">
        <v>39579.0</v>
      </c>
      <c r="HZ515" s="19">
        <v>36553.0</v>
      </c>
    </row>
    <row r="516">
      <c r="A516" s="12" t="s">
        <v>4365</v>
      </c>
      <c r="B516" s="20">
        <v>11912.0</v>
      </c>
      <c r="C516" s="13">
        <v>45238.0</v>
      </c>
      <c r="D516" s="12">
        <v>11.0</v>
      </c>
      <c r="E516" s="12" t="s">
        <v>596</v>
      </c>
      <c r="F516" s="12" t="s">
        <v>597</v>
      </c>
      <c r="G516" s="12" t="s">
        <v>237</v>
      </c>
      <c r="H516" s="12" t="s">
        <v>238</v>
      </c>
      <c r="I516" s="12" t="s">
        <v>239</v>
      </c>
      <c r="J516" s="14"/>
      <c r="K516" s="12" t="s">
        <v>4366</v>
      </c>
      <c r="L516" s="12" t="s">
        <v>4367</v>
      </c>
      <c r="M516" s="12" t="str">
        <v>#ERROR!</v>
      </c>
      <c r="N516" s="12" t="s">
        <v>723</v>
      </c>
      <c r="O516" s="12" t="s">
        <v>259</v>
      </c>
      <c r="P516" s="12" t="s">
        <v>245</v>
      </c>
      <c r="Q516" s="12" t="s">
        <v>246</v>
      </c>
      <c r="R516" s="12" t="s">
        <v>247</v>
      </c>
      <c r="S516" s="12" t="s">
        <v>248</v>
      </c>
      <c r="T516" s="16" t="s">
        <v>4368</v>
      </c>
      <c r="U516" s="17" t="s">
        <v>4369</v>
      </c>
      <c r="V516" s="12" t="str">
        <f t="shared" si="1"/>
        <v>3.594085</v>
      </c>
      <c r="W516" s="14" t="str">
        <f t="shared" si="2"/>
        <v>98.681219</v>
      </c>
      <c r="X516" s="14" t="str">
        <f t="shared" si="3"/>
        <v>3.594050</v>
      </c>
      <c r="Y516" s="14" t="str">
        <f t="shared" si="4"/>
        <v>98.681283</v>
      </c>
      <c r="Z516" s="18">
        <f t="shared" si="99"/>
        <v>7987976.051</v>
      </c>
      <c r="AA516" s="14" t="str">
        <f t="shared" si="6"/>
        <v>Diluar Radius</v>
      </c>
      <c r="AB516" s="14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 t="b">
        <v>1</v>
      </c>
      <c r="AY516" s="12"/>
      <c r="AZ516" s="12"/>
      <c r="BA516" s="12"/>
      <c r="BB516" s="12" t="b">
        <v>1</v>
      </c>
      <c r="BC516" s="12"/>
      <c r="BD516" s="12"/>
      <c r="BE516" s="12"/>
      <c r="BF516" s="12" t="b">
        <v>1</v>
      </c>
      <c r="BG516" s="12" t="b">
        <v>1</v>
      </c>
      <c r="BH516" s="12"/>
      <c r="BI516" s="12" t="b">
        <v>1</v>
      </c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 t="b">
        <v>1</v>
      </c>
      <c r="BW516" s="12"/>
      <c r="BX516" s="12"/>
      <c r="BY516" s="12"/>
      <c r="BZ516" s="12" t="b">
        <v>1</v>
      </c>
      <c r="CA516" s="12"/>
      <c r="CB516" s="12" t="b">
        <v>1</v>
      </c>
      <c r="CC516" s="12"/>
      <c r="CD516" s="12"/>
      <c r="CE516" s="12"/>
      <c r="CF516" s="12"/>
      <c r="CG516" s="12"/>
      <c r="CH516" s="12"/>
      <c r="CI516" s="12" t="b">
        <v>1</v>
      </c>
      <c r="CJ516" s="12"/>
      <c r="CK516" s="12"/>
      <c r="CL516" s="12"/>
      <c r="CM516" s="12" t="b">
        <v>1</v>
      </c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4"/>
      <c r="DR516" s="12" t="b">
        <v>0</v>
      </c>
      <c r="DS516" s="12" t="b">
        <v>0</v>
      </c>
      <c r="DT516" s="12"/>
      <c r="DU516" s="12"/>
      <c r="DV516" s="12" t="s">
        <v>4370</v>
      </c>
      <c r="DW516" s="12" t="b">
        <v>1</v>
      </c>
      <c r="DX516" s="12"/>
      <c r="DY516" s="12"/>
      <c r="DZ516" s="12"/>
      <c r="EA516" s="12"/>
      <c r="EB516" s="12"/>
      <c r="EC516" s="12"/>
      <c r="ED516" s="12"/>
      <c r="EE516" s="12"/>
      <c r="EF516" s="14"/>
      <c r="EG516" s="14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4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>
        <v>1.0</v>
      </c>
      <c r="FE516" s="12"/>
      <c r="FF516" s="12"/>
      <c r="FG516" s="12"/>
      <c r="FH516" s="12"/>
      <c r="FI516" s="12"/>
      <c r="FJ516" s="12"/>
      <c r="FK516" s="12"/>
      <c r="FL516" s="12"/>
      <c r="FM516" s="14"/>
      <c r="FN516" s="12"/>
      <c r="FO516" s="12"/>
      <c r="FP516" s="12"/>
      <c r="FQ516" s="14"/>
      <c r="FR516" s="12"/>
      <c r="FS516" s="12"/>
      <c r="FT516" s="12"/>
      <c r="FU516" s="12"/>
      <c r="FV516" s="12"/>
      <c r="FW516" s="12"/>
      <c r="FX516" s="12"/>
      <c r="FY516" s="12">
        <v>1.0</v>
      </c>
      <c r="FZ516" s="12"/>
      <c r="GA516" s="12"/>
      <c r="GB516" s="12"/>
      <c r="GC516" s="14"/>
      <c r="GD516" s="12"/>
      <c r="GE516" s="12"/>
      <c r="GF516" s="12"/>
      <c r="GG516" s="12"/>
      <c r="GH516" s="12"/>
      <c r="GI516" s="12"/>
      <c r="GJ516" s="12"/>
      <c r="GK516" s="14"/>
      <c r="GL516" s="14"/>
      <c r="GM516" s="12"/>
      <c r="GN516" s="12"/>
      <c r="GO516" s="14"/>
      <c r="GP516" s="14"/>
      <c r="GQ516" s="12"/>
      <c r="GR516" s="14"/>
      <c r="GS516" s="12"/>
      <c r="GT516" s="14"/>
      <c r="GU516" s="14"/>
      <c r="GV516" s="14"/>
      <c r="GW516" s="14"/>
      <c r="GX516" s="14"/>
      <c r="GY516" s="14"/>
      <c r="GZ516" s="14"/>
      <c r="HA516" s="14"/>
      <c r="HB516" s="14"/>
      <c r="HC516" s="14"/>
      <c r="HD516" s="14"/>
      <c r="HE516" s="14"/>
      <c r="HF516" s="14"/>
      <c r="HG516" s="14"/>
      <c r="HH516" s="14"/>
      <c r="HI516" s="14"/>
      <c r="HJ516" s="14"/>
      <c r="HK516" s="14"/>
      <c r="HL516" s="14"/>
      <c r="HM516" s="14"/>
      <c r="HN516" s="14"/>
      <c r="HO516" s="14"/>
      <c r="HP516" s="14"/>
      <c r="HQ516" s="12">
        <f t="shared" si="106"/>
        <v>10</v>
      </c>
      <c r="HR516" s="12">
        <v>24000.0</v>
      </c>
      <c r="HS516" s="12">
        <v>0.0</v>
      </c>
      <c r="HT516" s="12">
        <v>0.0</v>
      </c>
      <c r="HU516" s="12">
        <v>0.0</v>
      </c>
      <c r="HV516" s="12">
        <v>0.0</v>
      </c>
      <c r="HW516" s="12">
        <v>0.0</v>
      </c>
      <c r="HX516" s="12">
        <v>24000.0</v>
      </c>
      <c r="HY516" s="20">
        <v>18517.0</v>
      </c>
      <c r="HZ516" s="19">
        <v>36543.0</v>
      </c>
    </row>
    <row r="517">
      <c r="A517" s="12" t="s">
        <v>4371</v>
      </c>
      <c r="B517" s="20">
        <v>12277.0</v>
      </c>
      <c r="C517" s="13">
        <v>45238.0</v>
      </c>
      <c r="D517" s="12">
        <v>11.0</v>
      </c>
      <c r="E517" s="12" t="s">
        <v>2565</v>
      </c>
      <c r="F517" s="12" t="s">
        <v>2566</v>
      </c>
      <c r="G517" s="12" t="s">
        <v>237</v>
      </c>
      <c r="H517" s="12" t="s">
        <v>238</v>
      </c>
      <c r="I517" s="12" t="s">
        <v>239</v>
      </c>
      <c r="J517" s="14"/>
      <c r="K517" s="12" t="s">
        <v>4372</v>
      </c>
      <c r="L517" s="12" t="s">
        <v>4373</v>
      </c>
      <c r="M517" s="15" t="s">
        <v>4374</v>
      </c>
      <c r="N517" s="12" t="s">
        <v>4162</v>
      </c>
      <c r="O517" s="12" t="s">
        <v>4163</v>
      </c>
      <c r="P517" s="12" t="s">
        <v>245</v>
      </c>
      <c r="Q517" s="12" t="s">
        <v>278</v>
      </c>
      <c r="R517" s="12" t="s">
        <v>279</v>
      </c>
      <c r="S517" s="12" t="s">
        <v>248</v>
      </c>
      <c r="T517" s="16" t="s">
        <v>4375</v>
      </c>
      <c r="U517" s="17" t="s">
        <v>4376</v>
      </c>
      <c r="V517" s="12" t="str">
        <f t="shared" si="1"/>
        <v>3.566423</v>
      </c>
      <c r="W517" s="14" t="str">
        <f t="shared" si="2"/>
        <v>98.930628</v>
      </c>
      <c r="X517" s="14" t="str">
        <f t="shared" si="3"/>
        <v>3.566429</v>
      </c>
      <c r="Y517" s="14" t="str">
        <f t="shared" si="4"/>
        <v>98.930628</v>
      </c>
      <c r="Z517" s="18">
        <f t="shared" si="99"/>
        <v>667168.9964</v>
      </c>
      <c r="AA517" s="14" t="str">
        <f t="shared" si="6"/>
        <v>Diluar Radius</v>
      </c>
      <c r="AB517" s="14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4"/>
      <c r="DR517" s="12" t="b">
        <v>0</v>
      </c>
      <c r="DS517" s="12" t="b">
        <v>0</v>
      </c>
      <c r="DT517" s="12"/>
      <c r="DU517" s="12"/>
      <c r="DV517" s="12" t="s">
        <v>4377</v>
      </c>
      <c r="DW517" s="12" t="b">
        <v>1</v>
      </c>
      <c r="DX517" s="12"/>
      <c r="DY517" s="12"/>
      <c r="DZ517" s="12"/>
      <c r="EA517" s="12"/>
      <c r="EB517" s="12"/>
      <c r="EC517" s="12"/>
      <c r="ED517" s="12"/>
      <c r="EE517" s="12"/>
      <c r="EF517" s="14"/>
      <c r="EG517" s="14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4"/>
      <c r="EU517" s="12"/>
      <c r="EV517" s="12"/>
      <c r="EW517" s="12"/>
      <c r="EX517" s="12"/>
      <c r="EY517" s="12"/>
      <c r="EZ517" s="12"/>
      <c r="FA517" s="12"/>
      <c r="FB517" s="12"/>
      <c r="FC517" s="12">
        <v>1.0</v>
      </c>
      <c r="FD517" s="12"/>
      <c r="FE517" s="12"/>
      <c r="FF517" s="12"/>
      <c r="FG517" s="12"/>
      <c r="FH517" s="12"/>
      <c r="FI517" s="12"/>
      <c r="FJ517" s="12"/>
      <c r="FK517" s="12"/>
      <c r="FL517" s="12"/>
      <c r="FM517" s="14"/>
      <c r="FN517" s="12"/>
      <c r="FO517" s="12"/>
      <c r="FP517" s="12"/>
      <c r="FQ517" s="14"/>
      <c r="FR517" s="12"/>
      <c r="FS517" s="12"/>
      <c r="FT517" s="12"/>
      <c r="FU517" s="12"/>
      <c r="FV517" s="12"/>
      <c r="FW517" s="12"/>
      <c r="FX517" s="12"/>
      <c r="FY517" s="12"/>
      <c r="FZ517" s="12"/>
      <c r="GA517" s="12"/>
      <c r="GB517" s="12"/>
      <c r="GC517" s="14"/>
      <c r="GD517" s="12"/>
      <c r="GE517" s="12"/>
      <c r="GF517" s="12"/>
      <c r="GG517" s="12"/>
      <c r="GH517" s="12"/>
      <c r="GI517" s="12"/>
      <c r="GJ517" s="12"/>
      <c r="GK517" s="14"/>
      <c r="GL517" s="14"/>
      <c r="GM517" s="12"/>
      <c r="GN517" s="12"/>
      <c r="GO517" s="14"/>
      <c r="GP517" s="14"/>
      <c r="GQ517" s="12"/>
      <c r="GR517" s="14"/>
      <c r="GS517" s="12"/>
      <c r="GT517" s="14"/>
      <c r="GU517" s="14"/>
      <c r="GV517" s="14"/>
      <c r="GW517" s="14"/>
      <c r="GX517" s="14"/>
      <c r="GY517" s="14"/>
      <c r="GZ517" s="14"/>
      <c r="HA517" s="14"/>
      <c r="HB517" s="14"/>
      <c r="HC517" s="14"/>
      <c r="HD517" s="14"/>
      <c r="HE517" s="14"/>
      <c r="HF517" s="14"/>
      <c r="HG517" s="14"/>
      <c r="HH517" s="14"/>
      <c r="HI517" s="14"/>
      <c r="HJ517" s="14"/>
      <c r="HK517" s="14"/>
      <c r="HL517" s="14"/>
      <c r="HM517" s="14"/>
      <c r="HN517" s="14"/>
      <c r="HO517" s="14"/>
      <c r="HP517" s="14"/>
      <c r="HQ517" s="12">
        <f t="shared" si="106"/>
        <v>0</v>
      </c>
      <c r="HR517" s="12">
        <v>12000.0</v>
      </c>
      <c r="HS517" s="12">
        <v>0.0</v>
      </c>
      <c r="HT517" s="12">
        <v>0.0</v>
      </c>
      <c r="HU517" s="12">
        <v>0.0</v>
      </c>
      <c r="HV517" s="12">
        <v>0.0</v>
      </c>
      <c r="HW517" s="12">
        <v>0.0</v>
      </c>
      <c r="HX517" s="12">
        <v>12000.0</v>
      </c>
      <c r="HY517" s="12" t="s">
        <v>4378</v>
      </c>
      <c r="HZ517" s="12" t="s">
        <v>4230</v>
      </c>
    </row>
    <row r="518">
      <c r="A518" s="12" t="s">
        <v>4379</v>
      </c>
      <c r="B518" s="20">
        <v>20404.0</v>
      </c>
      <c r="C518" s="13">
        <v>45238.0</v>
      </c>
      <c r="D518" s="12">
        <v>11.0</v>
      </c>
      <c r="E518" s="12" t="s">
        <v>235</v>
      </c>
      <c r="F518" s="12" t="s">
        <v>236</v>
      </c>
      <c r="G518" s="12" t="s">
        <v>237</v>
      </c>
      <c r="H518" s="12" t="s">
        <v>238</v>
      </c>
      <c r="I518" s="12" t="s">
        <v>239</v>
      </c>
      <c r="J518" s="14"/>
      <c r="K518" s="12" t="s">
        <v>1994</v>
      </c>
      <c r="L518" s="12" t="s">
        <v>1995</v>
      </c>
      <c r="M518" s="15" t="s">
        <v>1996</v>
      </c>
      <c r="N518" s="12" t="s">
        <v>258</v>
      </c>
      <c r="O518" s="12" t="s">
        <v>259</v>
      </c>
      <c r="P518" s="12" t="s">
        <v>245</v>
      </c>
      <c r="Q518" s="12" t="s">
        <v>299</v>
      </c>
      <c r="R518" s="12" t="s">
        <v>247</v>
      </c>
      <c r="S518" s="12" t="s">
        <v>1997</v>
      </c>
      <c r="T518" s="16" t="s">
        <v>4380</v>
      </c>
      <c r="U518" s="17" t="s">
        <v>4381</v>
      </c>
      <c r="V518" s="12" t="str">
        <f t="shared" si="1"/>
        <v>3.532148</v>
      </c>
      <c r="W518" s="14" t="str">
        <f t="shared" si="2"/>
        <v>98.739825</v>
      </c>
      <c r="X518" s="14" t="str">
        <f t="shared" si="3"/>
        <v>3.532283</v>
      </c>
      <c r="Y518" s="14" t="str">
        <f t="shared" si="4"/>
        <v>98.739756</v>
      </c>
      <c r="Z518" s="18">
        <f t="shared" si="99"/>
        <v>11403438.09</v>
      </c>
      <c r="AA518" s="14" t="str">
        <f t="shared" si="6"/>
        <v>Diluar Radius</v>
      </c>
      <c r="AB518" s="14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 t="b">
        <v>1</v>
      </c>
      <c r="BC518" s="12"/>
      <c r="BD518" s="12" t="b">
        <v>1</v>
      </c>
      <c r="BE518" s="12"/>
      <c r="BF518" s="12" t="b">
        <v>1</v>
      </c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 t="b">
        <v>1</v>
      </c>
      <c r="BX518" s="12"/>
      <c r="BY518" s="12"/>
      <c r="BZ518" s="12" t="b">
        <v>1</v>
      </c>
      <c r="CA518" s="12"/>
      <c r="CB518" s="12" t="b">
        <v>1</v>
      </c>
      <c r="CC518" s="12"/>
      <c r="CD518" s="12"/>
      <c r="CE518" s="12"/>
      <c r="CF518" s="12"/>
      <c r="CG518" s="12" t="b">
        <v>1</v>
      </c>
      <c r="CH518" s="12"/>
      <c r="CI518" s="12"/>
      <c r="CJ518" s="12" t="b">
        <v>1</v>
      </c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4"/>
      <c r="DR518" s="12" t="b">
        <v>0</v>
      </c>
      <c r="DS518" s="12" t="b">
        <v>0</v>
      </c>
      <c r="DT518" s="12"/>
      <c r="DU518" s="12"/>
      <c r="DV518" s="12" t="s">
        <v>4382</v>
      </c>
      <c r="DW518" s="12" t="b">
        <v>1</v>
      </c>
      <c r="DX518" s="12"/>
      <c r="DY518" s="12"/>
      <c r="DZ518" s="12"/>
      <c r="EA518" s="12"/>
      <c r="EB518" s="12"/>
      <c r="EC518" s="12"/>
      <c r="ED518" s="12"/>
      <c r="EE518" s="12"/>
      <c r="EF518" s="14"/>
      <c r="EG518" s="14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4"/>
      <c r="EU518" s="12"/>
      <c r="EV518" s="12"/>
      <c r="EW518" s="12"/>
      <c r="EX518" s="12"/>
      <c r="EY518" s="12"/>
      <c r="EZ518" s="12"/>
      <c r="FA518" s="12"/>
      <c r="FB518" s="12"/>
      <c r="FC518" s="12">
        <v>1.0</v>
      </c>
      <c r="FD518" s="12"/>
      <c r="FE518" s="12"/>
      <c r="FF518" s="12"/>
      <c r="FG518" s="12"/>
      <c r="FH518" s="12"/>
      <c r="FI518" s="12"/>
      <c r="FJ518" s="12"/>
      <c r="FK518" s="12"/>
      <c r="FL518" s="12"/>
      <c r="FM518" s="14"/>
      <c r="FN518" s="12"/>
      <c r="FO518" s="12"/>
      <c r="FP518" s="12"/>
      <c r="FQ518" s="14"/>
      <c r="FR518" s="12"/>
      <c r="FS518" s="12"/>
      <c r="FT518" s="12">
        <v>1.0</v>
      </c>
      <c r="FU518" s="12"/>
      <c r="FV518" s="12"/>
      <c r="FW518" s="12">
        <v>1.0</v>
      </c>
      <c r="FX518" s="12"/>
      <c r="FY518" s="12">
        <v>1.0</v>
      </c>
      <c r="FZ518" s="12"/>
      <c r="GA518" s="12"/>
      <c r="GB518" s="12"/>
      <c r="GC518" s="14"/>
      <c r="GD518" s="12"/>
      <c r="GE518" s="12"/>
      <c r="GF518" s="12"/>
      <c r="GG518" s="12"/>
      <c r="GH518" s="12"/>
      <c r="GI518" s="12"/>
      <c r="GJ518" s="12"/>
      <c r="GK518" s="14"/>
      <c r="GL518" s="14"/>
      <c r="GM518" s="12"/>
      <c r="GN518" s="12"/>
      <c r="GO518" s="14"/>
      <c r="GP518" s="14"/>
      <c r="GQ518" s="12"/>
      <c r="GR518" s="14"/>
      <c r="GS518" s="12"/>
      <c r="GT518" s="14"/>
      <c r="GU518" s="14"/>
      <c r="GV518" s="14"/>
      <c r="GW518" s="14"/>
      <c r="GX518" s="14"/>
      <c r="GY518" s="14"/>
      <c r="GZ518" s="14"/>
      <c r="HA518" s="14"/>
      <c r="HB518" s="14"/>
      <c r="HC518" s="14"/>
      <c r="HD518" s="14"/>
      <c r="HE518" s="14"/>
      <c r="HF518" s="14"/>
      <c r="HG518" s="14"/>
      <c r="HH518" s="14"/>
      <c r="HI518" s="14"/>
      <c r="HJ518" s="14"/>
      <c r="HK518" s="14"/>
      <c r="HL518" s="14"/>
      <c r="HM518" s="14"/>
      <c r="HN518" s="14"/>
      <c r="HO518" s="14"/>
      <c r="HP518" s="14"/>
      <c r="HQ518" s="12">
        <f t="shared" si="106"/>
        <v>8</v>
      </c>
      <c r="HR518" s="12">
        <v>48000.0</v>
      </c>
      <c r="HS518" s="12">
        <v>0.0</v>
      </c>
      <c r="HT518" s="12">
        <v>0.0</v>
      </c>
      <c r="HU518" s="12">
        <v>0.0</v>
      </c>
      <c r="HV518" s="12">
        <v>0.0</v>
      </c>
      <c r="HW518" s="12">
        <v>0.0</v>
      </c>
      <c r="HX518" s="12">
        <v>48000.0</v>
      </c>
      <c r="HY518" s="12" t="s">
        <v>4383</v>
      </c>
      <c r="HZ518" s="19">
        <v>36605.0</v>
      </c>
    </row>
    <row r="519">
      <c r="A519" s="12" t="s">
        <v>4384</v>
      </c>
      <c r="B519" s="20">
        <v>36841.0</v>
      </c>
      <c r="C519" s="13">
        <v>45238.0</v>
      </c>
      <c r="D519" s="12">
        <v>11.0</v>
      </c>
      <c r="E519" s="12" t="s">
        <v>293</v>
      </c>
      <c r="F519" s="12" t="s">
        <v>629</v>
      </c>
      <c r="G519" s="12" t="s">
        <v>237</v>
      </c>
      <c r="H519" s="12" t="s">
        <v>238</v>
      </c>
      <c r="I519" s="12" t="s">
        <v>239</v>
      </c>
      <c r="J519" s="14"/>
      <c r="K519" s="12" t="s">
        <v>4385</v>
      </c>
      <c r="L519" s="12" t="s">
        <v>4386</v>
      </c>
      <c r="M519" s="15" t="s">
        <v>297</v>
      </c>
      <c r="N519" s="12" t="s">
        <v>298</v>
      </c>
      <c r="O519" s="12" t="s">
        <v>259</v>
      </c>
      <c r="P519" s="12" t="s">
        <v>245</v>
      </c>
      <c r="Q519" s="12" t="s">
        <v>299</v>
      </c>
      <c r="R519" s="12" t="s">
        <v>247</v>
      </c>
      <c r="S519" s="12" t="s">
        <v>4387</v>
      </c>
      <c r="T519" s="16" t="s">
        <v>4388</v>
      </c>
      <c r="U519" s="17" t="s">
        <v>4389</v>
      </c>
      <c r="V519" s="12" t="str">
        <f t="shared" si="1"/>
        <v>3.578004</v>
      </c>
      <c r="W519" s="14" t="str">
        <f t="shared" si="2"/>
        <v>98.671454</v>
      </c>
      <c r="X519" s="14" t="str">
        <f t="shared" si="3"/>
        <v>3.578011</v>
      </c>
      <c r="Y519" s="14" t="str">
        <f t="shared" si="4"/>
        <v>98.671467</v>
      </c>
      <c r="Z519" s="18">
        <f t="shared" si="99"/>
        <v>1408419.19</v>
      </c>
      <c r="AA519" s="14" t="str">
        <f t="shared" si="6"/>
        <v>Diluar Radius</v>
      </c>
      <c r="AB519" s="14"/>
      <c r="AC519" s="12" t="b">
        <v>0</v>
      </c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4"/>
      <c r="DR519" s="12" t="b">
        <v>0</v>
      </c>
      <c r="DS519" s="12" t="b">
        <v>0</v>
      </c>
      <c r="DT519" s="12"/>
      <c r="DU519" s="12"/>
      <c r="DV519" s="12" t="s">
        <v>4390</v>
      </c>
      <c r="DW519" s="12" t="b">
        <v>0</v>
      </c>
      <c r="DX519" s="12"/>
      <c r="DY519" s="12"/>
      <c r="DZ519" s="12"/>
      <c r="EA519" s="12"/>
      <c r="EB519" s="12"/>
      <c r="EC519" s="12"/>
      <c r="ED519" s="12"/>
      <c r="EE519" s="12"/>
      <c r="EF519" s="14"/>
      <c r="EG519" s="14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4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4"/>
      <c r="FN519" s="12"/>
      <c r="FO519" s="12"/>
      <c r="FP519" s="12"/>
      <c r="FQ519" s="14"/>
      <c r="FR519" s="12"/>
      <c r="FS519" s="12"/>
      <c r="FT519" s="12"/>
      <c r="FU519" s="12"/>
      <c r="FV519" s="12"/>
      <c r="FW519" s="12"/>
      <c r="FX519" s="12"/>
      <c r="FY519" s="12"/>
      <c r="FZ519" s="12"/>
      <c r="GA519" s="12"/>
      <c r="GB519" s="12"/>
      <c r="GC519" s="14"/>
      <c r="GD519" s="12"/>
      <c r="GE519" s="12"/>
      <c r="GF519" s="12"/>
      <c r="GG519" s="12"/>
      <c r="GH519" s="12"/>
      <c r="GI519" s="12"/>
      <c r="GJ519" s="12"/>
      <c r="GK519" s="14"/>
      <c r="GL519" s="14"/>
      <c r="GM519" s="12"/>
      <c r="GN519" s="12"/>
      <c r="GO519" s="14"/>
      <c r="GP519" s="14"/>
      <c r="GQ519" s="12"/>
      <c r="GR519" s="14"/>
      <c r="GS519" s="12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2">
        <f t="shared" si="106"/>
        <v>0</v>
      </c>
      <c r="HR519" s="12">
        <v>0.0</v>
      </c>
      <c r="HS519" s="12">
        <v>0.0</v>
      </c>
      <c r="HT519" s="12">
        <v>0.0</v>
      </c>
      <c r="HU519" s="12">
        <v>0.0</v>
      </c>
      <c r="HV519" s="12">
        <v>0.0</v>
      </c>
      <c r="HW519" s="12">
        <v>0.0</v>
      </c>
      <c r="HX519" s="12">
        <v>0.0</v>
      </c>
      <c r="HY519" s="12" t="s">
        <v>4391</v>
      </c>
      <c r="HZ519" s="19">
        <v>36683.0</v>
      </c>
    </row>
    <row r="520">
      <c r="A520" s="12" t="s">
        <v>4392</v>
      </c>
      <c r="B520" s="12" t="s">
        <v>4393</v>
      </c>
      <c r="C520" s="13">
        <v>45238.0</v>
      </c>
      <c r="D520" s="12">
        <v>11.0</v>
      </c>
      <c r="E520" s="12" t="s">
        <v>1094</v>
      </c>
      <c r="F520" s="12" t="s">
        <v>1095</v>
      </c>
      <c r="G520" s="12" t="s">
        <v>237</v>
      </c>
      <c r="H520" s="12" t="s">
        <v>238</v>
      </c>
      <c r="I520" s="12" t="s">
        <v>239</v>
      </c>
      <c r="J520" s="14"/>
      <c r="K520" s="12" t="s">
        <v>4394</v>
      </c>
      <c r="L520" s="12" t="s">
        <v>4395</v>
      </c>
      <c r="M520" s="15" t="s">
        <v>1727</v>
      </c>
      <c r="N520" s="12" t="s">
        <v>1704</v>
      </c>
      <c r="O520" s="12" t="s">
        <v>1100</v>
      </c>
      <c r="P520" s="12" t="s">
        <v>245</v>
      </c>
      <c r="Q520" s="12" t="s">
        <v>278</v>
      </c>
      <c r="R520" s="12" t="s">
        <v>279</v>
      </c>
      <c r="S520" s="12" t="s">
        <v>4396</v>
      </c>
      <c r="T520" s="16" t="s">
        <v>4397</v>
      </c>
      <c r="U520" s="17" t="s">
        <v>4398</v>
      </c>
      <c r="V520" s="12" t="str">
        <f t="shared" si="1"/>
        <v>3.187213</v>
      </c>
      <c r="W520" s="14" t="str">
        <f t="shared" si="2"/>
        <v>98.509212</v>
      </c>
      <c r="X520" s="14" t="str">
        <f t="shared" si="3"/>
        <v>3.187196</v>
      </c>
      <c r="Y520" s="14" t="str">
        <f t="shared" si="4"/>
        <v>98.509220</v>
      </c>
      <c r="Z520" s="18">
        <f t="shared" si="99"/>
        <v>1943856.818</v>
      </c>
      <c r="AA520" s="14" t="str">
        <f t="shared" si="6"/>
        <v>Diluar Radius</v>
      </c>
      <c r="AB520" s="14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4"/>
      <c r="DR520" s="12" t="b">
        <v>0</v>
      </c>
      <c r="DS520" s="12" t="b">
        <v>0</v>
      </c>
      <c r="DT520" s="12"/>
      <c r="DU520" s="12"/>
      <c r="DV520" s="12" t="s">
        <v>4399</v>
      </c>
      <c r="DW520" s="12" t="b">
        <v>1</v>
      </c>
      <c r="DX520" s="12"/>
      <c r="DY520" s="12"/>
      <c r="DZ520" s="12"/>
      <c r="EA520" s="12"/>
      <c r="EB520" s="12"/>
      <c r="EC520" s="12"/>
      <c r="ED520" s="12"/>
      <c r="EE520" s="12"/>
      <c r="EF520" s="14"/>
      <c r="EG520" s="14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4"/>
      <c r="EU520" s="12"/>
      <c r="EV520" s="12"/>
      <c r="EW520" s="12"/>
      <c r="EX520" s="12">
        <v>1.0</v>
      </c>
      <c r="EY520" s="12"/>
      <c r="EZ520" s="12"/>
      <c r="FA520" s="12"/>
      <c r="FB520" s="12"/>
      <c r="FC520" s="12"/>
      <c r="FD520" s="12"/>
      <c r="FE520" s="12"/>
      <c r="FF520" s="12"/>
      <c r="FG520" s="12"/>
      <c r="FH520" s="12">
        <v>1.0</v>
      </c>
      <c r="FI520" s="12"/>
      <c r="FJ520" s="12"/>
      <c r="FK520" s="12"/>
      <c r="FL520" s="12"/>
      <c r="FM520" s="12">
        <v>1.0</v>
      </c>
      <c r="FN520" s="12"/>
      <c r="FO520" s="12"/>
      <c r="FP520" s="12"/>
      <c r="FQ520" s="14"/>
      <c r="FR520" s="12"/>
      <c r="FS520" s="12"/>
      <c r="FT520" s="12"/>
      <c r="FU520" s="12">
        <v>2.0</v>
      </c>
      <c r="FV520" s="12">
        <v>1.0</v>
      </c>
      <c r="FW520" s="12">
        <v>2.0</v>
      </c>
      <c r="FX520" s="12">
        <v>1.0</v>
      </c>
      <c r="FY520" s="12"/>
      <c r="FZ520" s="12"/>
      <c r="GA520" s="12"/>
      <c r="GB520" s="12"/>
      <c r="GC520" s="12">
        <v>1.0</v>
      </c>
      <c r="GD520" s="12">
        <v>1.0</v>
      </c>
      <c r="GE520" s="12">
        <v>0.0</v>
      </c>
      <c r="GF520" s="12"/>
      <c r="GG520" s="12">
        <v>1.0</v>
      </c>
      <c r="GH520" s="12"/>
      <c r="GI520" s="12">
        <v>1.0</v>
      </c>
      <c r="GJ520" s="12"/>
      <c r="GK520" s="14"/>
      <c r="GL520" s="14"/>
      <c r="GM520" s="12"/>
      <c r="GN520" s="12"/>
      <c r="GO520" s="14"/>
      <c r="GP520" s="14"/>
      <c r="GQ520" s="12"/>
      <c r="GR520" s="14"/>
      <c r="GS520" s="12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2">
        <f t="shared" si="106"/>
        <v>0</v>
      </c>
      <c r="HR520" s="12">
        <v>156000.0</v>
      </c>
      <c r="HS520" s="12">
        <v>0.0</v>
      </c>
      <c r="HT520" s="12">
        <v>0.0</v>
      </c>
      <c r="HU520" s="12">
        <v>0.0</v>
      </c>
      <c r="HV520" s="12">
        <v>0.0</v>
      </c>
      <c r="HW520" s="12">
        <v>0.0</v>
      </c>
      <c r="HX520" s="12">
        <v>156000.0</v>
      </c>
      <c r="HY520" s="12" t="s">
        <v>4400</v>
      </c>
      <c r="HZ520" s="12" t="s">
        <v>510</v>
      </c>
    </row>
    <row r="521">
      <c r="A521" s="12" t="s">
        <v>4401</v>
      </c>
      <c r="B521" s="12" t="s">
        <v>4402</v>
      </c>
      <c r="C521" s="13">
        <v>45238.0</v>
      </c>
      <c r="D521" s="12">
        <v>11.0</v>
      </c>
      <c r="E521" s="12" t="s">
        <v>596</v>
      </c>
      <c r="F521" s="12" t="s">
        <v>597</v>
      </c>
      <c r="G521" s="12" t="s">
        <v>237</v>
      </c>
      <c r="H521" s="12" t="s">
        <v>238</v>
      </c>
      <c r="I521" s="12" t="s">
        <v>239</v>
      </c>
      <c r="J521" s="14"/>
      <c r="K521" s="12" t="s">
        <v>4403</v>
      </c>
      <c r="L521" s="12" t="s">
        <v>4404</v>
      </c>
      <c r="M521" s="15" t="s">
        <v>600</v>
      </c>
      <c r="N521" s="12" t="s">
        <v>723</v>
      </c>
      <c r="O521" s="12" t="s">
        <v>259</v>
      </c>
      <c r="P521" s="12" t="s">
        <v>245</v>
      </c>
      <c r="Q521" s="12" t="s">
        <v>299</v>
      </c>
      <c r="R521" s="12" t="s">
        <v>247</v>
      </c>
      <c r="S521" s="12" t="s">
        <v>248</v>
      </c>
      <c r="T521" s="16" t="s">
        <v>4405</v>
      </c>
      <c r="U521" s="17" t="s">
        <v>4406</v>
      </c>
      <c r="V521" s="12" t="str">
        <f t="shared" si="1"/>
        <v>3.596426</v>
      </c>
      <c r="W521" s="14" t="str">
        <f t="shared" si="2"/>
        <v>98.683575</v>
      </c>
      <c r="X521" s="14" t="str">
        <f t="shared" si="3"/>
        <v>3.596487</v>
      </c>
      <c r="Y521" s="14" t="str">
        <f t="shared" si="4"/>
        <v>98.683626</v>
      </c>
      <c r="Z521" s="18">
        <f t="shared" si="99"/>
        <v>7041555.117</v>
      </c>
      <c r="AA521" s="14" t="str">
        <f t="shared" si="6"/>
        <v>Diluar Radius</v>
      </c>
      <c r="AB521" s="14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 t="b">
        <v>1</v>
      </c>
      <c r="BC521" s="12"/>
      <c r="BD521" s="12"/>
      <c r="BE521" s="12"/>
      <c r="BF521" s="12" t="b">
        <v>1</v>
      </c>
      <c r="BG521" s="12"/>
      <c r="BH521" s="12"/>
      <c r="BI521" s="12" t="b">
        <v>1</v>
      </c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 t="b">
        <v>1</v>
      </c>
      <c r="CA521" s="12"/>
      <c r="CB521" s="12" t="b">
        <v>1</v>
      </c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4"/>
      <c r="DR521" s="12" t="b">
        <v>0</v>
      </c>
      <c r="DS521" s="12" t="b">
        <v>0</v>
      </c>
      <c r="DT521" s="12"/>
      <c r="DU521" s="12"/>
      <c r="DV521" s="12" t="s">
        <v>4407</v>
      </c>
      <c r="DW521" s="12" t="b">
        <v>1</v>
      </c>
      <c r="DX521" s="12"/>
      <c r="DY521" s="12"/>
      <c r="DZ521" s="12"/>
      <c r="EA521" s="12"/>
      <c r="EB521" s="12"/>
      <c r="EC521" s="12"/>
      <c r="ED521" s="12"/>
      <c r="EE521" s="12"/>
      <c r="EF521" s="14"/>
      <c r="EG521" s="14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4"/>
      <c r="EU521" s="12"/>
      <c r="EV521" s="12"/>
      <c r="EW521" s="12"/>
      <c r="EX521" s="12"/>
      <c r="EY521" s="12"/>
      <c r="EZ521" s="12"/>
      <c r="FA521" s="12"/>
      <c r="FB521" s="12"/>
      <c r="FC521" s="12">
        <v>1.0</v>
      </c>
      <c r="FD521" s="12"/>
      <c r="FE521" s="12"/>
      <c r="FF521" s="12">
        <v>1.0</v>
      </c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4"/>
      <c r="FR521" s="12"/>
      <c r="FS521" s="12"/>
      <c r="FT521" s="12"/>
      <c r="FU521" s="12"/>
      <c r="FV521" s="12"/>
      <c r="FW521" s="12"/>
      <c r="FX521" s="12"/>
      <c r="FY521" s="12"/>
      <c r="FZ521" s="12"/>
      <c r="GA521" s="12"/>
      <c r="GB521" s="12"/>
      <c r="GC521" s="12"/>
      <c r="GD521" s="12"/>
      <c r="GE521" s="12"/>
      <c r="GF521" s="12"/>
      <c r="GG521" s="12"/>
      <c r="GH521" s="12"/>
      <c r="GI521" s="12"/>
      <c r="GJ521" s="12"/>
      <c r="GK521" s="14"/>
      <c r="GL521" s="14"/>
      <c r="GM521" s="12"/>
      <c r="GN521" s="12"/>
      <c r="GO521" s="14"/>
      <c r="GP521" s="14"/>
      <c r="GQ521" s="12"/>
      <c r="GR521" s="14"/>
      <c r="GS521" s="12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2">
        <f t="shared" si="106"/>
        <v>5</v>
      </c>
      <c r="HR521" s="12">
        <v>24000.0</v>
      </c>
      <c r="HS521" s="12">
        <v>0.0</v>
      </c>
      <c r="HT521" s="12">
        <v>0.0</v>
      </c>
      <c r="HU521" s="12">
        <v>0.0</v>
      </c>
      <c r="HV521" s="12">
        <v>0.0</v>
      </c>
      <c r="HW521" s="12">
        <v>0.0</v>
      </c>
      <c r="HX521" s="12">
        <v>24000.0</v>
      </c>
      <c r="HY521" s="12" t="s">
        <v>4408</v>
      </c>
      <c r="HZ521" s="12" t="s">
        <v>1576</v>
      </c>
    </row>
    <row r="522">
      <c r="A522" s="12" t="s">
        <v>4409</v>
      </c>
      <c r="B522" s="12" t="s">
        <v>4410</v>
      </c>
      <c r="C522" s="13">
        <v>45238.0</v>
      </c>
      <c r="D522" s="12">
        <v>11.0</v>
      </c>
      <c r="E522" s="12" t="s">
        <v>1094</v>
      </c>
      <c r="F522" s="12" t="s">
        <v>1095</v>
      </c>
      <c r="G522" s="12" t="s">
        <v>237</v>
      </c>
      <c r="H522" s="12" t="s">
        <v>238</v>
      </c>
      <c r="I522" s="12" t="s">
        <v>239</v>
      </c>
      <c r="J522" s="14"/>
      <c r="K522" s="12" t="s">
        <v>4411</v>
      </c>
      <c r="L522" s="12" t="s">
        <v>4412</v>
      </c>
      <c r="M522" s="15" t="s">
        <v>4413</v>
      </c>
      <c r="N522" s="12" t="s">
        <v>1704</v>
      </c>
      <c r="O522" s="12" t="s">
        <v>1100</v>
      </c>
      <c r="P522" s="12" t="s">
        <v>245</v>
      </c>
      <c r="Q522" s="12" t="s">
        <v>299</v>
      </c>
      <c r="R522" s="12" t="s">
        <v>247</v>
      </c>
      <c r="S522" s="12" t="s">
        <v>248</v>
      </c>
      <c r="T522" s="16" t="s">
        <v>4414</v>
      </c>
      <c r="U522" s="17" t="s">
        <v>4415</v>
      </c>
      <c r="V522" s="12" t="str">
        <f t="shared" si="1"/>
        <v>3.184101</v>
      </c>
      <c r="W522" s="14" t="str">
        <f t="shared" si="2"/>
        <v>98.509015</v>
      </c>
      <c r="X522" s="14" t="str">
        <f t="shared" si="3"/>
        <v>3.184120</v>
      </c>
      <c r="Y522" s="14" t="str">
        <f t="shared" si="4"/>
        <v>98.508993</v>
      </c>
      <c r="Z522" s="18">
        <f t="shared" si="99"/>
        <v>2075652.586</v>
      </c>
      <c r="AA522" s="14" t="str">
        <f t="shared" si="6"/>
        <v>Diluar Radius</v>
      </c>
      <c r="AB522" s="14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4"/>
      <c r="DR522" s="12" t="b">
        <v>0</v>
      </c>
      <c r="DS522" s="12" t="b">
        <v>0</v>
      </c>
      <c r="DT522" s="12"/>
      <c r="DU522" s="12"/>
      <c r="DV522" s="12" t="s">
        <v>4416</v>
      </c>
      <c r="DW522" s="12" t="b">
        <v>1</v>
      </c>
      <c r="DX522" s="12"/>
      <c r="DY522" s="12"/>
      <c r="DZ522" s="12"/>
      <c r="EA522" s="12"/>
      <c r="EB522" s="12"/>
      <c r="EC522" s="12"/>
      <c r="ED522" s="12"/>
      <c r="EE522" s="12"/>
      <c r="EF522" s="14"/>
      <c r="EG522" s="14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4"/>
      <c r="EU522" s="12"/>
      <c r="EV522" s="12"/>
      <c r="EW522" s="12"/>
      <c r="EX522" s="12"/>
      <c r="EY522" s="12"/>
      <c r="EZ522" s="12"/>
      <c r="FA522" s="12"/>
      <c r="FB522" s="12"/>
      <c r="FC522" s="12">
        <v>1.0</v>
      </c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4"/>
      <c r="FR522" s="12"/>
      <c r="FS522" s="12"/>
      <c r="FT522" s="12"/>
      <c r="FU522" s="12"/>
      <c r="FV522" s="12"/>
      <c r="FW522" s="12">
        <v>1.0</v>
      </c>
      <c r="FX522" s="12"/>
      <c r="FY522" s="12"/>
      <c r="FZ522" s="12"/>
      <c r="GA522" s="12"/>
      <c r="GB522" s="12"/>
      <c r="GC522" s="12"/>
      <c r="GD522" s="12"/>
      <c r="GE522" s="12"/>
      <c r="GF522" s="12"/>
      <c r="GG522" s="12"/>
      <c r="GH522" s="12"/>
      <c r="GI522" s="12"/>
      <c r="GJ522" s="12"/>
      <c r="GK522" s="14"/>
      <c r="GL522" s="14"/>
      <c r="GM522" s="12"/>
      <c r="GN522" s="12"/>
      <c r="GO522" s="14"/>
      <c r="GP522" s="14"/>
      <c r="GQ522" s="12"/>
      <c r="GR522" s="14"/>
      <c r="GS522" s="12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2">
        <f t="shared" si="106"/>
        <v>0</v>
      </c>
      <c r="HR522" s="12">
        <v>24000.0</v>
      </c>
      <c r="HS522" s="12">
        <v>0.0</v>
      </c>
      <c r="HT522" s="12">
        <v>0.0</v>
      </c>
      <c r="HU522" s="12">
        <v>0.0</v>
      </c>
      <c r="HV522" s="12">
        <v>0.0</v>
      </c>
      <c r="HW522" s="12">
        <v>0.0</v>
      </c>
      <c r="HX522" s="12">
        <v>24000.0</v>
      </c>
      <c r="HY522" s="12" t="s">
        <v>4417</v>
      </c>
      <c r="HZ522" s="12" t="s">
        <v>4418</v>
      </c>
    </row>
    <row r="523">
      <c r="A523" s="12" t="s">
        <v>4419</v>
      </c>
      <c r="B523" s="12" t="s">
        <v>4420</v>
      </c>
      <c r="C523" s="13">
        <v>45238.0</v>
      </c>
      <c r="D523" s="12">
        <v>11.0</v>
      </c>
      <c r="E523" s="12" t="s">
        <v>596</v>
      </c>
      <c r="F523" s="12" t="s">
        <v>597</v>
      </c>
      <c r="G523" s="12" t="s">
        <v>237</v>
      </c>
      <c r="H523" s="12" t="s">
        <v>238</v>
      </c>
      <c r="I523" s="12" t="s">
        <v>239</v>
      </c>
      <c r="J523" s="14"/>
      <c r="K523" s="12" t="s">
        <v>4421</v>
      </c>
      <c r="L523" s="12" t="s">
        <v>4422</v>
      </c>
      <c r="M523" s="15" t="s">
        <v>600</v>
      </c>
      <c r="N523" s="12" t="s">
        <v>723</v>
      </c>
      <c r="O523" s="12" t="s">
        <v>259</v>
      </c>
      <c r="P523" s="12" t="s">
        <v>245</v>
      </c>
      <c r="Q523" s="12" t="s">
        <v>246</v>
      </c>
      <c r="R523" s="12" t="s">
        <v>247</v>
      </c>
      <c r="S523" s="12" t="s">
        <v>248</v>
      </c>
      <c r="T523" s="16" t="s">
        <v>4423</v>
      </c>
      <c r="U523" s="17" t="s">
        <v>4424</v>
      </c>
      <c r="V523" s="12" t="str">
        <f t="shared" si="1"/>
        <v>3.596085</v>
      </c>
      <c r="W523" s="14" t="str">
        <f t="shared" si="2"/>
        <v>98.683610</v>
      </c>
      <c r="X523" s="14" t="str">
        <f t="shared" si="3"/>
        <v>3.596447</v>
      </c>
      <c r="Y523" s="14" t="str">
        <f t="shared" si="4"/>
        <v>98.683498</v>
      </c>
      <c r="Z523" s="18">
        <f t="shared" si="99"/>
        <v>8307651.406</v>
      </c>
      <c r="AA523" s="14" t="str">
        <f t="shared" si="6"/>
        <v>Diluar Radius</v>
      </c>
      <c r="AB523" s="14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 t="b">
        <v>1</v>
      </c>
      <c r="BC523" s="12"/>
      <c r="BD523" s="12"/>
      <c r="BE523" s="12"/>
      <c r="BF523" s="12" t="b">
        <v>1</v>
      </c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 t="b">
        <v>1</v>
      </c>
      <c r="BW523" s="12"/>
      <c r="BX523" s="12"/>
      <c r="BY523" s="12"/>
      <c r="BZ523" s="12" t="b">
        <v>1</v>
      </c>
      <c r="CA523" s="12"/>
      <c r="CB523" s="12" t="b">
        <v>1</v>
      </c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4"/>
      <c r="DR523" s="12" t="b">
        <v>0</v>
      </c>
      <c r="DS523" s="12" t="b">
        <v>0</v>
      </c>
      <c r="DT523" s="12"/>
      <c r="DU523" s="12"/>
      <c r="DV523" s="12" t="s">
        <v>4425</v>
      </c>
      <c r="DW523" s="12" t="b">
        <v>1</v>
      </c>
      <c r="DX523" s="12"/>
      <c r="DY523" s="12"/>
      <c r="DZ523" s="12"/>
      <c r="EA523" s="12"/>
      <c r="EB523" s="12"/>
      <c r="EC523" s="12"/>
      <c r="ED523" s="12"/>
      <c r="EE523" s="12"/>
      <c r="EF523" s="14"/>
      <c r="EG523" s="14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4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4"/>
      <c r="FR523" s="12"/>
      <c r="FS523" s="12"/>
      <c r="FT523" s="12"/>
      <c r="FU523" s="12"/>
      <c r="FV523" s="12"/>
      <c r="FW523" s="12"/>
      <c r="FX523" s="12"/>
      <c r="FY523" s="12">
        <v>1.0</v>
      </c>
      <c r="FZ523" s="12"/>
      <c r="GA523" s="12"/>
      <c r="GB523" s="12"/>
      <c r="GC523" s="12"/>
      <c r="GD523" s="12">
        <v>1.0</v>
      </c>
      <c r="GE523" s="12"/>
      <c r="GF523" s="12"/>
      <c r="GG523" s="12"/>
      <c r="GH523" s="12"/>
      <c r="GI523" s="12"/>
      <c r="GJ523" s="12"/>
      <c r="GK523" s="14"/>
      <c r="GL523" s="14"/>
      <c r="GM523" s="12"/>
      <c r="GN523" s="12"/>
      <c r="GO523" s="14"/>
      <c r="GP523" s="14"/>
      <c r="GQ523" s="12"/>
      <c r="GR523" s="14"/>
      <c r="GS523" s="12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2">
        <f t="shared" si="106"/>
        <v>5</v>
      </c>
      <c r="HR523" s="12">
        <v>24000.0</v>
      </c>
      <c r="HS523" s="12">
        <v>0.0</v>
      </c>
      <c r="HT523" s="12">
        <v>0.0</v>
      </c>
      <c r="HU523" s="12">
        <v>0.0</v>
      </c>
      <c r="HV523" s="12">
        <v>0.0</v>
      </c>
      <c r="HW523" s="12">
        <v>0.0</v>
      </c>
      <c r="HX523" s="12">
        <v>24000.0</v>
      </c>
      <c r="HY523" s="12" t="s">
        <v>4426</v>
      </c>
      <c r="HZ523" s="19">
        <v>36639.0</v>
      </c>
    </row>
    <row r="524">
      <c r="A524" s="12" t="s">
        <v>4427</v>
      </c>
      <c r="B524" s="12" t="s">
        <v>2151</v>
      </c>
      <c r="C524" s="13">
        <v>45238.0</v>
      </c>
      <c r="D524" s="12">
        <v>11.0</v>
      </c>
      <c r="E524" s="12" t="s">
        <v>2565</v>
      </c>
      <c r="F524" s="12" t="s">
        <v>2566</v>
      </c>
      <c r="G524" s="12" t="s">
        <v>237</v>
      </c>
      <c r="H524" s="12" t="s">
        <v>238</v>
      </c>
      <c r="I524" s="12" t="s">
        <v>239</v>
      </c>
      <c r="J524" s="14"/>
      <c r="K524" s="15" t="s">
        <v>4428</v>
      </c>
      <c r="L524" s="12" t="s">
        <v>4429</v>
      </c>
      <c r="M524" s="15" t="s">
        <v>2847</v>
      </c>
      <c r="N524" s="12" t="s">
        <v>4162</v>
      </c>
      <c r="O524" s="12" t="s">
        <v>4163</v>
      </c>
      <c r="P524" s="12" t="s">
        <v>245</v>
      </c>
      <c r="Q524" s="12" t="s">
        <v>278</v>
      </c>
      <c r="R524" s="12" t="s">
        <v>279</v>
      </c>
      <c r="S524" s="12" t="s">
        <v>248</v>
      </c>
      <c r="T524" s="16" t="s">
        <v>4430</v>
      </c>
      <c r="U524" s="17" t="s">
        <v>4431</v>
      </c>
      <c r="V524" s="12" t="str">
        <f t="shared" si="1"/>
        <v>3.565977</v>
      </c>
      <c r="W524" s="14" t="str">
        <f t="shared" si="2"/>
        <v>98.931132</v>
      </c>
      <c r="X524" s="14" t="str">
        <f t="shared" si="3"/>
        <v>3.566325</v>
      </c>
      <c r="Y524" s="14" t="str">
        <f t="shared" si="4"/>
        <v>98.931198</v>
      </c>
      <c r="Z524" s="18">
        <f t="shared" si="99"/>
        <v>7266666.177</v>
      </c>
      <c r="AA524" s="14" t="str">
        <f t="shared" si="6"/>
        <v>Diluar Radius</v>
      </c>
      <c r="AB524" s="14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4"/>
      <c r="DR524" s="12" t="b">
        <v>0</v>
      </c>
      <c r="DS524" s="12" t="b">
        <v>0</v>
      </c>
      <c r="DT524" s="12"/>
      <c r="DU524" s="12"/>
      <c r="DV524" s="12" t="s">
        <v>4432</v>
      </c>
      <c r="DW524" s="12" t="b">
        <v>0</v>
      </c>
      <c r="DX524" s="12"/>
      <c r="DY524" s="12"/>
      <c r="DZ524" s="12"/>
      <c r="EA524" s="12"/>
      <c r="EB524" s="12"/>
      <c r="EC524" s="12"/>
      <c r="ED524" s="12"/>
      <c r="EE524" s="12"/>
      <c r="EF524" s="14"/>
      <c r="EG524" s="14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4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4"/>
      <c r="FR524" s="12"/>
      <c r="FS524" s="12"/>
      <c r="FT524" s="12"/>
      <c r="FU524" s="12"/>
      <c r="FV524" s="12"/>
      <c r="FW524" s="12"/>
      <c r="FX524" s="12"/>
      <c r="FY524" s="12"/>
      <c r="FZ524" s="12"/>
      <c r="GA524" s="12"/>
      <c r="GB524" s="12"/>
      <c r="GC524" s="12"/>
      <c r="GD524" s="12"/>
      <c r="GE524" s="12"/>
      <c r="GF524" s="12"/>
      <c r="GG524" s="12"/>
      <c r="GH524" s="12"/>
      <c r="GI524" s="12"/>
      <c r="GJ524" s="12"/>
      <c r="GK524" s="14"/>
      <c r="GL524" s="14"/>
      <c r="GM524" s="12"/>
      <c r="GN524" s="12"/>
      <c r="GO524" s="14"/>
      <c r="GP524" s="14"/>
      <c r="GQ524" s="12"/>
      <c r="GR524" s="14"/>
      <c r="GS524" s="12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2">
        <f t="shared" si="106"/>
        <v>0</v>
      </c>
      <c r="HR524" s="12">
        <v>0.0</v>
      </c>
      <c r="HS524" s="12">
        <v>0.0</v>
      </c>
      <c r="HT524" s="12">
        <v>0.0</v>
      </c>
      <c r="HU524" s="12">
        <v>0.0</v>
      </c>
      <c r="HV524" s="12">
        <v>0.0</v>
      </c>
      <c r="HW524" s="12">
        <v>0.0</v>
      </c>
      <c r="HX524" s="12">
        <v>0.0</v>
      </c>
      <c r="HY524" s="12" t="s">
        <v>4433</v>
      </c>
      <c r="HZ524" s="19">
        <v>36745.0</v>
      </c>
    </row>
    <row r="525">
      <c r="A525" s="12" t="s">
        <v>4434</v>
      </c>
      <c r="B525" s="12" t="s">
        <v>4435</v>
      </c>
      <c r="C525" s="13">
        <v>45238.0</v>
      </c>
      <c r="D525" s="12">
        <v>11.0</v>
      </c>
      <c r="E525" s="12" t="s">
        <v>293</v>
      </c>
      <c r="F525" s="12" t="s">
        <v>629</v>
      </c>
      <c r="G525" s="12" t="s">
        <v>237</v>
      </c>
      <c r="H525" s="12" t="s">
        <v>238</v>
      </c>
      <c r="I525" s="12" t="s">
        <v>239</v>
      </c>
      <c r="J525" s="14"/>
      <c r="K525" s="12" t="s">
        <v>4436</v>
      </c>
      <c r="L525" s="12" t="s">
        <v>4437</v>
      </c>
      <c r="M525" s="15" t="s">
        <v>297</v>
      </c>
      <c r="N525" s="12" t="s">
        <v>298</v>
      </c>
      <c r="O525" s="12" t="s">
        <v>259</v>
      </c>
      <c r="P525" s="12" t="s">
        <v>245</v>
      </c>
      <c r="Q525" s="12" t="s">
        <v>299</v>
      </c>
      <c r="R525" s="12" t="s">
        <v>247</v>
      </c>
      <c r="S525" s="12" t="s">
        <v>248</v>
      </c>
      <c r="T525" s="16" t="s">
        <v>4438</v>
      </c>
      <c r="U525" s="17" t="s">
        <v>4439</v>
      </c>
      <c r="V525" s="12" t="str">
        <f t="shared" si="1"/>
        <v>3.578693</v>
      </c>
      <c r="W525" s="14" t="str">
        <f t="shared" si="2"/>
        <v>98.671426</v>
      </c>
      <c r="X525" s="14" t="str">
        <f t="shared" si="3"/>
        <v>3.578833</v>
      </c>
      <c r="Y525" s="14" t="str">
        <f t="shared" si="4"/>
        <v>98.671316</v>
      </c>
      <c r="Z525" s="18">
        <f t="shared" si="99"/>
        <v>17499097.91</v>
      </c>
      <c r="AA525" s="14" t="str">
        <f t="shared" si="6"/>
        <v>Diluar Radius</v>
      </c>
      <c r="AB525" s="14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4"/>
      <c r="DR525" s="12" t="b">
        <v>0</v>
      </c>
      <c r="DS525" s="12" t="b">
        <v>0</v>
      </c>
      <c r="DT525" s="12"/>
      <c r="DU525" s="12"/>
      <c r="DV525" s="12" t="s">
        <v>4440</v>
      </c>
      <c r="DW525" s="12" t="b">
        <v>0</v>
      </c>
      <c r="DX525" s="12"/>
      <c r="DY525" s="12"/>
      <c r="DZ525" s="12"/>
      <c r="EA525" s="12"/>
      <c r="EB525" s="12"/>
      <c r="EC525" s="12"/>
      <c r="ED525" s="12"/>
      <c r="EE525" s="12"/>
      <c r="EF525" s="14"/>
      <c r="EG525" s="14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4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4"/>
      <c r="FR525" s="12"/>
      <c r="FS525" s="12"/>
      <c r="FT525" s="12"/>
      <c r="FU525" s="12"/>
      <c r="FV525" s="12"/>
      <c r="FW525" s="12"/>
      <c r="FX525" s="12"/>
      <c r="FY525" s="12"/>
      <c r="FZ525" s="12"/>
      <c r="GA525" s="12"/>
      <c r="GB525" s="12"/>
      <c r="GC525" s="12"/>
      <c r="GD525" s="12"/>
      <c r="GE525" s="12"/>
      <c r="GF525" s="12"/>
      <c r="GG525" s="12"/>
      <c r="GH525" s="12"/>
      <c r="GI525" s="12"/>
      <c r="GJ525" s="12"/>
      <c r="GK525" s="14"/>
      <c r="GL525" s="14"/>
      <c r="GM525" s="12"/>
      <c r="GN525" s="12"/>
      <c r="GO525" s="14"/>
      <c r="GP525" s="14"/>
      <c r="GQ525" s="12"/>
      <c r="GR525" s="14"/>
      <c r="GS525" s="12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2">
        <f t="shared" si="106"/>
        <v>0</v>
      </c>
      <c r="HR525" s="12">
        <v>0.0</v>
      </c>
      <c r="HS525" s="12">
        <v>0.0</v>
      </c>
      <c r="HT525" s="12">
        <v>0.0</v>
      </c>
      <c r="HU525" s="12">
        <v>0.0</v>
      </c>
      <c r="HV525" s="12">
        <v>0.0</v>
      </c>
      <c r="HW525" s="12">
        <v>0.0</v>
      </c>
      <c r="HX525" s="12">
        <v>0.0</v>
      </c>
      <c r="HY525" s="12" t="s">
        <v>4441</v>
      </c>
      <c r="HZ525" s="19">
        <v>36534.0</v>
      </c>
    </row>
    <row r="526">
      <c r="A526" s="12" t="s">
        <v>4442</v>
      </c>
      <c r="B526" s="12" t="s">
        <v>4443</v>
      </c>
      <c r="C526" s="13">
        <v>45238.0</v>
      </c>
      <c r="D526" s="12">
        <v>11.0</v>
      </c>
      <c r="E526" s="12" t="s">
        <v>3251</v>
      </c>
      <c r="F526" s="12" t="s">
        <v>3252</v>
      </c>
      <c r="G526" s="12" t="s">
        <v>237</v>
      </c>
      <c r="H526" s="12" t="s">
        <v>238</v>
      </c>
      <c r="I526" s="12" t="s">
        <v>239</v>
      </c>
      <c r="J526" s="14"/>
      <c r="K526" s="12" t="s">
        <v>4444</v>
      </c>
      <c r="L526" s="12" t="s">
        <v>4445</v>
      </c>
      <c r="M526" s="15" t="s">
        <v>600</v>
      </c>
      <c r="N526" s="12" t="s">
        <v>331</v>
      </c>
      <c r="O526" s="12" t="s">
        <v>244</v>
      </c>
      <c r="P526" s="12" t="s">
        <v>245</v>
      </c>
      <c r="Q526" s="12" t="s">
        <v>278</v>
      </c>
      <c r="R526" s="12" t="s">
        <v>279</v>
      </c>
      <c r="S526" s="12" t="s">
        <v>248</v>
      </c>
      <c r="T526" s="16" t="s">
        <v>4446</v>
      </c>
      <c r="U526" s="17" t="s">
        <v>4447</v>
      </c>
      <c r="V526" s="12" t="str">
        <f t="shared" si="1"/>
        <v>3.606568</v>
      </c>
      <c r="W526" s="14" t="str">
        <f t="shared" si="2"/>
        <v>98.583221</v>
      </c>
      <c r="X526" s="14" t="str">
        <f t="shared" si="3"/>
        <v>3.606560</v>
      </c>
      <c r="Y526" s="14" t="str">
        <f t="shared" si="4"/>
        <v>98.583236</v>
      </c>
      <c r="Z526" s="18">
        <f t="shared" si="99"/>
        <v>920013.3117</v>
      </c>
      <c r="AA526" s="14" t="str">
        <f t="shared" si="6"/>
        <v>Diluar Radius</v>
      </c>
      <c r="AB526" s="14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4"/>
      <c r="DR526" s="12" t="b">
        <v>0</v>
      </c>
      <c r="DS526" s="12" t="b">
        <v>0</v>
      </c>
      <c r="DT526" s="12"/>
      <c r="DU526" s="12"/>
      <c r="DV526" s="12" t="s">
        <v>4448</v>
      </c>
      <c r="DW526" s="12" t="b">
        <v>1</v>
      </c>
      <c r="DX526" s="12"/>
      <c r="DY526" s="12"/>
      <c r="DZ526" s="12"/>
      <c r="EA526" s="12"/>
      <c r="EB526" s="12"/>
      <c r="EC526" s="12"/>
      <c r="ED526" s="12"/>
      <c r="EE526" s="12"/>
      <c r="EF526" s="14"/>
      <c r="EG526" s="14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4"/>
      <c r="EU526" s="12"/>
      <c r="EV526" s="12"/>
      <c r="EW526" s="12"/>
      <c r="EX526" s="12"/>
      <c r="EY526" s="12">
        <v>2.0</v>
      </c>
      <c r="EZ526" s="12"/>
      <c r="FA526" s="12"/>
      <c r="FB526" s="12"/>
      <c r="FC526" s="12">
        <v>3.0</v>
      </c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4"/>
      <c r="FR526" s="12"/>
      <c r="FS526" s="12"/>
      <c r="FT526" s="12"/>
      <c r="FU526" s="12"/>
      <c r="FV526" s="12"/>
      <c r="FW526" s="12"/>
      <c r="FX526" s="12"/>
      <c r="FY526" s="12"/>
      <c r="FZ526" s="12"/>
      <c r="GA526" s="12"/>
      <c r="GB526" s="12"/>
      <c r="GC526" s="12"/>
      <c r="GD526" s="12"/>
      <c r="GE526" s="12"/>
      <c r="GF526" s="12"/>
      <c r="GG526" s="12"/>
      <c r="GH526" s="12"/>
      <c r="GI526" s="12"/>
      <c r="GJ526" s="12"/>
      <c r="GK526" s="14"/>
      <c r="GL526" s="14"/>
      <c r="GM526" s="12"/>
      <c r="GN526" s="12"/>
      <c r="GO526" s="14"/>
      <c r="GP526" s="14"/>
      <c r="GQ526" s="12"/>
      <c r="GR526" s="14"/>
      <c r="GS526" s="12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2">
        <f t="shared" si="106"/>
        <v>0</v>
      </c>
      <c r="HR526" s="12">
        <v>60000.0</v>
      </c>
      <c r="HS526" s="12">
        <v>0.0</v>
      </c>
      <c r="HT526" s="12">
        <v>0.0</v>
      </c>
      <c r="HU526" s="12">
        <v>0.0</v>
      </c>
      <c r="HV526" s="12">
        <v>0.0</v>
      </c>
      <c r="HW526" s="12">
        <v>0.0</v>
      </c>
      <c r="HX526" s="12">
        <v>60000.0</v>
      </c>
      <c r="HY526" s="12" t="s">
        <v>4449</v>
      </c>
      <c r="HZ526" s="19">
        <v>36549.0</v>
      </c>
    </row>
    <row r="527">
      <c r="A527" s="12" t="s">
        <v>4450</v>
      </c>
      <c r="B527" s="12" t="s">
        <v>4451</v>
      </c>
      <c r="C527" s="13">
        <v>45238.0</v>
      </c>
      <c r="D527" s="12">
        <v>11.0</v>
      </c>
      <c r="E527" s="12" t="s">
        <v>293</v>
      </c>
      <c r="F527" s="12" t="s">
        <v>629</v>
      </c>
      <c r="G527" s="12" t="s">
        <v>237</v>
      </c>
      <c r="H527" s="12" t="s">
        <v>238</v>
      </c>
      <c r="I527" s="12" t="s">
        <v>239</v>
      </c>
      <c r="J527" s="14"/>
      <c r="K527" s="12" t="s">
        <v>4452</v>
      </c>
      <c r="L527" s="12" t="s">
        <v>4453</v>
      </c>
      <c r="M527" s="15" t="s">
        <v>297</v>
      </c>
      <c r="N527" s="12" t="s">
        <v>298</v>
      </c>
      <c r="O527" s="12" t="s">
        <v>259</v>
      </c>
      <c r="P527" s="12" t="s">
        <v>245</v>
      </c>
      <c r="Q527" s="12" t="s">
        <v>299</v>
      </c>
      <c r="R527" s="12" t="s">
        <v>247</v>
      </c>
      <c r="S527" s="12" t="s">
        <v>4454</v>
      </c>
      <c r="T527" s="16" t="s">
        <v>4455</v>
      </c>
      <c r="U527" s="17" t="s">
        <v>4456</v>
      </c>
      <c r="V527" s="12" t="str">
        <f t="shared" si="1"/>
        <v>3.578025</v>
      </c>
      <c r="W527" s="14" t="str">
        <f t="shared" si="2"/>
        <v>98.671365</v>
      </c>
      <c r="X527" s="14" t="str">
        <f t="shared" si="3"/>
        <v>3.578056</v>
      </c>
      <c r="Y527" s="14" t="str">
        <f t="shared" si="4"/>
        <v>98.671358</v>
      </c>
      <c r="Z527" s="18">
        <f t="shared" si="99"/>
        <v>3531549.779</v>
      </c>
      <c r="AA527" s="14" t="str">
        <f t="shared" si="6"/>
        <v>Diluar Radius</v>
      </c>
      <c r="AB527" s="14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4"/>
      <c r="DR527" s="12" t="b">
        <v>0</v>
      </c>
      <c r="DS527" s="12" t="b">
        <v>0</v>
      </c>
      <c r="DT527" s="12"/>
      <c r="DU527" s="12"/>
      <c r="DV527" s="12" t="s">
        <v>4457</v>
      </c>
      <c r="DW527" s="12" t="b">
        <v>1</v>
      </c>
      <c r="DX527" s="12"/>
      <c r="DY527" s="12"/>
      <c r="DZ527" s="12"/>
      <c r="EA527" s="12"/>
      <c r="EB527" s="12"/>
      <c r="EC527" s="12"/>
      <c r="ED527" s="12"/>
      <c r="EE527" s="12"/>
      <c r="EF527" s="14"/>
      <c r="EG527" s="14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4"/>
      <c r="EU527" s="12"/>
      <c r="EV527" s="12"/>
      <c r="EW527" s="12"/>
      <c r="EX527" s="12"/>
      <c r="EY527" s="12"/>
      <c r="EZ527" s="12"/>
      <c r="FA527" s="12">
        <v>2.0</v>
      </c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4"/>
      <c r="FR527" s="12"/>
      <c r="FS527" s="12"/>
      <c r="FT527" s="12"/>
      <c r="FU527" s="12"/>
      <c r="FV527" s="12"/>
      <c r="FW527" s="12"/>
      <c r="FX527" s="12"/>
      <c r="FY527" s="12"/>
      <c r="FZ527" s="12"/>
      <c r="GA527" s="12"/>
      <c r="GB527" s="12"/>
      <c r="GC527" s="12"/>
      <c r="GD527" s="12"/>
      <c r="GE527" s="12"/>
      <c r="GF527" s="12"/>
      <c r="GG527" s="12"/>
      <c r="GH527" s="12"/>
      <c r="GI527" s="12"/>
      <c r="GJ527" s="12"/>
      <c r="GK527" s="14"/>
      <c r="GL527" s="14"/>
      <c r="GM527" s="12"/>
      <c r="GN527" s="12"/>
      <c r="GO527" s="14"/>
      <c r="GP527" s="14"/>
      <c r="GQ527" s="12"/>
      <c r="GR527" s="14"/>
      <c r="GS527" s="12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2">
        <f t="shared" si="106"/>
        <v>0</v>
      </c>
      <c r="HR527" s="12">
        <v>24000.0</v>
      </c>
      <c r="HS527" s="12">
        <v>0.0</v>
      </c>
      <c r="HT527" s="12">
        <v>0.0</v>
      </c>
      <c r="HU527" s="12">
        <v>0.0</v>
      </c>
      <c r="HV527" s="12">
        <v>0.0</v>
      </c>
      <c r="HW527" s="12">
        <v>0.0</v>
      </c>
      <c r="HX527" s="12">
        <v>24000.0</v>
      </c>
      <c r="HY527" s="12" t="s">
        <v>4458</v>
      </c>
      <c r="HZ527" s="19">
        <v>36548.0</v>
      </c>
    </row>
    <row r="528">
      <c r="A528" s="12" t="s">
        <v>4459</v>
      </c>
      <c r="B528" s="12" t="s">
        <v>4460</v>
      </c>
      <c r="C528" s="13">
        <v>45238.0</v>
      </c>
      <c r="D528" s="12">
        <v>11.0</v>
      </c>
      <c r="E528" s="12" t="s">
        <v>596</v>
      </c>
      <c r="F528" s="12" t="s">
        <v>597</v>
      </c>
      <c r="G528" s="12" t="s">
        <v>237</v>
      </c>
      <c r="H528" s="12" t="s">
        <v>238</v>
      </c>
      <c r="I528" s="12" t="s">
        <v>239</v>
      </c>
      <c r="J528" s="14"/>
      <c r="K528" s="12" t="s">
        <v>4461</v>
      </c>
      <c r="L528" s="12" t="s">
        <v>4462</v>
      </c>
      <c r="M528" s="12" t="str">
        <v>#ERROR!</v>
      </c>
      <c r="N528" s="12" t="s">
        <v>723</v>
      </c>
      <c r="O528" s="12" t="s">
        <v>259</v>
      </c>
      <c r="P528" s="12" t="s">
        <v>245</v>
      </c>
      <c r="Q528" s="12" t="s">
        <v>278</v>
      </c>
      <c r="R528" s="12" t="s">
        <v>279</v>
      </c>
      <c r="S528" s="12" t="s">
        <v>4463</v>
      </c>
      <c r="T528" s="16" t="s">
        <v>4464</v>
      </c>
      <c r="U528" s="17" t="s">
        <v>4465</v>
      </c>
      <c r="V528" s="12" t="str">
        <f t="shared" si="1"/>
        <v>3.599551</v>
      </c>
      <c r="W528" s="14" t="str">
        <f t="shared" si="2"/>
        <v>98.681000</v>
      </c>
      <c r="X528" s="14" t="str">
        <f t="shared" si="3"/>
        <v>3.599568</v>
      </c>
      <c r="Y528" s="14" t="str">
        <f t="shared" si="4"/>
        <v>98.680968</v>
      </c>
      <c r="Z528" s="18">
        <f t="shared" si="99"/>
        <v>1859638.392</v>
      </c>
      <c r="AA528" s="14" t="str">
        <f t="shared" si="6"/>
        <v>Diluar Radius</v>
      </c>
      <c r="AB528" s="14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 t="b">
        <v>1</v>
      </c>
      <c r="BC528" s="12"/>
      <c r="BD528" s="12"/>
      <c r="BE528" s="12"/>
      <c r="BF528" s="12" t="b">
        <v>1</v>
      </c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 t="b">
        <v>1</v>
      </c>
      <c r="BW528" s="12"/>
      <c r="BX528" s="12"/>
      <c r="BY528" s="12"/>
      <c r="BZ528" s="12" t="b">
        <v>1</v>
      </c>
      <c r="CA528" s="12"/>
      <c r="CB528" s="12" t="b">
        <v>1</v>
      </c>
      <c r="CC528" s="12"/>
      <c r="CD528" s="12"/>
      <c r="CE528" s="12"/>
      <c r="CF528" s="12"/>
      <c r="CG528" s="12"/>
      <c r="CH528" s="12"/>
      <c r="CI528" s="12"/>
      <c r="CJ528" s="12"/>
      <c r="CK528" s="12" t="b">
        <v>1</v>
      </c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4"/>
      <c r="DR528" s="12" t="b">
        <v>0</v>
      </c>
      <c r="DS528" s="12" t="b">
        <v>0</v>
      </c>
      <c r="DT528" s="12"/>
      <c r="DU528" s="12"/>
      <c r="DV528" s="12" t="s">
        <v>4466</v>
      </c>
      <c r="DW528" s="12" t="b">
        <v>1</v>
      </c>
      <c r="DX528" s="12"/>
      <c r="DY528" s="12"/>
      <c r="DZ528" s="12"/>
      <c r="EA528" s="12"/>
      <c r="EB528" s="12"/>
      <c r="EC528" s="12"/>
      <c r="ED528" s="12"/>
      <c r="EE528" s="12"/>
      <c r="EF528" s="14"/>
      <c r="EG528" s="14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4"/>
      <c r="EU528" s="12"/>
      <c r="EV528" s="12"/>
      <c r="EW528" s="12"/>
      <c r="EX528" s="12"/>
      <c r="EY528" s="12"/>
      <c r="EZ528" s="12"/>
      <c r="FA528" s="12"/>
      <c r="FB528" s="12"/>
      <c r="FC528" s="12">
        <v>1.0</v>
      </c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4"/>
      <c r="FR528" s="12"/>
      <c r="FS528" s="12"/>
      <c r="FT528" s="12"/>
      <c r="FU528" s="12"/>
      <c r="FV528" s="12"/>
      <c r="FW528" s="12"/>
      <c r="FX528" s="12"/>
      <c r="FY528" s="12">
        <v>1.0</v>
      </c>
      <c r="FZ528" s="12"/>
      <c r="GA528" s="12"/>
      <c r="GB528" s="12"/>
      <c r="GC528" s="12"/>
      <c r="GD528" s="12"/>
      <c r="GE528" s="12"/>
      <c r="GF528" s="12"/>
      <c r="GG528" s="12"/>
      <c r="GH528" s="12">
        <v>1.0</v>
      </c>
      <c r="GI528" s="12"/>
      <c r="GJ528" s="12"/>
      <c r="GK528" s="14"/>
      <c r="GL528" s="14"/>
      <c r="GM528" s="12"/>
      <c r="GN528" s="12"/>
      <c r="GO528" s="14"/>
      <c r="GP528" s="14"/>
      <c r="GQ528" s="12"/>
      <c r="GR528" s="14"/>
      <c r="GS528" s="12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2">
        <f t="shared" si="106"/>
        <v>6</v>
      </c>
      <c r="HR528" s="12">
        <v>36000.0</v>
      </c>
      <c r="HS528" s="12">
        <v>0.0</v>
      </c>
      <c r="HT528" s="12">
        <v>0.0</v>
      </c>
      <c r="HU528" s="12">
        <v>0.0</v>
      </c>
      <c r="HV528" s="12">
        <v>0.0</v>
      </c>
      <c r="HW528" s="12">
        <v>0.0</v>
      </c>
      <c r="HX528" s="12">
        <v>36000.0</v>
      </c>
      <c r="HY528" s="12" t="s">
        <v>4467</v>
      </c>
      <c r="HZ528" s="12" t="s">
        <v>4056</v>
      </c>
    </row>
    <row r="529">
      <c r="A529" s="12" t="s">
        <v>4468</v>
      </c>
      <c r="B529" s="12" t="s">
        <v>4469</v>
      </c>
      <c r="C529" s="13">
        <v>45238.0</v>
      </c>
      <c r="D529" s="12">
        <v>11.0</v>
      </c>
      <c r="E529" s="12" t="s">
        <v>235</v>
      </c>
      <c r="F529" s="12" t="s">
        <v>236</v>
      </c>
      <c r="G529" s="12" t="s">
        <v>237</v>
      </c>
      <c r="H529" s="12" t="s">
        <v>238</v>
      </c>
      <c r="I529" s="12" t="s">
        <v>239</v>
      </c>
      <c r="J529" s="14"/>
      <c r="K529" s="12" t="s">
        <v>4470</v>
      </c>
      <c r="L529" s="12" t="s">
        <v>4471</v>
      </c>
      <c r="M529" s="15" t="s">
        <v>268</v>
      </c>
      <c r="N529" s="12" t="s">
        <v>258</v>
      </c>
      <c r="O529" s="12" t="s">
        <v>259</v>
      </c>
      <c r="P529" s="12" t="s">
        <v>245</v>
      </c>
      <c r="Q529" s="12" t="s">
        <v>278</v>
      </c>
      <c r="R529" s="12" t="s">
        <v>279</v>
      </c>
      <c r="S529" s="12" t="s">
        <v>1997</v>
      </c>
      <c r="T529" s="16" t="s">
        <v>4472</v>
      </c>
      <c r="U529" s="17" t="s">
        <v>4473</v>
      </c>
      <c r="V529" s="12" t="str">
        <f t="shared" si="1"/>
        <v>3.532234</v>
      </c>
      <c r="W529" s="14" t="str">
        <f t="shared" si="2"/>
        <v>98.739686</v>
      </c>
      <c r="X529" s="14" t="str">
        <f t="shared" si="3"/>
        <v>3.532253</v>
      </c>
      <c r="Y529" s="14" t="str">
        <f t="shared" si="4"/>
        <v>98.739715</v>
      </c>
      <c r="Z529" s="18">
        <f t="shared" si="99"/>
        <v>2127549.616</v>
      </c>
      <c r="AA529" s="14" t="str">
        <f t="shared" si="6"/>
        <v>Diluar Radius</v>
      </c>
      <c r="AB529" s="14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 t="b">
        <v>1</v>
      </c>
      <c r="BC529" s="12"/>
      <c r="BD529" s="12"/>
      <c r="BE529" s="12"/>
      <c r="BF529" s="12" t="b">
        <v>1</v>
      </c>
      <c r="BG529" s="12"/>
      <c r="BH529" s="12"/>
      <c r="BI529" s="12"/>
      <c r="BJ529" s="12"/>
      <c r="BK529" s="12"/>
      <c r="BL529" s="12" t="b">
        <v>1</v>
      </c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4"/>
      <c r="DR529" s="12" t="b">
        <v>0</v>
      </c>
      <c r="DS529" s="12" t="b">
        <v>0</v>
      </c>
      <c r="DT529" s="12"/>
      <c r="DU529" s="12"/>
      <c r="DV529" s="12" t="s">
        <v>4474</v>
      </c>
      <c r="DW529" s="12" t="b">
        <v>1</v>
      </c>
      <c r="DX529" s="12"/>
      <c r="DY529" s="12"/>
      <c r="DZ529" s="12"/>
      <c r="EA529" s="12"/>
      <c r="EB529" s="12"/>
      <c r="EC529" s="12"/>
      <c r="ED529" s="12"/>
      <c r="EE529" s="12"/>
      <c r="EF529" s="14"/>
      <c r="EG529" s="14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4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4"/>
      <c r="FR529" s="12"/>
      <c r="FS529" s="12"/>
      <c r="FT529" s="12"/>
      <c r="FU529" s="12"/>
      <c r="FV529" s="12"/>
      <c r="FW529" s="12">
        <v>2.0</v>
      </c>
      <c r="FX529" s="12"/>
      <c r="FY529" s="12"/>
      <c r="FZ529" s="12"/>
      <c r="GA529" s="12"/>
      <c r="GB529" s="12"/>
      <c r="GC529" s="12"/>
      <c r="GD529" s="12"/>
      <c r="GE529" s="12"/>
      <c r="GF529" s="12"/>
      <c r="GG529" s="12"/>
      <c r="GH529" s="12"/>
      <c r="GI529" s="12"/>
      <c r="GJ529" s="12"/>
      <c r="GK529" s="14"/>
      <c r="GL529" s="14"/>
      <c r="GM529" s="12"/>
      <c r="GN529" s="12"/>
      <c r="GO529" s="14"/>
      <c r="GP529" s="14"/>
      <c r="GQ529" s="12"/>
      <c r="GR529" s="14"/>
      <c r="GS529" s="12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2">
        <f t="shared" si="106"/>
        <v>3</v>
      </c>
      <c r="HR529" s="12">
        <v>24000.0</v>
      </c>
      <c r="HS529" s="12">
        <v>0.0</v>
      </c>
      <c r="HT529" s="12">
        <v>0.0</v>
      </c>
      <c r="HU529" s="12">
        <v>0.0</v>
      </c>
      <c r="HV529" s="12">
        <v>0.0</v>
      </c>
      <c r="HW529" s="12">
        <v>0.0</v>
      </c>
      <c r="HX529" s="12">
        <v>24000.0</v>
      </c>
      <c r="HY529" s="12" t="s">
        <v>4475</v>
      </c>
      <c r="HZ529" s="19">
        <v>36547.0</v>
      </c>
    </row>
    <row r="530">
      <c r="A530" s="12" t="s">
        <v>4476</v>
      </c>
      <c r="B530" s="12" t="s">
        <v>4477</v>
      </c>
      <c r="C530" s="13">
        <v>45238.0</v>
      </c>
      <c r="D530" s="12">
        <v>11.0</v>
      </c>
      <c r="E530" s="12" t="s">
        <v>293</v>
      </c>
      <c r="F530" s="12" t="s">
        <v>629</v>
      </c>
      <c r="G530" s="12" t="s">
        <v>237</v>
      </c>
      <c r="H530" s="12" t="s">
        <v>238</v>
      </c>
      <c r="I530" s="12" t="s">
        <v>239</v>
      </c>
      <c r="J530" s="14"/>
      <c r="K530" s="12" t="s">
        <v>4478</v>
      </c>
      <c r="L530" s="12" t="s">
        <v>4479</v>
      </c>
      <c r="M530" s="15" t="s">
        <v>297</v>
      </c>
      <c r="N530" s="12" t="s">
        <v>298</v>
      </c>
      <c r="O530" s="12" t="s">
        <v>259</v>
      </c>
      <c r="P530" s="12" t="s">
        <v>245</v>
      </c>
      <c r="Q530" s="12" t="s">
        <v>299</v>
      </c>
      <c r="R530" s="12" t="s">
        <v>247</v>
      </c>
      <c r="S530" s="12" t="s">
        <v>248</v>
      </c>
      <c r="T530" s="16" t="s">
        <v>4480</v>
      </c>
      <c r="U530" s="17" t="s">
        <v>4481</v>
      </c>
      <c r="V530" s="12" t="str">
        <f t="shared" si="1"/>
        <v>3.578138</v>
      </c>
      <c r="W530" s="14" t="str">
        <f t="shared" si="2"/>
        <v>98.671317</v>
      </c>
      <c r="X530" s="14" t="str">
        <f t="shared" si="3"/>
        <v>3.578131</v>
      </c>
      <c r="Y530" s="14" t="str">
        <f t="shared" si="4"/>
        <v>98.671349</v>
      </c>
      <c r="Z530" s="18">
        <f t="shared" si="99"/>
        <v>753650.6225</v>
      </c>
      <c r="AA530" s="14" t="str">
        <f t="shared" si="6"/>
        <v>Diluar Radius</v>
      </c>
      <c r="AB530" s="14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4"/>
      <c r="DR530" s="12" t="b">
        <v>0</v>
      </c>
      <c r="DS530" s="12" t="b">
        <v>0</v>
      </c>
      <c r="DT530" s="12"/>
      <c r="DU530" s="12"/>
      <c r="DV530" s="12" t="s">
        <v>4482</v>
      </c>
      <c r="DW530" s="12" t="b">
        <v>1</v>
      </c>
      <c r="DX530" s="12"/>
      <c r="DY530" s="12"/>
      <c r="DZ530" s="12"/>
      <c r="EA530" s="12"/>
      <c r="EB530" s="12"/>
      <c r="EC530" s="12"/>
      <c r="ED530" s="12">
        <v>1.0</v>
      </c>
      <c r="EE530" s="12"/>
      <c r="EF530" s="14"/>
      <c r="EG530" s="14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4"/>
      <c r="EU530" s="12"/>
      <c r="EV530" s="12"/>
      <c r="EW530" s="12">
        <v>1.0</v>
      </c>
      <c r="EX530" s="12"/>
      <c r="EY530" s="12"/>
      <c r="EZ530" s="12"/>
      <c r="FA530" s="12"/>
      <c r="FB530" s="12"/>
      <c r="FC530" s="12">
        <v>1.0</v>
      </c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4"/>
      <c r="FR530" s="12"/>
      <c r="FS530" s="12">
        <v>1.0</v>
      </c>
      <c r="FT530" s="12"/>
      <c r="FU530" s="12"/>
      <c r="FV530" s="12"/>
      <c r="FW530" s="12"/>
      <c r="FX530" s="12"/>
      <c r="FY530" s="12">
        <v>1.0</v>
      </c>
      <c r="FZ530" s="12"/>
      <c r="GA530" s="12"/>
      <c r="GB530" s="12"/>
      <c r="GC530" s="12"/>
      <c r="GD530" s="12"/>
      <c r="GE530" s="12"/>
      <c r="GF530" s="12"/>
      <c r="GG530" s="12"/>
      <c r="GH530" s="12"/>
      <c r="GI530" s="12"/>
      <c r="GJ530" s="12"/>
      <c r="GK530" s="14"/>
      <c r="GL530" s="14"/>
      <c r="GM530" s="12"/>
      <c r="GN530" s="12"/>
      <c r="GO530" s="14"/>
      <c r="GP530" s="14"/>
      <c r="GQ530" s="12"/>
      <c r="GR530" s="14"/>
      <c r="GS530" s="12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2">
        <f t="shared" si="106"/>
        <v>0</v>
      </c>
      <c r="HR530" s="12">
        <v>48000.0</v>
      </c>
      <c r="HS530" s="12">
        <v>12500.0</v>
      </c>
      <c r="HT530" s="12">
        <v>0.0</v>
      </c>
      <c r="HU530" s="12">
        <v>0.0</v>
      </c>
      <c r="HV530" s="12">
        <v>0.0</v>
      </c>
      <c r="HW530" s="12">
        <v>0.0</v>
      </c>
      <c r="HX530" s="12">
        <v>60500.0</v>
      </c>
      <c r="HY530" s="12" t="s">
        <v>4483</v>
      </c>
      <c r="HZ530" s="12" t="s">
        <v>4484</v>
      </c>
    </row>
    <row r="531">
      <c r="A531" s="12" t="s">
        <v>4485</v>
      </c>
      <c r="B531" s="12" t="s">
        <v>4486</v>
      </c>
      <c r="C531" s="13">
        <v>45238.0</v>
      </c>
      <c r="D531" s="12">
        <v>11.0</v>
      </c>
      <c r="E531" s="12" t="s">
        <v>293</v>
      </c>
      <c r="F531" s="12" t="s">
        <v>629</v>
      </c>
      <c r="G531" s="12" t="s">
        <v>237</v>
      </c>
      <c r="H531" s="12" t="s">
        <v>238</v>
      </c>
      <c r="I531" s="12" t="s">
        <v>239</v>
      </c>
      <c r="J531" s="14"/>
      <c r="K531" s="12" t="s">
        <v>4478</v>
      </c>
      <c r="L531" s="12" t="s">
        <v>4479</v>
      </c>
      <c r="M531" s="15" t="s">
        <v>297</v>
      </c>
      <c r="N531" s="12" t="s">
        <v>298</v>
      </c>
      <c r="O531" s="12" t="s">
        <v>259</v>
      </c>
      <c r="P531" s="12" t="s">
        <v>245</v>
      </c>
      <c r="Q531" s="12" t="s">
        <v>299</v>
      </c>
      <c r="R531" s="12" t="s">
        <v>247</v>
      </c>
      <c r="S531" s="12" t="s">
        <v>248</v>
      </c>
      <c r="T531" s="16" t="s">
        <v>4480</v>
      </c>
      <c r="U531" s="17" t="s">
        <v>4487</v>
      </c>
      <c r="V531" s="12" t="str">
        <f t="shared" si="1"/>
        <v>3.578138</v>
      </c>
      <c r="W531" s="14" t="str">
        <f t="shared" si="2"/>
        <v>98.671317</v>
      </c>
      <c r="X531" s="14" t="str">
        <f t="shared" si="3"/>
        <v>3.578052</v>
      </c>
      <c r="Y531" s="14" t="str">
        <f t="shared" si="4"/>
        <v>98.671340</v>
      </c>
      <c r="Z531" s="18">
        <f t="shared" si="99"/>
        <v>9519232.694</v>
      </c>
      <c r="AA531" s="14" t="str">
        <f t="shared" si="6"/>
        <v>Diluar Radius</v>
      </c>
      <c r="AB531" s="14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4"/>
      <c r="DR531" s="12" t="b">
        <v>0</v>
      </c>
      <c r="DS531" s="12" t="b">
        <v>0</v>
      </c>
      <c r="DT531" s="12"/>
      <c r="DU531" s="12"/>
      <c r="DV531" s="12" t="s">
        <v>4488</v>
      </c>
      <c r="DW531" s="12" t="b">
        <v>1</v>
      </c>
      <c r="DX531" s="12"/>
      <c r="DY531" s="12"/>
      <c r="DZ531" s="12"/>
      <c r="EA531" s="12"/>
      <c r="EB531" s="12"/>
      <c r="EC531" s="12"/>
      <c r="ED531" s="12"/>
      <c r="EE531" s="12"/>
      <c r="EF531" s="14"/>
      <c r="EG531" s="14"/>
      <c r="EH531" s="12"/>
      <c r="EI531" s="12">
        <v>1.0</v>
      </c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4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4"/>
      <c r="FR531" s="12"/>
      <c r="FS531" s="12"/>
      <c r="FT531" s="12"/>
      <c r="FU531" s="12"/>
      <c r="FV531" s="12"/>
      <c r="FW531" s="12"/>
      <c r="FX531" s="12"/>
      <c r="FY531" s="12"/>
      <c r="FZ531" s="12"/>
      <c r="GA531" s="12"/>
      <c r="GB531" s="12"/>
      <c r="GC531" s="12"/>
      <c r="GD531" s="12"/>
      <c r="GE531" s="12"/>
      <c r="GF531" s="12"/>
      <c r="GG531" s="12"/>
      <c r="GH531" s="12"/>
      <c r="GI531" s="12"/>
      <c r="GJ531" s="12"/>
      <c r="GK531" s="14"/>
      <c r="GL531" s="14"/>
      <c r="GM531" s="12"/>
      <c r="GN531" s="12"/>
      <c r="GO531" s="14"/>
      <c r="GP531" s="14"/>
      <c r="GQ531" s="12"/>
      <c r="GR531" s="14"/>
      <c r="GS531" s="12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2">
        <f t="shared" si="106"/>
        <v>0</v>
      </c>
      <c r="HR531" s="12">
        <v>0.0</v>
      </c>
      <c r="HS531" s="12">
        <v>12500.0</v>
      </c>
      <c r="HT531" s="12">
        <v>0.0</v>
      </c>
      <c r="HU531" s="12">
        <v>0.0</v>
      </c>
      <c r="HV531" s="12">
        <v>0.0</v>
      </c>
      <c r="HW531" s="12">
        <v>0.0</v>
      </c>
      <c r="HX531" s="12">
        <v>12500.0</v>
      </c>
      <c r="HY531" s="12" t="s">
        <v>4489</v>
      </c>
      <c r="HZ531" s="12" t="s">
        <v>4490</v>
      </c>
    </row>
    <row r="532">
      <c r="A532" s="12" t="s">
        <v>4491</v>
      </c>
      <c r="B532" s="12" t="s">
        <v>4492</v>
      </c>
      <c r="C532" s="13">
        <v>45238.0</v>
      </c>
      <c r="D532" s="12">
        <v>11.0</v>
      </c>
      <c r="E532" s="12" t="s">
        <v>3251</v>
      </c>
      <c r="F532" s="12" t="s">
        <v>3252</v>
      </c>
      <c r="G532" s="12" t="s">
        <v>237</v>
      </c>
      <c r="H532" s="12" t="s">
        <v>238</v>
      </c>
      <c r="I532" s="12" t="s">
        <v>239</v>
      </c>
      <c r="J532" s="14"/>
      <c r="K532" s="12" t="s">
        <v>4493</v>
      </c>
      <c r="L532" s="12" t="s">
        <v>4494</v>
      </c>
      <c r="M532" s="15" t="s">
        <v>600</v>
      </c>
      <c r="N532" s="12" t="s">
        <v>331</v>
      </c>
      <c r="O532" s="12" t="s">
        <v>244</v>
      </c>
      <c r="P532" s="12" t="s">
        <v>245</v>
      </c>
      <c r="Q532" s="12" t="s">
        <v>278</v>
      </c>
      <c r="R532" s="12" t="s">
        <v>279</v>
      </c>
      <c r="S532" s="12" t="s">
        <v>248</v>
      </c>
      <c r="T532" s="16" t="s">
        <v>4495</v>
      </c>
      <c r="U532" s="17" t="s">
        <v>4496</v>
      </c>
      <c r="V532" s="12" t="str">
        <f t="shared" si="1"/>
        <v>3.599475</v>
      </c>
      <c r="W532" s="14" t="str">
        <f t="shared" si="2"/>
        <v>98.565562</v>
      </c>
      <c r="X532" s="14" t="str">
        <f t="shared" si="3"/>
        <v>3.599499</v>
      </c>
      <c r="Y532" s="14" t="str">
        <f t="shared" si="4"/>
        <v>98.565586</v>
      </c>
      <c r="Z532" s="18">
        <f t="shared" si="99"/>
        <v>3593695.39</v>
      </c>
      <c r="AA532" s="14" t="str">
        <f t="shared" si="6"/>
        <v>Diluar Radius</v>
      </c>
      <c r="AB532" s="14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4"/>
      <c r="DR532" s="12" t="b">
        <v>0</v>
      </c>
      <c r="DS532" s="12" t="b">
        <v>0</v>
      </c>
      <c r="DT532" s="12"/>
      <c r="DU532" s="12"/>
      <c r="DV532" s="12" t="s">
        <v>4497</v>
      </c>
      <c r="DW532" s="12" t="b">
        <v>1</v>
      </c>
      <c r="DX532" s="12"/>
      <c r="DY532" s="12"/>
      <c r="DZ532" s="12"/>
      <c r="EA532" s="12"/>
      <c r="EB532" s="12"/>
      <c r="EC532" s="12"/>
      <c r="ED532" s="12"/>
      <c r="EE532" s="12"/>
      <c r="EF532" s="14"/>
      <c r="EG532" s="14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4"/>
      <c r="EU532" s="12"/>
      <c r="EV532" s="12"/>
      <c r="EW532" s="12">
        <v>1.0</v>
      </c>
      <c r="EX532" s="12"/>
      <c r="EY532" s="12">
        <v>1.0</v>
      </c>
      <c r="EZ532" s="12"/>
      <c r="FA532" s="12"/>
      <c r="FB532" s="12"/>
      <c r="FC532" s="12">
        <v>2.0</v>
      </c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4"/>
      <c r="FR532" s="12"/>
      <c r="FS532" s="12"/>
      <c r="FT532" s="12"/>
      <c r="FU532" s="12"/>
      <c r="FV532" s="12"/>
      <c r="FW532" s="12"/>
      <c r="FX532" s="12"/>
      <c r="FY532" s="12">
        <v>2.0</v>
      </c>
      <c r="FZ532" s="12"/>
      <c r="GA532" s="12"/>
      <c r="GB532" s="12"/>
      <c r="GC532" s="12"/>
      <c r="GD532" s="12">
        <v>1.0</v>
      </c>
      <c r="GE532" s="12"/>
      <c r="GF532" s="12"/>
      <c r="GG532" s="12"/>
      <c r="GH532" s="12"/>
      <c r="GI532" s="12"/>
      <c r="GJ532" s="12"/>
      <c r="GK532" s="14"/>
      <c r="GL532" s="14"/>
      <c r="GM532" s="12"/>
      <c r="GN532" s="12"/>
      <c r="GO532" s="14"/>
      <c r="GP532" s="14"/>
      <c r="GQ532" s="12"/>
      <c r="GR532" s="14"/>
      <c r="GS532" s="12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2">
        <f t="shared" si="106"/>
        <v>0</v>
      </c>
      <c r="HR532" s="12">
        <v>84000.0</v>
      </c>
      <c r="HS532" s="12">
        <v>0.0</v>
      </c>
      <c r="HT532" s="12">
        <v>0.0</v>
      </c>
      <c r="HU532" s="12">
        <v>0.0</v>
      </c>
      <c r="HV532" s="12">
        <v>0.0</v>
      </c>
      <c r="HW532" s="12">
        <v>0.0</v>
      </c>
      <c r="HX532" s="12">
        <v>84000.0</v>
      </c>
      <c r="HY532" s="12" t="s">
        <v>4498</v>
      </c>
      <c r="HZ532" s="12" t="s">
        <v>4220</v>
      </c>
    </row>
    <row r="533">
      <c r="A533" s="12" t="s">
        <v>4499</v>
      </c>
      <c r="B533" s="12" t="s">
        <v>4500</v>
      </c>
      <c r="C533" s="13">
        <v>45238.0</v>
      </c>
      <c r="D533" s="12">
        <v>11.0</v>
      </c>
      <c r="E533" s="12" t="s">
        <v>306</v>
      </c>
      <c r="F533" s="12" t="s">
        <v>318</v>
      </c>
      <c r="G533" s="12" t="s">
        <v>237</v>
      </c>
      <c r="H533" s="12" t="s">
        <v>238</v>
      </c>
      <c r="I533" s="12" t="s">
        <v>239</v>
      </c>
      <c r="J533" s="14"/>
      <c r="K533" s="12" t="s">
        <v>496</v>
      </c>
      <c r="L533" s="12" t="s">
        <v>497</v>
      </c>
      <c r="M533" s="15" t="s">
        <v>498</v>
      </c>
      <c r="N533" s="12" t="s">
        <v>322</v>
      </c>
      <c r="O533" s="12" t="s">
        <v>259</v>
      </c>
      <c r="P533" s="12" t="s">
        <v>245</v>
      </c>
      <c r="Q533" s="12" t="s">
        <v>246</v>
      </c>
      <c r="R533" s="12" t="s">
        <v>247</v>
      </c>
      <c r="S533" s="12" t="s">
        <v>499</v>
      </c>
      <c r="T533" s="16" t="s">
        <v>4501</v>
      </c>
      <c r="U533" s="17" t="s">
        <v>4502</v>
      </c>
      <c r="V533" s="12" t="str">
        <f t="shared" si="1"/>
        <v>3.577335</v>
      </c>
      <c r="W533" s="14" t="str">
        <f t="shared" si="2"/>
        <v>98.621763</v>
      </c>
      <c r="X533" s="14" t="str">
        <f t="shared" si="3"/>
        <v>3.557185</v>
      </c>
      <c r="Y533" s="14" t="str">
        <f t="shared" si="4"/>
        <v>98.635684</v>
      </c>
      <c r="Z533" s="18">
        <f t="shared" si="99"/>
        <v>12368576.96</v>
      </c>
      <c r="AA533" s="14" t="str">
        <f t="shared" si="6"/>
        <v>Diluar Radius</v>
      </c>
      <c r="AB533" s="14"/>
      <c r="AC533" s="12"/>
      <c r="AD533" s="12"/>
      <c r="AE533" s="12"/>
      <c r="AF533" s="12"/>
      <c r="AG533" s="12"/>
      <c r="AH533" s="12" t="b">
        <v>1</v>
      </c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4"/>
      <c r="DR533" s="12" t="b">
        <v>0</v>
      </c>
      <c r="DS533" s="12" t="b">
        <v>0</v>
      </c>
      <c r="DT533" s="12"/>
      <c r="DU533" s="12"/>
      <c r="DV533" s="12" t="s">
        <v>4503</v>
      </c>
      <c r="DW533" s="12" t="b">
        <v>1</v>
      </c>
      <c r="DX533" s="12"/>
      <c r="DY533" s="12"/>
      <c r="DZ533" s="12"/>
      <c r="EA533" s="12"/>
      <c r="EB533" s="12"/>
      <c r="EC533" s="12"/>
      <c r="ED533" s="12">
        <v>15.0</v>
      </c>
      <c r="EE533" s="12"/>
      <c r="EF533" s="14"/>
      <c r="EG533" s="14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4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4"/>
      <c r="FR533" s="12"/>
      <c r="FS533" s="12"/>
      <c r="FT533" s="12"/>
      <c r="FU533" s="12"/>
      <c r="FV533" s="12"/>
      <c r="FW533" s="12"/>
      <c r="FX533" s="12"/>
      <c r="FY533" s="12">
        <v>4.0</v>
      </c>
      <c r="FZ533" s="12"/>
      <c r="GA533" s="12"/>
      <c r="GB533" s="12"/>
      <c r="GC533" s="12"/>
      <c r="GD533" s="12"/>
      <c r="GE533" s="12"/>
      <c r="GF533" s="12"/>
      <c r="GG533" s="12"/>
      <c r="GH533" s="12"/>
      <c r="GI533" s="12"/>
      <c r="GJ533" s="12"/>
      <c r="GK533" s="14"/>
      <c r="GL533" s="14"/>
      <c r="GM533" s="12"/>
      <c r="GN533" s="12"/>
      <c r="GO533" s="14"/>
      <c r="GP533" s="14"/>
      <c r="GQ533" s="12"/>
      <c r="GR533" s="14"/>
      <c r="GS533" s="12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2">
        <f t="shared" si="106"/>
        <v>1</v>
      </c>
      <c r="HR533" s="12">
        <v>48000.0</v>
      </c>
      <c r="HS533" s="12">
        <v>187500.0</v>
      </c>
      <c r="HT533" s="12">
        <v>0.0</v>
      </c>
      <c r="HU533" s="12">
        <v>0.0</v>
      </c>
      <c r="HV533" s="12">
        <v>0.0</v>
      </c>
      <c r="HW533" s="12">
        <v>0.0</v>
      </c>
      <c r="HX533" s="12">
        <v>235500.0</v>
      </c>
      <c r="HY533" s="12" t="s">
        <v>4504</v>
      </c>
      <c r="HZ533" s="19">
        <v>36781.0</v>
      </c>
    </row>
    <row r="534">
      <c r="A534" s="12" t="s">
        <v>4505</v>
      </c>
      <c r="B534" s="12" t="s">
        <v>4506</v>
      </c>
      <c r="C534" s="13">
        <v>45238.0</v>
      </c>
      <c r="D534" s="12">
        <v>11.0</v>
      </c>
      <c r="E534" s="12" t="s">
        <v>2565</v>
      </c>
      <c r="F534" s="12" t="s">
        <v>2566</v>
      </c>
      <c r="G534" s="12" t="s">
        <v>237</v>
      </c>
      <c r="H534" s="12" t="s">
        <v>238</v>
      </c>
      <c r="I534" s="12" t="s">
        <v>239</v>
      </c>
      <c r="J534" s="14"/>
      <c r="K534" s="12" t="s">
        <v>4507</v>
      </c>
      <c r="L534" s="12" t="s">
        <v>4508</v>
      </c>
      <c r="M534" s="15" t="s">
        <v>2847</v>
      </c>
      <c r="N534" s="12" t="s">
        <v>4162</v>
      </c>
      <c r="O534" s="12" t="s">
        <v>4163</v>
      </c>
      <c r="P534" s="12" t="s">
        <v>245</v>
      </c>
      <c r="Q534" s="12" t="s">
        <v>278</v>
      </c>
      <c r="R534" s="12" t="s">
        <v>279</v>
      </c>
      <c r="S534" s="12" t="s">
        <v>248</v>
      </c>
      <c r="T534" s="16" t="s">
        <v>4509</v>
      </c>
      <c r="U534" s="17" t="s">
        <v>4510</v>
      </c>
      <c r="V534" s="12" t="str">
        <f t="shared" si="1"/>
        <v>3.566410</v>
      </c>
      <c r="W534" s="14" t="str">
        <f t="shared" si="2"/>
        <v>98.932227</v>
      </c>
      <c r="X534" s="14" t="str">
        <f t="shared" si="3"/>
        <v>3.566411</v>
      </c>
      <c r="Y534" s="14" t="str">
        <f t="shared" si="4"/>
        <v>98.932234</v>
      </c>
      <c r="Z534" s="18">
        <f t="shared" si="99"/>
        <v>317877.3699</v>
      </c>
      <c r="AA534" s="14" t="str">
        <f t="shared" si="6"/>
        <v>Diluar Radius</v>
      </c>
      <c r="AB534" s="14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4"/>
      <c r="DR534" s="12" t="b">
        <v>0</v>
      </c>
      <c r="DS534" s="12" t="b">
        <v>0</v>
      </c>
      <c r="DT534" s="12"/>
      <c r="DU534" s="12"/>
      <c r="DV534" s="12" t="s">
        <v>4511</v>
      </c>
      <c r="DW534" s="12" t="b">
        <v>1</v>
      </c>
      <c r="DX534" s="12"/>
      <c r="DY534" s="12"/>
      <c r="DZ534" s="12"/>
      <c r="EA534" s="12"/>
      <c r="EB534" s="12"/>
      <c r="EC534" s="12"/>
      <c r="ED534" s="12"/>
      <c r="EE534" s="12"/>
      <c r="EF534" s="14"/>
      <c r="EG534" s="14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4"/>
      <c r="EU534" s="12"/>
      <c r="EV534" s="12"/>
      <c r="EW534" s="12"/>
      <c r="EX534" s="12"/>
      <c r="EY534" s="12"/>
      <c r="EZ534" s="12"/>
      <c r="FA534" s="12"/>
      <c r="FB534" s="12"/>
      <c r="FC534" s="12">
        <v>1.0</v>
      </c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4"/>
      <c r="FR534" s="12"/>
      <c r="FS534" s="12">
        <v>1.0</v>
      </c>
      <c r="FT534" s="12">
        <v>1.0</v>
      </c>
      <c r="FU534" s="12"/>
      <c r="FV534" s="12"/>
      <c r="FW534" s="12">
        <v>1.0</v>
      </c>
      <c r="FX534" s="12"/>
      <c r="FY534" s="12">
        <v>1.0</v>
      </c>
      <c r="FZ534" s="12"/>
      <c r="GA534" s="12"/>
      <c r="GB534" s="12"/>
      <c r="GC534" s="12"/>
      <c r="GD534" s="12"/>
      <c r="GE534" s="12"/>
      <c r="GF534" s="12"/>
      <c r="GG534" s="12"/>
      <c r="GH534" s="12"/>
      <c r="GI534" s="12"/>
      <c r="GJ534" s="12"/>
      <c r="GK534" s="14"/>
      <c r="GL534" s="14"/>
      <c r="GM534" s="12"/>
      <c r="GN534" s="12"/>
      <c r="GO534" s="14"/>
      <c r="GP534" s="14"/>
      <c r="GQ534" s="12"/>
      <c r="GR534" s="14"/>
      <c r="GS534" s="12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2">
        <f t="shared" si="106"/>
        <v>0</v>
      </c>
      <c r="HR534" s="12">
        <v>60000.0</v>
      </c>
      <c r="HS534" s="12">
        <v>0.0</v>
      </c>
      <c r="HT534" s="12">
        <v>0.0</v>
      </c>
      <c r="HU534" s="12">
        <v>0.0</v>
      </c>
      <c r="HV534" s="12">
        <v>0.0</v>
      </c>
      <c r="HW534" s="12">
        <v>0.0</v>
      </c>
      <c r="HX534" s="12">
        <v>60000.0</v>
      </c>
      <c r="HY534" s="12" t="s">
        <v>4512</v>
      </c>
      <c r="HZ534" s="19">
        <v>36825.0</v>
      </c>
    </row>
    <row r="535">
      <c r="A535" s="12" t="s">
        <v>4513</v>
      </c>
      <c r="B535" s="12" t="s">
        <v>4514</v>
      </c>
      <c r="C535" s="13">
        <v>45238.0</v>
      </c>
      <c r="D535" s="12">
        <v>11.0</v>
      </c>
      <c r="E535" s="12" t="s">
        <v>1094</v>
      </c>
      <c r="F535" s="12" t="s">
        <v>1095</v>
      </c>
      <c r="G535" s="12" t="s">
        <v>237</v>
      </c>
      <c r="H535" s="12" t="s">
        <v>238</v>
      </c>
      <c r="I535" s="12" t="s">
        <v>239</v>
      </c>
      <c r="J535" s="14"/>
      <c r="K535" s="12" t="s">
        <v>4515</v>
      </c>
      <c r="L535" s="12" t="s">
        <v>4516</v>
      </c>
      <c r="M535" s="15" t="s">
        <v>4517</v>
      </c>
      <c r="N535" s="12" t="s">
        <v>1099</v>
      </c>
      <c r="O535" s="12" t="s">
        <v>1100</v>
      </c>
      <c r="P535" s="12" t="s">
        <v>245</v>
      </c>
      <c r="Q535" s="12" t="s">
        <v>299</v>
      </c>
      <c r="R535" s="12" t="s">
        <v>247</v>
      </c>
      <c r="S535" s="12" t="s">
        <v>248</v>
      </c>
      <c r="T535" s="16" t="s">
        <v>4518</v>
      </c>
      <c r="U535" s="17" t="s">
        <v>4519</v>
      </c>
      <c r="V535" s="12" t="str">
        <f t="shared" si="1"/>
        <v>3.125343</v>
      </c>
      <c r="W535" s="14" t="str">
        <f t="shared" si="2"/>
        <v>98.508292</v>
      </c>
      <c r="X535" s="14" t="str">
        <f t="shared" si="3"/>
        <v>3.125338</v>
      </c>
      <c r="Y535" s="14" t="str">
        <f t="shared" si="4"/>
        <v>98.508288</v>
      </c>
      <c r="Z535" s="18">
        <f t="shared" si="99"/>
        <v>711712.0746</v>
      </c>
      <c r="AA535" s="14" t="str">
        <f t="shared" si="6"/>
        <v>Diluar Radius</v>
      </c>
      <c r="AB535" s="14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4"/>
      <c r="DR535" s="12" t="b">
        <v>0</v>
      </c>
      <c r="DS535" s="12" t="b">
        <v>0</v>
      </c>
      <c r="DT535" s="12"/>
      <c r="DU535" s="12"/>
      <c r="DV535" s="12" t="s">
        <v>4520</v>
      </c>
      <c r="DW535" s="12" t="b">
        <v>1</v>
      </c>
      <c r="DX535" s="12"/>
      <c r="DY535" s="12"/>
      <c r="DZ535" s="12"/>
      <c r="EA535" s="12"/>
      <c r="EB535" s="12"/>
      <c r="EC535" s="12"/>
      <c r="ED535" s="12"/>
      <c r="EE535" s="12"/>
      <c r="EF535" s="14"/>
      <c r="EG535" s="14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4"/>
      <c r="EU535" s="12"/>
      <c r="EV535" s="12"/>
      <c r="EW535" s="12"/>
      <c r="EX535" s="12"/>
      <c r="EY535" s="12"/>
      <c r="EZ535" s="12"/>
      <c r="FA535" s="12"/>
      <c r="FB535" s="12"/>
      <c r="FC535" s="12">
        <v>4.0</v>
      </c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4"/>
      <c r="FR535" s="12"/>
      <c r="FS535" s="12"/>
      <c r="FT535" s="12"/>
      <c r="FU535" s="12"/>
      <c r="FV535" s="12"/>
      <c r="FW535" s="12">
        <v>4.0</v>
      </c>
      <c r="FX535" s="12"/>
      <c r="FY535" s="12"/>
      <c r="FZ535" s="12"/>
      <c r="GA535" s="12"/>
      <c r="GB535" s="12"/>
      <c r="GC535" s="12"/>
      <c r="GD535" s="12"/>
      <c r="GE535" s="12"/>
      <c r="GF535" s="12"/>
      <c r="GG535" s="12"/>
      <c r="GH535" s="12"/>
      <c r="GI535" s="12"/>
      <c r="GJ535" s="12"/>
      <c r="GK535" s="14"/>
      <c r="GL535" s="14"/>
      <c r="GM535" s="12"/>
      <c r="GN535" s="12"/>
      <c r="GO535" s="14"/>
      <c r="GP535" s="14"/>
      <c r="GQ535" s="12"/>
      <c r="GR535" s="14"/>
      <c r="GS535" s="12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2">
        <f t="shared" si="106"/>
        <v>0</v>
      </c>
      <c r="HR535" s="12">
        <v>96000.0</v>
      </c>
      <c r="HS535" s="12">
        <v>0.0</v>
      </c>
      <c r="HT535" s="12">
        <v>0.0</v>
      </c>
      <c r="HU535" s="12">
        <v>0.0</v>
      </c>
      <c r="HV535" s="12">
        <v>0.0</v>
      </c>
      <c r="HW535" s="12">
        <v>0.0</v>
      </c>
      <c r="HX535" s="12">
        <v>96000.0</v>
      </c>
      <c r="HY535" s="12" t="s">
        <v>4521</v>
      </c>
      <c r="HZ535" s="12" t="s">
        <v>2240</v>
      </c>
    </row>
    <row r="536">
      <c r="A536" s="12" t="s">
        <v>4522</v>
      </c>
      <c r="B536" s="12" t="s">
        <v>4523</v>
      </c>
      <c r="C536" s="13">
        <v>45238.0</v>
      </c>
      <c r="D536" s="12">
        <v>11.0</v>
      </c>
      <c r="E536" s="12" t="s">
        <v>235</v>
      </c>
      <c r="F536" s="12" t="s">
        <v>236</v>
      </c>
      <c r="G536" s="12" t="s">
        <v>237</v>
      </c>
      <c r="H536" s="12" t="s">
        <v>238</v>
      </c>
      <c r="I536" s="12" t="s">
        <v>239</v>
      </c>
      <c r="J536" s="14"/>
      <c r="K536" s="12" t="s">
        <v>4524</v>
      </c>
      <c r="L536" s="12" t="s">
        <v>4525</v>
      </c>
      <c r="M536" s="15" t="s">
        <v>4526</v>
      </c>
      <c r="N536" s="12" t="s">
        <v>258</v>
      </c>
      <c r="O536" s="12" t="s">
        <v>259</v>
      </c>
      <c r="P536" s="12" t="s">
        <v>245</v>
      </c>
      <c r="Q536" s="12" t="s">
        <v>246</v>
      </c>
      <c r="R536" s="12" t="s">
        <v>247</v>
      </c>
      <c r="S536" s="12" t="s">
        <v>4527</v>
      </c>
      <c r="T536" s="16" t="s">
        <v>4528</v>
      </c>
      <c r="U536" s="17" t="s">
        <v>4529</v>
      </c>
      <c r="V536" s="12" t="str">
        <f t="shared" si="1"/>
        <v>3.553223</v>
      </c>
      <c r="W536" s="14" t="str">
        <f t="shared" si="2"/>
        <v>98.689420</v>
      </c>
      <c r="X536" s="14" t="str">
        <f t="shared" si="3"/>
        <v>3.553252</v>
      </c>
      <c r="Y536" s="14" t="str">
        <f t="shared" si="4"/>
        <v>98.689524</v>
      </c>
      <c r="Z536" s="18">
        <f t="shared" si="99"/>
        <v>9311994.996</v>
      </c>
      <c r="AA536" s="14" t="str">
        <f t="shared" si="6"/>
        <v>Diluar Radius</v>
      </c>
      <c r="AB536" s="14"/>
      <c r="AC536" s="12"/>
      <c r="AD536" s="12"/>
      <c r="AE536" s="12"/>
      <c r="AF536" s="12"/>
      <c r="AG536" s="12" t="b">
        <v>1</v>
      </c>
      <c r="AH536" s="12" t="b">
        <v>1</v>
      </c>
      <c r="AI536" s="12"/>
      <c r="AJ536" s="12"/>
      <c r="AK536" s="12"/>
      <c r="AL536" s="12"/>
      <c r="AM536" s="12" t="b">
        <v>1</v>
      </c>
      <c r="AN536" s="12"/>
      <c r="AO536" s="12" t="b">
        <v>1</v>
      </c>
      <c r="AP536" s="12"/>
      <c r="AQ536" s="12"/>
      <c r="AR536" s="12"/>
      <c r="AS536" s="12"/>
      <c r="AT536" s="12" t="b">
        <v>1</v>
      </c>
      <c r="AU536" s="12"/>
      <c r="AV536" s="12"/>
      <c r="AW536" s="12" t="b">
        <v>1</v>
      </c>
      <c r="AX536" s="12"/>
      <c r="AY536" s="12"/>
      <c r="AZ536" s="12"/>
      <c r="BA536" s="12"/>
      <c r="BB536" s="12" t="b">
        <v>1</v>
      </c>
      <c r="BC536" s="12"/>
      <c r="BD536" s="12" t="b">
        <v>1</v>
      </c>
      <c r="BE536" s="12" t="b">
        <v>1</v>
      </c>
      <c r="BF536" s="12" t="b">
        <v>1</v>
      </c>
      <c r="BG536" s="12"/>
      <c r="BH536" s="12"/>
      <c r="BI536" s="12" t="b">
        <v>1</v>
      </c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 t="b">
        <v>1</v>
      </c>
      <c r="BW536" s="12"/>
      <c r="BX536" s="12" t="b">
        <v>1</v>
      </c>
      <c r="BY536" s="12"/>
      <c r="BZ536" s="12" t="b">
        <v>1</v>
      </c>
      <c r="CA536" s="12"/>
      <c r="CB536" s="12" t="b">
        <v>1</v>
      </c>
      <c r="CC536" s="12"/>
      <c r="CD536" s="12"/>
      <c r="CE536" s="12"/>
      <c r="CF536" s="12"/>
      <c r="CG536" s="12" t="b">
        <v>1</v>
      </c>
      <c r="CH536" s="12"/>
      <c r="CI536" s="12"/>
      <c r="CJ536" s="12" t="b">
        <v>1</v>
      </c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4"/>
      <c r="DR536" s="12" t="b">
        <v>0</v>
      </c>
      <c r="DS536" s="12" t="b">
        <v>0</v>
      </c>
      <c r="DT536" s="12"/>
      <c r="DU536" s="12"/>
      <c r="DV536" s="12" t="s">
        <v>4530</v>
      </c>
      <c r="DW536" s="12" t="b">
        <v>1</v>
      </c>
      <c r="DX536" s="12"/>
      <c r="DY536" s="12"/>
      <c r="DZ536" s="12"/>
      <c r="EA536" s="12"/>
      <c r="EB536" s="12"/>
      <c r="EC536" s="12">
        <v>6.0</v>
      </c>
      <c r="ED536" s="12">
        <v>0.0</v>
      </c>
      <c r="EE536" s="12"/>
      <c r="EF536" s="14"/>
      <c r="EG536" s="14"/>
      <c r="EH536" s="12">
        <v>0.0</v>
      </c>
      <c r="EI536" s="12">
        <v>6.0</v>
      </c>
      <c r="EJ536" s="12"/>
      <c r="EK536" s="12"/>
      <c r="EL536" s="12"/>
      <c r="EM536" s="12"/>
      <c r="EN536" s="12"/>
      <c r="EO536" s="12"/>
      <c r="EP536" s="12">
        <v>3.0</v>
      </c>
      <c r="EQ536" s="12">
        <v>3.0</v>
      </c>
      <c r="ER536" s="12"/>
      <c r="ES536" s="12">
        <v>6.0</v>
      </c>
      <c r="ET536" s="14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4"/>
      <c r="FR536" s="12"/>
      <c r="FS536" s="12"/>
      <c r="FT536" s="12"/>
      <c r="FU536" s="12"/>
      <c r="FV536" s="12"/>
      <c r="FW536" s="12"/>
      <c r="FX536" s="12"/>
      <c r="FY536" s="12"/>
      <c r="FZ536" s="12"/>
      <c r="GA536" s="12"/>
      <c r="GB536" s="12"/>
      <c r="GC536" s="12"/>
      <c r="GD536" s="12"/>
      <c r="GE536" s="12"/>
      <c r="GF536" s="12"/>
      <c r="GG536" s="12"/>
      <c r="GH536" s="12"/>
      <c r="GI536" s="12"/>
      <c r="GJ536" s="12"/>
      <c r="GK536" s="14"/>
      <c r="GL536" s="14"/>
      <c r="GM536" s="12"/>
      <c r="GN536" s="12"/>
      <c r="GO536" s="14"/>
      <c r="GP536" s="14"/>
      <c r="GQ536" s="12"/>
      <c r="GR536" s="14"/>
      <c r="GS536" s="12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2">
        <f t="shared" si="106"/>
        <v>17</v>
      </c>
      <c r="HR536" s="12">
        <v>0.0</v>
      </c>
      <c r="HS536" s="12">
        <v>348000.0</v>
      </c>
      <c r="HT536" s="12">
        <v>0.0</v>
      </c>
      <c r="HU536" s="12">
        <v>0.0</v>
      </c>
      <c r="HV536" s="12">
        <v>0.0</v>
      </c>
      <c r="HW536" s="12">
        <v>0.0</v>
      </c>
      <c r="HX536" s="12">
        <v>348000.0</v>
      </c>
      <c r="HY536" s="12" t="s">
        <v>4531</v>
      </c>
      <c r="HZ536" s="19">
        <v>36548.0</v>
      </c>
    </row>
    <row r="537">
      <c r="A537" s="12" t="s">
        <v>4532</v>
      </c>
      <c r="B537" s="12" t="s">
        <v>4533</v>
      </c>
      <c r="C537" s="13">
        <v>45238.0</v>
      </c>
      <c r="D537" s="12">
        <v>11.0</v>
      </c>
      <c r="E537" s="12" t="s">
        <v>3251</v>
      </c>
      <c r="F537" s="12" t="s">
        <v>3252</v>
      </c>
      <c r="G537" s="12" t="s">
        <v>237</v>
      </c>
      <c r="H537" s="12" t="s">
        <v>238</v>
      </c>
      <c r="I537" s="12" t="s">
        <v>239</v>
      </c>
      <c r="J537" s="14"/>
      <c r="K537" s="12" t="s">
        <v>4534</v>
      </c>
      <c r="L537" s="12" t="s">
        <v>3834</v>
      </c>
      <c r="M537" s="15" t="s">
        <v>600</v>
      </c>
      <c r="N537" s="12" t="s">
        <v>331</v>
      </c>
      <c r="O537" s="12" t="s">
        <v>244</v>
      </c>
      <c r="P537" s="12" t="s">
        <v>245</v>
      </c>
      <c r="Q537" s="12" t="s">
        <v>278</v>
      </c>
      <c r="R537" s="12" t="s">
        <v>279</v>
      </c>
      <c r="S537" s="12" t="s">
        <v>248</v>
      </c>
      <c r="T537" s="16" t="s">
        <v>4535</v>
      </c>
      <c r="U537" s="17" t="s">
        <v>4536</v>
      </c>
      <c r="V537" s="12" t="str">
        <f t="shared" si="1"/>
        <v>3.599226</v>
      </c>
      <c r="W537" s="14" t="str">
        <f t="shared" si="2"/>
        <v>98.563305</v>
      </c>
      <c r="X537" s="14" t="str">
        <f t="shared" si="3"/>
        <v>3.599216</v>
      </c>
      <c r="Y537" s="14" t="str">
        <f t="shared" si="4"/>
        <v>98.563372</v>
      </c>
      <c r="Z537" s="18">
        <f t="shared" si="99"/>
        <v>3467554.716</v>
      </c>
      <c r="AA537" s="14" t="str">
        <f t="shared" si="6"/>
        <v>Diluar Radius</v>
      </c>
      <c r="AB537" s="14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 t="b">
        <v>1</v>
      </c>
      <c r="AZ537" s="12" t="b">
        <v>1</v>
      </c>
      <c r="BA537" s="12"/>
      <c r="BB537" s="12" t="b">
        <v>1</v>
      </c>
      <c r="BC537" s="12"/>
      <c r="BD537" s="12"/>
      <c r="BE537" s="12"/>
      <c r="BF537" s="12" t="b">
        <v>1</v>
      </c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 t="b">
        <v>1</v>
      </c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4"/>
      <c r="DR537" s="12" t="b">
        <v>0</v>
      </c>
      <c r="DS537" s="12" t="b">
        <v>0</v>
      </c>
      <c r="DT537" s="12"/>
      <c r="DU537" s="12"/>
      <c r="DV537" s="12" t="s">
        <v>4537</v>
      </c>
      <c r="DW537" s="12" t="b">
        <v>1</v>
      </c>
      <c r="DX537" s="12"/>
      <c r="DY537" s="12"/>
      <c r="DZ537" s="12"/>
      <c r="EA537" s="12"/>
      <c r="EB537" s="12"/>
      <c r="EC537" s="12"/>
      <c r="ED537" s="12"/>
      <c r="EE537" s="12"/>
      <c r="EF537" s="14"/>
      <c r="EG537" s="14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4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4"/>
      <c r="FR537" s="12"/>
      <c r="FS537" s="12">
        <v>1.0</v>
      </c>
      <c r="FT537" s="12"/>
      <c r="FU537" s="12"/>
      <c r="FV537" s="12"/>
      <c r="FW537" s="12">
        <v>2.0</v>
      </c>
      <c r="FX537" s="12"/>
      <c r="FY537" s="12"/>
      <c r="FZ537" s="12"/>
      <c r="GA537" s="12"/>
      <c r="GB537" s="12"/>
      <c r="GC537" s="12"/>
      <c r="GD537" s="12"/>
      <c r="GE537" s="12"/>
      <c r="GF537" s="12"/>
      <c r="GG537" s="12">
        <v>1.0</v>
      </c>
      <c r="GH537" s="12"/>
      <c r="GI537" s="12"/>
      <c r="GJ537" s="12"/>
      <c r="GK537" s="14"/>
      <c r="GL537" s="14"/>
      <c r="GM537" s="12"/>
      <c r="GN537" s="12"/>
      <c r="GO537" s="14"/>
      <c r="GP537" s="14"/>
      <c r="GQ537" s="12"/>
      <c r="GR537" s="14"/>
      <c r="GS537" s="12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2">
        <f t="shared" si="106"/>
        <v>5</v>
      </c>
      <c r="HR537" s="12">
        <v>48000.0</v>
      </c>
      <c r="HS537" s="12">
        <v>0.0</v>
      </c>
      <c r="HT537" s="12">
        <v>0.0</v>
      </c>
      <c r="HU537" s="12">
        <v>0.0</v>
      </c>
      <c r="HV537" s="12">
        <v>0.0</v>
      </c>
      <c r="HW537" s="12">
        <v>0.0</v>
      </c>
      <c r="HX537" s="12">
        <v>48000.0</v>
      </c>
      <c r="HY537" s="12" t="s">
        <v>4538</v>
      </c>
      <c r="HZ537" s="19">
        <v>36586.0</v>
      </c>
    </row>
    <row r="538">
      <c r="A538" s="12" t="s">
        <v>4539</v>
      </c>
      <c r="B538" s="12" t="s">
        <v>4540</v>
      </c>
      <c r="C538" s="13">
        <v>45238.0</v>
      </c>
      <c r="D538" s="12">
        <v>11.0</v>
      </c>
      <c r="E538" s="12" t="s">
        <v>1094</v>
      </c>
      <c r="F538" s="12" t="s">
        <v>1095</v>
      </c>
      <c r="G538" s="12" t="s">
        <v>237</v>
      </c>
      <c r="H538" s="12" t="s">
        <v>238</v>
      </c>
      <c r="I538" s="12" t="s">
        <v>239</v>
      </c>
      <c r="J538" s="14"/>
      <c r="K538" s="12" t="s">
        <v>1096</v>
      </c>
      <c r="L538" s="12" t="s">
        <v>1097</v>
      </c>
      <c r="M538" s="15" t="s">
        <v>1098</v>
      </c>
      <c r="N538" s="12" t="s">
        <v>1099</v>
      </c>
      <c r="O538" s="12" t="s">
        <v>1100</v>
      </c>
      <c r="P538" s="12" t="s">
        <v>245</v>
      </c>
      <c r="Q538" s="12" t="s">
        <v>278</v>
      </c>
      <c r="R538" s="12" t="s">
        <v>279</v>
      </c>
      <c r="S538" s="12" t="s">
        <v>248</v>
      </c>
      <c r="T538" s="16" t="s">
        <v>4541</v>
      </c>
      <c r="U538" s="17" t="s">
        <v>4542</v>
      </c>
      <c r="V538" s="12" t="str">
        <f t="shared" si="1"/>
        <v>3.115040</v>
      </c>
      <c r="W538" s="14" t="str">
        <f t="shared" si="2"/>
        <v>98.504393</v>
      </c>
      <c r="X538" s="14" t="str">
        <f t="shared" si="3"/>
        <v>3.115045</v>
      </c>
      <c r="Y538" s="14" t="str">
        <f t="shared" si="4"/>
        <v>98.504238</v>
      </c>
      <c r="Z538" s="18">
        <f t="shared" si="99"/>
        <v>10738918.84</v>
      </c>
      <c r="AA538" s="14" t="str">
        <f t="shared" si="6"/>
        <v>Diluar Radius</v>
      </c>
      <c r="AB538" s="14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4"/>
      <c r="DR538" s="12" t="b">
        <v>0</v>
      </c>
      <c r="DS538" s="12" t="b">
        <v>0</v>
      </c>
      <c r="DT538" s="12"/>
      <c r="DU538" s="12"/>
      <c r="DV538" s="12" t="s">
        <v>4543</v>
      </c>
      <c r="DW538" s="12" t="b">
        <v>1</v>
      </c>
      <c r="DX538" s="12"/>
      <c r="DY538" s="12"/>
      <c r="DZ538" s="12"/>
      <c r="EA538" s="12"/>
      <c r="EB538" s="12"/>
      <c r="EC538" s="12"/>
      <c r="ED538" s="12"/>
      <c r="EE538" s="12"/>
      <c r="EF538" s="14"/>
      <c r="EG538" s="14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4"/>
      <c r="EU538" s="12"/>
      <c r="EV538" s="12"/>
      <c r="EW538" s="12"/>
      <c r="EX538" s="12"/>
      <c r="EY538" s="12"/>
      <c r="EZ538" s="12"/>
      <c r="FA538" s="12"/>
      <c r="FB538" s="12">
        <v>2.0</v>
      </c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4"/>
      <c r="FR538" s="12"/>
      <c r="FS538" s="12"/>
      <c r="FT538" s="12"/>
      <c r="FU538" s="12"/>
      <c r="FV538" s="12"/>
      <c r="FW538" s="12"/>
      <c r="FX538" s="12"/>
      <c r="FY538" s="12"/>
      <c r="FZ538" s="12"/>
      <c r="GA538" s="12"/>
      <c r="GB538" s="12"/>
      <c r="GC538" s="12"/>
      <c r="GD538" s="12"/>
      <c r="GE538" s="12"/>
      <c r="GF538" s="12"/>
      <c r="GG538" s="12"/>
      <c r="GH538" s="12"/>
      <c r="GI538" s="12"/>
      <c r="GJ538" s="12"/>
      <c r="GK538" s="14"/>
      <c r="GL538" s="14"/>
      <c r="GM538" s="12"/>
      <c r="GN538" s="12"/>
      <c r="GO538" s="14"/>
      <c r="GP538" s="14"/>
      <c r="GQ538" s="12"/>
      <c r="GR538" s="14"/>
      <c r="GS538" s="12"/>
      <c r="GT538" s="14"/>
      <c r="GU538" s="14"/>
      <c r="GV538" s="14"/>
      <c r="GW538" s="14"/>
      <c r="GX538" s="14"/>
      <c r="GY538" s="14"/>
      <c r="GZ538" s="14"/>
      <c r="HA538" s="14"/>
      <c r="HB538" s="14"/>
      <c r="HC538" s="14"/>
      <c r="HD538" s="14"/>
      <c r="HE538" s="14"/>
      <c r="HF538" s="14"/>
      <c r="HG538" s="14"/>
      <c r="HH538" s="14"/>
      <c r="HI538" s="14"/>
      <c r="HJ538" s="14"/>
      <c r="HK538" s="14"/>
      <c r="HL538" s="14"/>
      <c r="HM538" s="14"/>
      <c r="HN538" s="14"/>
      <c r="HO538" s="14"/>
      <c r="HP538" s="14"/>
      <c r="HQ538" s="12">
        <f t="shared" si="106"/>
        <v>0</v>
      </c>
      <c r="HR538" s="12">
        <v>24000.0</v>
      </c>
      <c r="HS538" s="12">
        <v>0.0</v>
      </c>
      <c r="HT538" s="12">
        <v>0.0</v>
      </c>
      <c r="HU538" s="12">
        <v>0.0</v>
      </c>
      <c r="HV538" s="12">
        <v>0.0</v>
      </c>
      <c r="HW538" s="12">
        <v>0.0</v>
      </c>
      <c r="HX538" s="12">
        <v>24000.0</v>
      </c>
      <c r="HY538" s="12" t="s">
        <v>4544</v>
      </c>
      <c r="HZ538" s="19">
        <v>36542.0</v>
      </c>
    </row>
    <row r="539">
      <c r="A539" s="12" t="s">
        <v>4545</v>
      </c>
      <c r="B539" s="20">
        <v>38364.0</v>
      </c>
      <c r="C539" s="13">
        <v>45238.0</v>
      </c>
      <c r="D539" s="12">
        <v>11.0</v>
      </c>
      <c r="E539" s="12" t="s">
        <v>3251</v>
      </c>
      <c r="F539" s="12" t="s">
        <v>3252</v>
      </c>
      <c r="G539" s="12" t="s">
        <v>237</v>
      </c>
      <c r="H539" s="12" t="s">
        <v>238</v>
      </c>
      <c r="I539" s="12" t="s">
        <v>239</v>
      </c>
      <c r="J539" s="14"/>
      <c r="K539" s="12" t="s">
        <v>4546</v>
      </c>
      <c r="L539" s="12" t="s">
        <v>4547</v>
      </c>
      <c r="M539" s="15" t="s">
        <v>600</v>
      </c>
      <c r="N539" s="12" t="s">
        <v>331</v>
      </c>
      <c r="O539" s="12" t="s">
        <v>244</v>
      </c>
      <c r="P539" s="12" t="s">
        <v>245</v>
      </c>
      <c r="Q539" s="12" t="s">
        <v>278</v>
      </c>
      <c r="R539" s="12" t="s">
        <v>279</v>
      </c>
      <c r="S539" s="12" t="s">
        <v>248</v>
      </c>
      <c r="T539" s="16" t="s">
        <v>4548</v>
      </c>
      <c r="U539" s="17" t="s">
        <v>4549</v>
      </c>
      <c r="V539" s="12" t="str">
        <f t="shared" si="1"/>
        <v>3.598075</v>
      </c>
      <c r="W539" s="14" t="str">
        <f t="shared" si="2"/>
        <v>98.563239</v>
      </c>
      <c r="X539" s="14" t="str">
        <f t="shared" si="3"/>
        <v>3.598061</v>
      </c>
      <c r="Y539" s="14" t="str">
        <f t="shared" si="4"/>
        <v>98.563244</v>
      </c>
      <c r="Z539" s="18">
        <f t="shared" si="99"/>
        <v>1604690.306</v>
      </c>
      <c r="AA539" s="14" t="str">
        <f t="shared" si="6"/>
        <v>Diluar Radius</v>
      </c>
      <c r="AB539" s="14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4"/>
      <c r="DR539" s="12" t="b">
        <v>0</v>
      </c>
      <c r="DS539" s="12" t="b">
        <v>0</v>
      </c>
      <c r="DT539" s="12"/>
      <c r="DU539" s="12"/>
      <c r="DV539" s="12" t="s">
        <v>4550</v>
      </c>
      <c r="DW539" s="12" t="b">
        <v>0</v>
      </c>
      <c r="DX539" s="12"/>
      <c r="DY539" s="12"/>
      <c r="DZ539" s="12"/>
      <c r="EA539" s="12"/>
      <c r="EB539" s="12"/>
      <c r="EC539" s="12"/>
      <c r="ED539" s="12"/>
      <c r="EE539" s="12"/>
      <c r="EF539" s="14"/>
      <c r="EG539" s="14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4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4"/>
      <c r="FR539" s="12"/>
      <c r="FS539" s="12"/>
      <c r="FT539" s="12"/>
      <c r="FU539" s="12"/>
      <c r="FV539" s="12"/>
      <c r="FW539" s="12"/>
      <c r="FX539" s="12"/>
      <c r="FY539" s="12"/>
      <c r="FZ539" s="12"/>
      <c r="GA539" s="12"/>
      <c r="GB539" s="12"/>
      <c r="GC539" s="12"/>
      <c r="GD539" s="12"/>
      <c r="GE539" s="12"/>
      <c r="GF539" s="12"/>
      <c r="GG539" s="12"/>
      <c r="GH539" s="12"/>
      <c r="GI539" s="12"/>
      <c r="GJ539" s="12"/>
      <c r="GK539" s="14"/>
      <c r="GL539" s="14"/>
      <c r="GM539" s="12"/>
      <c r="GN539" s="12"/>
      <c r="GO539" s="14"/>
      <c r="GP539" s="14"/>
      <c r="GQ539" s="12"/>
      <c r="GR539" s="14"/>
      <c r="GS539" s="12"/>
      <c r="GT539" s="14"/>
      <c r="GU539" s="14"/>
      <c r="GV539" s="14"/>
      <c r="GW539" s="14"/>
      <c r="GX539" s="14"/>
      <c r="GY539" s="14"/>
      <c r="GZ539" s="14"/>
      <c r="HA539" s="14"/>
      <c r="HB539" s="14"/>
      <c r="HC539" s="14"/>
      <c r="HD539" s="14"/>
      <c r="HE539" s="14"/>
      <c r="HF539" s="14"/>
      <c r="HG539" s="14"/>
      <c r="HH539" s="14"/>
      <c r="HI539" s="14"/>
      <c r="HJ539" s="14"/>
      <c r="HK539" s="14"/>
      <c r="HL539" s="14"/>
      <c r="HM539" s="14"/>
      <c r="HN539" s="14"/>
      <c r="HO539" s="14"/>
      <c r="HP539" s="14"/>
      <c r="HQ539" s="12">
        <f t="shared" si="106"/>
        <v>0</v>
      </c>
      <c r="HR539" s="12">
        <v>0.0</v>
      </c>
      <c r="HS539" s="12">
        <v>0.0</v>
      </c>
      <c r="HT539" s="12">
        <v>0.0</v>
      </c>
      <c r="HU539" s="12">
        <v>0.0</v>
      </c>
      <c r="HV539" s="12">
        <v>0.0</v>
      </c>
      <c r="HW539" s="12">
        <v>0.0</v>
      </c>
      <c r="HX539" s="12">
        <v>0.0</v>
      </c>
      <c r="HY539" s="20">
        <v>36597.0</v>
      </c>
      <c r="HZ539" s="12" t="s">
        <v>2240</v>
      </c>
    </row>
    <row r="540">
      <c r="A540" s="12" t="s">
        <v>4551</v>
      </c>
      <c r="B540" s="12" t="s">
        <v>4552</v>
      </c>
      <c r="C540" s="13">
        <v>45238.0</v>
      </c>
      <c r="D540" s="12">
        <v>11.0</v>
      </c>
      <c r="E540" s="12" t="s">
        <v>2565</v>
      </c>
      <c r="F540" s="12" t="s">
        <v>2566</v>
      </c>
      <c r="G540" s="12" t="s">
        <v>237</v>
      </c>
      <c r="H540" s="12" t="s">
        <v>238</v>
      </c>
      <c r="I540" s="12" t="s">
        <v>239</v>
      </c>
      <c r="J540" s="14"/>
      <c r="K540" s="12" t="s">
        <v>4553</v>
      </c>
      <c r="L540" s="12" t="s">
        <v>4554</v>
      </c>
      <c r="M540" s="15" t="s">
        <v>2625</v>
      </c>
      <c r="N540" s="12" t="s">
        <v>4162</v>
      </c>
      <c r="O540" s="12" t="s">
        <v>4163</v>
      </c>
      <c r="P540" s="12" t="s">
        <v>245</v>
      </c>
      <c r="Q540" s="12" t="s">
        <v>278</v>
      </c>
      <c r="R540" s="12" t="s">
        <v>279</v>
      </c>
      <c r="S540" s="12" t="s">
        <v>248</v>
      </c>
      <c r="T540" s="16" t="s">
        <v>4510</v>
      </c>
      <c r="U540" s="17" t="s">
        <v>4555</v>
      </c>
      <c r="V540" s="12" t="str">
        <f t="shared" si="1"/>
        <v>3.566411</v>
      </c>
      <c r="W540" s="14" t="str">
        <f t="shared" si="2"/>
        <v>98.932234</v>
      </c>
      <c r="X540" s="14" t="str">
        <f t="shared" si="3"/>
        <v>3.566384</v>
      </c>
      <c r="Y540" s="14" t="str">
        <f t="shared" si="4"/>
        <v>98.932197</v>
      </c>
      <c r="Z540" s="18">
        <f t="shared" si="99"/>
        <v>3723296.84</v>
      </c>
      <c r="AA540" s="14" t="str">
        <f t="shared" si="6"/>
        <v>Diluar Radius</v>
      </c>
      <c r="AB540" s="14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4"/>
      <c r="DR540" s="12" t="b">
        <v>0</v>
      </c>
      <c r="DS540" s="12" t="b">
        <v>0</v>
      </c>
      <c r="DT540" s="12"/>
      <c r="DU540" s="12"/>
      <c r="DV540" s="12" t="s">
        <v>4556</v>
      </c>
      <c r="DW540" s="12" t="b">
        <v>0</v>
      </c>
      <c r="DX540" s="12"/>
      <c r="DY540" s="12"/>
      <c r="DZ540" s="12"/>
      <c r="EA540" s="12"/>
      <c r="EB540" s="12"/>
      <c r="EC540" s="12"/>
      <c r="ED540" s="12"/>
      <c r="EE540" s="12"/>
      <c r="EF540" s="14"/>
      <c r="EG540" s="14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4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4"/>
      <c r="FR540" s="12"/>
      <c r="FS540" s="12"/>
      <c r="FT540" s="12"/>
      <c r="FU540" s="12"/>
      <c r="FV540" s="12"/>
      <c r="FW540" s="12"/>
      <c r="FX540" s="12"/>
      <c r="FY540" s="12"/>
      <c r="FZ540" s="12"/>
      <c r="GA540" s="12"/>
      <c r="GB540" s="12"/>
      <c r="GC540" s="12"/>
      <c r="GD540" s="12"/>
      <c r="GE540" s="12"/>
      <c r="GF540" s="12"/>
      <c r="GG540" s="12"/>
      <c r="GH540" s="12"/>
      <c r="GI540" s="12"/>
      <c r="GJ540" s="12"/>
      <c r="GK540" s="14"/>
      <c r="GL540" s="14"/>
      <c r="GM540" s="12"/>
      <c r="GN540" s="12"/>
      <c r="GO540" s="14"/>
      <c r="GP540" s="14"/>
      <c r="GQ540" s="12"/>
      <c r="GR540" s="14"/>
      <c r="GS540" s="12"/>
      <c r="GT540" s="14"/>
      <c r="GU540" s="14"/>
      <c r="GV540" s="14"/>
      <c r="GW540" s="14"/>
      <c r="GX540" s="14"/>
      <c r="GY540" s="14"/>
      <c r="GZ540" s="14"/>
      <c r="HA540" s="14"/>
      <c r="HB540" s="14"/>
      <c r="HC540" s="14"/>
      <c r="HD540" s="14"/>
      <c r="HE540" s="14"/>
      <c r="HF540" s="14"/>
      <c r="HG540" s="14"/>
      <c r="HH540" s="14"/>
      <c r="HI540" s="14"/>
      <c r="HJ540" s="14"/>
      <c r="HK540" s="14"/>
      <c r="HL540" s="14"/>
      <c r="HM540" s="14"/>
      <c r="HN540" s="14"/>
      <c r="HO540" s="14"/>
      <c r="HP540" s="14"/>
      <c r="HQ540" s="12">
        <f t="shared" si="106"/>
        <v>0</v>
      </c>
      <c r="HR540" s="12">
        <v>0.0</v>
      </c>
      <c r="HS540" s="12">
        <v>0.0</v>
      </c>
      <c r="HT540" s="12">
        <v>0.0</v>
      </c>
      <c r="HU540" s="12">
        <v>0.0</v>
      </c>
      <c r="HV540" s="12">
        <v>0.0</v>
      </c>
      <c r="HW540" s="12">
        <v>0.0</v>
      </c>
      <c r="HX540" s="12">
        <v>0.0</v>
      </c>
      <c r="HY540" s="20">
        <v>36597.0</v>
      </c>
      <c r="HZ540" s="19">
        <v>36574.0</v>
      </c>
    </row>
    <row r="541">
      <c r="A541" s="12" t="s">
        <v>4557</v>
      </c>
      <c r="B541" s="12" t="s">
        <v>4558</v>
      </c>
      <c r="C541" s="13">
        <v>45238.0</v>
      </c>
      <c r="D541" s="12">
        <v>11.0</v>
      </c>
      <c r="E541" s="12" t="s">
        <v>293</v>
      </c>
      <c r="F541" s="12" t="s">
        <v>629</v>
      </c>
      <c r="G541" s="12" t="s">
        <v>237</v>
      </c>
      <c r="H541" s="12" t="s">
        <v>238</v>
      </c>
      <c r="I541" s="12" t="s">
        <v>239</v>
      </c>
      <c r="J541" s="14"/>
      <c r="K541" s="12" t="s">
        <v>4559</v>
      </c>
      <c r="L541" s="12" t="s">
        <v>4560</v>
      </c>
      <c r="M541" s="15" t="s">
        <v>297</v>
      </c>
      <c r="N541" s="12" t="s">
        <v>298</v>
      </c>
      <c r="O541" s="12" t="s">
        <v>259</v>
      </c>
      <c r="P541" s="12" t="s">
        <v>245</v>
      </c>
      <c r="Q541" s="12" t="s">
        <v>278</v>
      </c>
      <c r="R541" s="12" t="s">
        <v>279</v>
      </c>
      <c r="S541" s="12" t="s">
        <v>248</v>
      </c>
      <c r="T541" s="16" t="s">
        <v>4561</v>
      </c>
      <c r="U541" s="17" t="s">
        <v>4562</v>
      </c>
      <c r="V541" s="12" t="str">
        <f t="shared" si="1"/>
        <v>3.578124</v>
      </c>
      <c r="W541" s="14" t="str">
        <f t="shared" si="2"/>
        <v>98.671018</v>
      </c>
      <c r="X541" s="14" t="str">
        <f t="shared" si="3"/>
        <v>3.578100</v>
      </c>
      <c r="Y541" s="14" t="str">
        <f t="shared" si="4"/>
        <v>98.671017</v>
      </c>
      <c r="Z541" s="18">
        <f t="shared" si="99"/>
        <v>2668879.858</v>
      </c>
      <c r="AA541" s="14" t="str">
        <f t="shared" si="6"/>
        <v>Diluar Radius</v>
      </c>
      <c r="AB541" s="14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4"/>
      <c r="DR541" s="12" t="b">
        <v>0</v>
      </c>
      <c r="DS541" s="12" t="b">
        <v>0</v>
      </c>
      <c r="DT541" s="12"/>
      <c r="DU541" s="12"/>
      <c r="DV541" s="12" t="s">
        <v>4563</v>
      </c>
      <c r="DW541" s="12" t="b">
        <v>1</v>
      </c>
      <c r="DX541" s="12"/>
      <c r="DY541" s="12"/>
      <c r="DZ541" s="12"/>
      <c r="EA541" s="12"/>
      <c r="EB541" s="12"/>
      <c r="EC541" s="12"/>
      <c r="ED541" s="12"/>
      <c r="EE541" s="12"/>
      <c r="EF541" s="14"/>
      <c r="EG541" s="14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4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4"/>
      <c r="FR541" s="12"/>
      <c r="FS541" s="12"/>
      <c r="FT541" s="12"/>
      <c r="FU541" s="12"/>
      <c r="FV541" s="12"/>
      <c r="FW541" s="12"/>
      <c r="FX541" s="12"/>
      <c r="FY541" s="12"/>
      <c r="FZ541" s="12"/>
      <c r="GA541" s="12"/>
      <c r="GB541" s="12"/>
      <c r="GC541" s="12"/>
      <c r="GD541" s="12"/>
      <c r="GE541" s="12"/>
      <c r="GF541" s="12"/>
      <c r="GG541" s="12"/>
      <c r="GH541" s="12"/>
      <c r="GI541" s="12"/>
      <c r="GJ541" s="12"/>
      <c r="GK541" s="14"/>
      <c r="GL541" s="14"/>
      <c r="GM541" s="12"/>
      <c r="GN541" s="12"/>
      <c r="GO541" s="14"/>
      <c r="GP541" s="14"/>
      <c r="GQ541" s="12"/>
      <c r="GR541" s="14"/>
      <c r="GS541" s="12"/>
      <c r="GT541" s="14"/>
      <c r="GU541" s="14"/>
      <c r="GV541" s="14"/>
      <c r="GW541" s="14"/>
      <c r="GX541" s="14"/>
      <c r="GY541" s="14"/>
      <c r="GZ541" s="14"/>
      <c r="HA541" s="14"/>
      <c r="HB541" s="14"/>
      <c r="HC541" s="14"/>
      <c r="HD541" s="14"/>
      <c r="HE541" s="14"/>
      <c r="HF541" s="14"/>
      <c r="HG541" s="14"/>
      <c r="HH541" s="14"/>
      <c r="HI541" s="14"/>
      <c r="HJ541" s="14"/>
      <c r="HK541" s="14"/>
      <c r="HL541" s="14"/>
      <c r="HM541" s="14"/>
      <c r="HN541" s="14"/>
      <c r="HO541" s="14"/>
      <c r="HP541" s="14"/>
      <c r="HQ541" s="12">
        <f t="shared" si="106"/>
        <v>0</v>
      </c>
      <c r="HR541" s="12">
        <v>0.0</v>
      </c>
      <c r="HS541" s="12">
        <v>0.0</v>
      </c>
      <c r="HT541" s="12">
        <v>0.0</v>
      </c>
      <c r="HU541" s="12">
        <v>0.0</v>
      </c>
      <c r="HV541" s="12">
        <v>0.0</v>
      </c>
      <c r="HW541" s="12">
        <v>0.0</v>
      </c>
      <c r="HX541" s="12">
        <v>0.0</v>
      </c>
      <c r="HY541" s="20">
        <v>46824.0</v>
      </c>
      <c r="HZ541" s="12" t="s">
        <v>4564</v>
      </c>
    </row>
    <row r="542">
      <c r="A542" s="12" t="s">
        <v>4565</v>
      </c>
      <c r="B542" s="20">
        <v>37358.0</v>
      </c>
      <c r="C542" s="13">
        <v>45238.0</v>
      </c>
      <c r="D542" s="12">
        <v>11.0</v>
      </c>
      <c r="E542" s="12" t="s">
        <v>1094</v>
      </c>
      <c r="F542" s="12" t="s">
        <v>1095</v>
      </c>
      <c r="G542" s="12" t="s">
        <v>237</v>
      </c>
      <c r="H542" s="12" t="s">
        <v>238</v>
      </c>
      <c r="I542" s="12" t="s">
        <v>239</v>
      </c>
      <c r="J542" s="14"/>
      <c r="K542" s="12" t="s">
        <v>1346</v>
      </c>
      <c r="L542" s="12" t="s">
        <v>1347</v>
      </c>
      <c r="M542" s="15" t="s">
        <v>1348</v>
      </c>
      <c r="N542" s="12" t="s">
        <v>1099</v>
      </c>
      <c r="O542" s="12" t="s">
        <v>1100</v>
      </c>
      <c r="P542" s="12" t="s">
        <v>245</v>
      </c>
      <c r="Q542" s="12" t="s">
        <v>278</v>
      </c>
      <c r="R542" s="12" t="s">
        <v>279</v>
      </c>
      <c r="S542" s="12" t="s">
        <v>248</v>
      </c>
      <c r="T542" s="16" t="s">
        <v>4566</v>
      </c>
      <c r="U542" s="17" t="s">
        <v>4567</v>
      </c>
      <c r="V542" s="12" t="str">
        <f t="shared" si="1"/>
        <v>3.105846</v>
      </c>
      <c r="W542" s="14" t="str">
        <f t="shared" si="2"/>
        <v>98.498933</v>
      </c>
      <c r="X542" s="14" t="str">
        <f t="shared" si="3"/>
        <v>3.105897</v>
      </c>
      <c r="Y542" s="14" t="str">
        <f t="shared" si="4"/>
        <v>98.499322</v>
      </c>
      <c r="Z542" s="18">
        <f t="shared" si="99"/>
        <v>6215498.091</v>
      </c>
      <c r="AA542" s="14" t="str">
        <f t="shared" si="6"/>
        <v>Diluar Radius</v>
      </c>
      <c r="AB542" s="14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4"/>
      <c r="DR542" s="12" t="b">
        <v>0</v>
      </c>
      <c r="DS542" s="12" t="b">
        <v>0</v>
      </c>
      <c r="DT542" s="12"/>
      <c r="DU542" s="12"/>
      <c r="DV542" s="12" t="s">
        <v>4568</v>
      </c>
      <c r="DW542" s="12" t="b">
        <v>1</v>
      </c>
      <c r="DX542" s="12"/>
      <c r="DY542" s="12"/>
      <c r="DZ542" s="12"/>
      <c r="EA542" s="12"/>
      <c r="EB542" s="12"/>
      <c r="EC542" s="12"/>
      <c r="ED542" s="12"/>
      <c r="EE542" s="12"/>
      <c r="EF542" s="14"/>
      <c r="EG542" s="14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4"/>
      <c r="EU542" s="12"/>
      <c r="EV542" s="12"/>
      <c r="EW542" s="12"/>
      <c r="EX542" s="12"/>
      <c r="EY542" s="12">
        <v>1.0</v>
      </c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4"/>
      <c r="FR542" s="12"/>
      <c r="FS542" s="12">
        <v>1.0</v>
      </c>
      <c r="FT542" s="12"/>
      <c r="FU542" s="12"/>
      <c r="FV542" s="12"/>
      <c r="FW542" s="12">
        <v>1.0</v>
      </c>
      <c r="FX542" s="12"/>
      <c r="FY542" s="12"/>
      <c r="FZ542" s="12"/>
      <c r="GA542" s="12"/>
      <c r="GB542" s="12"/>
      <c r="GC542" s="12"/>
      <c r="GD542" s="12"/>
      <c r="GE542" s="12"/>
      <c r="GF542" s="12"/>
      <c r="GG542" s="12">
        <v>1.0</v>
      </c>
      <c r="GH542" s="12"/>
      <c r="GI542" s="12"/>
      <c r="GJ542" s="12"/>
      <c r="GK542" s="14"/>
      <c r="GL542" s="14"/>
      <c r="GM542" s="12"/>
      <c r="GN542" s="12"/>
      <c r="GO542" s="14"/>
      <c r="GP542" s="14"/>
      <c r="GQ542" s="12"/>
      <c r="GR542" s="14"/>
      <c r="GS542" s="12"/>
      <c r="GT542" s="14"/>
      <c r="GU542" s="14"/>
      <c r="GV542" s="14"/>
      <c r="GW542" s="14"/>
      <c r="GX542" s="14"/>
      <c r="GY542" s="14"/>
      <c r="GZ542" s="14"/>
      <c r="HA542" s="14"/>
      <c r="HB542" s="14"/>
      <c r="HC542" s="14"/>
      <c r="HD542" s="14"/>
      <c r="HE542" s="14"/>
      <c r="HF542" s="14"/>
      <c r="HG542" s="14"/>
      <c r="HH542" s="14"/>
      <c r="HI542" s="14"/>
      <c r="HJ542" s="14"/>
      <c r="HK542" s="14"/>
      <c r="HL542" s="14"/>
      <c r="HM542" s="14"/>
      <c r="HN542" s="14"/>
      <c r="HO542" s="14"/>
      <c r="HP542" s="14"/>
      <c r="HQ542" s="12">
        <f t="shared" si="106"/>
        <v>0</v>
      </c>
      <c r="HR542" s="12">
        <v>48000.0</v>
      </c>
      <c r="HS542" s="12">
        <v>0.0</v>
      </c>
      <c r="HT542" s="12">
        <v>0.0</v>
      </c>
      <c r="HU542" s="12">
        <v>0.0</v>
      </c>
      <c r="HV542" s="12">
        <v>0.0</v>
      </c>
      <c r="HW542" s="12">
        <v>0.0</v>
      </c>
      <c r="HX542" s="12">
        <v>48000.0</v>
      </c>
      <c r="HY542" s="20">
        <v>45789.0</v>
      </c>
      <c r="HZ542" s="19">
        <v>36548.0</v>
      </c>
    </row>
    <row r="543">
      <c r="A543" s="12" t="s">
        <v>4569</v>
      </c>
      <c r="B543" s="20">
        <v>11791.0</v>
      </c>
      <c r="C543" s="13">
        <v>45238.0</v>
      </c>
      <c r="D543" s="12">
        <v>11.0</v>
      </c>
      <c r="E543" s="12" t="s">
        <v>3251</v>
      </c>
      <c r="F543" s="12" t="s">
        <v>3252</v>
      </c>
      <c r="G543" s="12" t="s">
        <v>237</v>
      </c>
      <c r="H543" s="12" t="s">
        <v>238</v>
      </c>
      <c r="I543" s="12" t="s">
        <v>239</v>
      </c>
      <c r="J543" s="14"/>
      <c r="K543" s="12" t="s">
        <v>4570</v>
      </c>
      <c r="L543" s="12" t="s">
        <v>4571</v>
      </c>
      <c r="M543" s="15" t="s">
        <v>600</v>
      </c>
      <c r="N543" s="12" t="s">
        <v>331</v>
      </c>
      <c r="O543" s="12" t="s">
        <v>244</v>
      </c>
      <c r="P543" s="12" t="s">
        <v>245</v>
      </c>
      <c r="Q543" s="12" t="s">
        <v>278</v>
      </c>
      <c r="R543" s="12" t="s">
        <v>279</v>
      </c>
      <c r="S543" s="12" t="s">
        <v>248</v>
      </c>
      <c r="T543" s="16" t="s">
        <v>4572</v>
      </c>
      <c r="U543" s="17" t="s">
        <v>4573</v>
      </c>
      <c r="V543" s="12" t="str">
        <f t="shared" si="1"/>
        <v>3.598646</v>
      </c>
      <c r="W543" s="14" t="str">
        <f t="shared" si="2"/>
        <v>98.563354</v>
      </c>
      <c r="X543" s="14" t="str">
        <f t="shared" si="3"/>
        <v>3.598610</v>
      </c>
      <c r="Y543" s="14" t="str">
        <f t="shared" si="4"/>
        <v>98.563336</v>
      </c>
      <c r="Z543" s="18">
        <f t="shared" si="99"/>
        <v>4047177.133</v>
      </c>
      <c r="AA543" s="14" t="str">
        <f t="shared" si="6"/>
        <v>Diluar Radius</v>
      </c>
      <c r="AB543" s="14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4"/>
      <c r="DR543" s="12" t="b">
        <v>0</v>
      </c>
      <c r="DS543" s="12" t="b">
        <v>0</v>
      </c>
      <c r="DT543" s="12"/>
      <c r="DU543" s="12"/>
      <c r="DV543" s="12" t="s">
        <v>4574</v>
      </c>
      <c r="DW543" s="12" t="b">
        <v>1</v>
      </c>
      <c r="DX543" s="12"/>
      <c r="DY543" s="12"/>
      <c r="DZ543" s="12"/>
      <c r="EA543" s="12"/>
      <c r="EB543" s="12"/>
      <c r="EC543" s="12"/>
      <c r="ED543" s="12"/>
      <c r="EE543" s="12"/>
      <c r="EF543" s="14"/>
      <c r="EG543" s="14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4"/>
      <c r="EU543" s="12"/>
      <c r="EV543" s="12"/>
      <c r="EW543" s="12"/>
      <c r="EX543" s="12"/>
      <c r="EY543" s="12"/>
      <c r="EZ543" s="12"/>
      <c r="FA543" s="12"/>
      <c r="FB543" s="12"/>
      <c r="FC543" s="12">
        <v>2.0</v>
      </c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4"/>
      <c r="FR543" s="12"/>
      <c r="FS543" s="12"/>
      <c r="FT543" s="12"/>
      <c r="FU543" s="12"/>
      <c r="FV543" s="12"/>
      <c r="FW543" s="12"/>
      <c r="FX543" s="12"/>
      <c r="FY543" s="12"/>
      <c r="FZ543" s="12"/>
      <c r="GA543" s="12"/>
      <c r="GB543" s="12"/>
      <c r="GC543" s="12"/>
      <c r="GD543" s="12"/>
      <c r="GE543" s="12"/>
      <c r="GF543" s="12"/>
      <c r="GG543" s="12"/>
      <c r="GH543" s="12"/>
      <c r="GI543" s="12"/>
      <c r="GJ543" s="12"/>
      <c r="GK543" s="14"/>
      <c r="GL543" s="14"/>
      <c r="GM543" s="12"/>
      <c r="GN543" s="12"/>
      <c r="GO543" s="14"/>
      <c r="GP543" s="14"/>
      <c r="GQ543" s="12"/>
      <c r="GR543" s="14"/>
      <c r="GS543" s="12"/>
      <c r="GT543" s="14"/>
      <c r="GU543" s="14"/>
      <c r="GV543" s="14"/>
      <c r="GW543" s="14"/>
      <c r="GX543" s="14"/>
      <c r="GY543" s="14"/>
      <c r="GZ543" s="14"/>
      <c r="HA543" s="14"/>
      <c r="HB543" s="14"/>
      <c r="HC543" s="14"/>
      <c r="HD543" s="14"/>
      <c r="HE543" s="14"/>
      <c r="HF543" s="14"/>
      <c r="HG543" s="14"/>
      <c r="HH543" s="14"/>
      <c r="HI543" s="14"/>
      <c r="HJ543" s="14"/>
      <c r="HK543" s="14"/>
      <c r="HL543" s="14"/>
      <c r="HM543" s="14"/>
      <c r="HN543" s="14"/>
      <c r="HO543" s="14"/>
      <c r="HP543" s="14"/>
      <c r="HQ543" s="12">
        <f t="shared" si="106"/>
        <v>0</v>
      </c>
      <c r="HR543" s="12">
        <v>24000.0</v>
      </c>
      <c r="HS543" s="12">
        <v>0.0</v>
      </c>
      <c r="HT543" s="12">
        <v>0.0</v>
      </c>
      <c r="HU543" s="12">
        <v>0.0</v>
      </c>
      <c r="HV543" s="12">
        <v>0.0</v>
      </c>
      <c r="HW543" s="12">
        <v>0.0</v>
      </c>
      <c r="HX543" s="12">
        <v>24000.0</v>
      </c>
      <c r="HY543" s="20">
        <v>36719.0</v>
      </c>
      <c r="HZ543" s="19">
        <v>36584.0</v>
      </c>
    </row>
    <row r="544">
      <c r="A544" s="12" t="s">
        <v>4575</v>
      </c>
      <c r="B544" s="20">
        <v>44328.0</v>
      </c>
      <c r="C544" s="13">
        <v>45238.0</v>
      </c>
      <c r="D544" s="12">
        <v>11.0</v>
      </c>
      <c r="E544" s="12" t="s">
        <v>293</v>
      </c>
      <c r="F544" s="12" t="s">
        <v>629</v>
      </c>
      <c r="G544" s="12" t="s">
        <v>237</v>
      </c>
      <c r="H544" s="12" t="s">
        <v>238</v>
      </c>
      <c r="I544" s="12" t="s">
        <v>239</v>
      </c>
      <c r="J544" s="14"/>
      <c r="K544" s="12" t="s">
        <v>4576</v>
      </c>
      <c r="L544" s="12" t="s">
        <v>4577</v>
      </c>
      <c r="M544" s="15" t="s">
        <v>297</v>
      </c>
      <c r="N544" s="12" t="s">
        <v>298</v>
      </c>
      <c r="O544" s="12" t="s">
        <v>259</v>
      </c>
      <c r="P544" s="12" t="s">
        <v>245</v>
      </c>
      <c r="Q544" s="12" t="s">
        <v>299</v>
      </c>
      <c r="R544" s="12" t="s">
        <v>247</v>
      </c>
      <c r="S544" s="12" t="s">
        <v>4578</v>
      </c>
      <c r="T544" s="16" t="s">
        <v>4579</v>
      </c>
      <c r="U544" s="17" t="s">
        <v>4580</v>
      </c>
      <c r="V544" s="12" t="str">
        <f t="shared" si="1"/>
        <v>3.578240</v>
      </c>
      <c r="W544" s="14" t="str">
        <f t="shared" si="2"/>
        <v>98.670593</v>
      </c>
      <c r="X544" s="14" t="str">
        <f t="shared" si="3"/>
        <v>3.578138</v>
      </c>
      <c r="Y544" s="14" t="str">
        <f t="shared" si="4"/>
        <v>98.670532</v>
      </c>
      <c r="Z544" s="18">
        <f t="shared" si="99"/>
        <v>11621737.69</v>
      </c>
      <c r="AA544" s="14" t="str">
        <f t="shared" si="6"/>
        <v>Diluar Radius</v>
      </c>
      <c r="AB544" s="14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4"/>
      <c r="DR544" s="12" t="b">
        <v>0</v>
      </c>
      <c r="DS544" s="12" t="b">
        <v>0</v>
      </c>
      <c r="DT544" s="12"/>
      <c r="DU544" s="12"/>
      <c r="DV544" s="12" t="s">
        <v>4581</v>
      </c>
      <c r="DW544" s="12" t="b">
        <v>1</v>
      </c>
      <c r="DX544" s="12"/>
      <c r="DY544" s="12"/>
      <c r="DZ544" s="12"/>
      <c r="EA544" s="12"/>
      <c r="EB544" s="12"/>
      <c r="EC544" s="12"/>
      <c r="ED544" s="12"/>
      <c r="EE544" s="12"/>
      <c r="EF544" s="14"/>
      <c r="EG544" s="14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4"/>
      <c r="EU544" s="12"/>
      <c r="EV544" s="12"/>
      <c r="EW544" s="12"/>
      <c r="EX544" s="12"/>
      <c r="EY544" s="12"/>
      <c r="EZ544" s="12"/>
      <c r="FA544" s="12"/>
      <c r="FB544" s="12"/>
      <c r="FC544" s="12">
        <v>2.0</v>
      </c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4"/>
      <c r="FR544" s="12"/>
      <c r="FS544" s="12"/>
      <c r="FT544" s="12"/>
      <c r="FU544" s="12"/>
      <c r="FV544" s="12"/>
      <c r="FW544" s="12">
        <v>1.0</v>
      </c>
      <c r="FX544" s="12"/>
      <c r="FY544" s="12">
        <v>1.0</v>
      </c>
      <c r="FZ544" s="12"/>
      <c r="GA544" s="12"/>
      <c r="GB544" s="12"/>
      <c r="GC544" s="12"/>
      <c r="GD544" s="12"/>
      <c r="GE544" s="12"/>
      <c r="GF544" s="12"/>
      <c r="GG544" s="12"/>
      <c r="GH544" s="12"/>
      <c r="GI544" s="12"/>
      <c r="GJ544" s="12"/>
      <c r="GK544" s="14"/>
      <c r="GL544" s="14"/>
      <c r="GM544" s="12"/>
      <c r="GN544" s="12"/>
      <c r="GO544" s="14"/>
      <c r="GP544" s="14"/>
      <c r="GQ544" s="12"/>
      <c r="GR544" s="14"/>
      <c r="GS544" s="12"/>
      <c r="GT544" s="14"/>
      <c r="GU544" s="14"/>
      <c r="GV544" s="14"/>
      <c r="GW544" s="14"/>
      <c r="GX544" s="14"/>
      <c r="GY544" s="14"/>
      <c r="GZ544" s="14"/>
      <c r="HA544" s="14"/>
      <c r="HB544" s="14"/>
      <c r="HC544" s="14"/>
      <c r="HD544" s="14"/>
      <c r="HE544" s="14"/>
      <c r="HF544" s="14"/>
      <c r="HG544" s="14"/>
      <c r="HH544" s="14"/>
      <c r="HI544" s="14"/>
      <c r="HJ544" s="14"/>
      <c r="HK544" s="14"/>
      <c r="HL544" s="14"/>
      <c r="HM544" s="14"/>
      <c r="HN544" s="14"/>
      <c r="HO544" s="14"/>
      <c r="HP544" s="14"/>
      <c r="HQ544" s="12">
        <f t="shared" si="106"/>
        <v>0</v>
      </c>
      <c r="HR544" s="12">
        <v>48000.0</v>
      </c>
      <c r="HS544" s="12">
        <v>0.0</v>
      </c>
      <c r="HT544" s="12">
        <v>0.0</v>
      </c>
      <c r="HU544" s="12">
        <v>0.0</v>
      </c>
      <c r="HV544" s="12">
        <v>0.0</v>
      </c>
      <c r="HW544" s="12">
        <v>0.0</v>
      </c>
      <c r="HX544" s="12">
        <v>48000.0</v>
      </c>
      <c r="HY544" s="20">
        <v>16052.0</v>
      </c>
      <c r="HZ544" s="19">
        <v>36729.0</v>
      </c>
    </row>
    <row r="545">
      <c r="A545" s="12" t="s">
        <v>4582</v>
      </c>
      <c r="B545" s="20">
        <v>40129.0</v>
      </c>
      <c r="C545" s="13">
        <v>45238.0</v>
      </c>
      <c r="D545" s="12">
        <v>11.0</v>
      </c>
      <c r="E545" s="12" t="s">
        <v>1094</v>
      </c>
      <c r="F545" s="12" t="s">
        <v>1095</v>
      </c>
      <c r="G545" s="12" t="s">
        <v>237</v>
      </c>
      <c r="H545" s="12" t="s">
        <v>238</v>
      </c>
      <c r="I545" s="12" t="s">
        <v>239</v>
      </c>
      <c r="J545" s="14"/>
      <c r="K545" s="12" t="s">
        <v>4583</v>
      </c>
      <c r="L545" s="12" t="s">
        <v>4584</v>
      </c>
      <c r="M545" s="15" t="s">
        <v>4585</v>
      </c>
      <c r="N545" s="12" t="s">
        <v>1099</v>
      </c>
      <c r="O545" s="12" t="s">
        <v>1100</v>
      </c>
      <c r="P545" s="12" t="s">
        <v>245</v>
      </c>
      <c r="Q545" s="12" t="s">
        <v>299</v>
      </c>
      <c r="R545" s="12" t="s">
        <v>247</v>
      </c>
      <c r="S545" s="12" t="s">
        <v>248</v>
      </c>
      <c r="T545" s="16" t="s">
        <v>4586</v>
      </c>
      <c r="U545" s="17" t="s">
        <v>4587</v>
      </c>
      <c r="V545" s="12" t="str">
        <f t="shared" si="1"/>
        <v>3.102977</v>
      </c>
      <c r="W545" s="14" t="str">
        <f t="shared" si="2"/>
        <v>98.498543</v>
      </c>
      <c r="X545" s="14" t="str">
        <f t="shared" si="3"/>
        <v>3.102977</v>
      </c>
      <c r="Y545" s="14" t="str">
        <f t="shared" si="4"/>
        <v>98.498546</v>
      </c>
      <c r="Z545" s="18">
        <f t="shared" si="99"/>
        <v>233295.971</v>
      </c>
      <c r="AA545" s="14" t="str">
        <f t="shared" si="6"/>
        <v>Diluar Radius</v>
      </c>
      <c r="AB545" s="14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4"/>
      <c r="DR545" s="12" t="b">
        <v>0</v>
      </c>
      <c r="DS545" s="12" t="b">
        <v>0</v>
      </c>
      <c r="DT545" s="12"/>
      <c r="DU545" s="12"/>
      <c r="DV545" s="12" t="s">
        <v>4588</v>
      </c>
      <c r="DW545" s="12" t="b">
        <v>1</v>
      </c>
      <c r="DX545" s="12"/>
      <c r="DY545" s="12"/>
      <c r="DZ545" s="12"/>
      <c r="EA545" s="12"/>
      <c r="EB545" s="12"/>
      <c r="EC545" s="12"/>
      <c r="ED545" s="12"/>
      <c r="EE545" s="12"/>
      <c r="EF545" s="14"/>
      <c r="EG545" s="14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4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4"/>
      <c r="FR545" s="12"/>
      <c r="FS545" s="12"/>
      <c r="FT545" s="12"/>
      <c r="FU545" s="12"/>
      <c r="FV545" s="12"/>
      <c r="FW545" s="12"/>
      <c r="FX545" s="12"/>
      <c r="FY545" s="12"/>
      <c r="FZ545" s="12"/>
      <c r="GA545" s="12"/>
      <c r="GB545" s="12"/>
      <c r="GC545" s="12"/>
      <c r="GD545" s="12"/>
      <c r="GE545" s="12"/>
      <c r="GF545" s="12"/>
      <c r="GG545" s="12"/>
      <c r="GH545" s="12">
        <v>3.0</v>
      </c>
      <c r="GI545" s="12"/>
      <c r="GJ545" s="12"/>
      <c r="GK545" s="14"/>
      <c r="GL545" s="14"/>
      <c r="GM545" s="12"/>
      <c r="GN545" s="12"/>
      <c r="GO545" s="14"/>
      <c r="GP545" s="14"/>
      <c r="GQ545" s="12"/>
      <c r="GR545" s="14"/>
      <c r="GS545" s="12"/>
      <c r="GT545" s="14"/>
      <c r="GU545" s="14"/>
      <c r="GV545" s="14"/>
      <c r="GW545" s="14"/>
      <c r="GX545" s="14"/>
      <c r="GY545" s="14"/>
      <c r="GZ545" s="14"/>
      <c r="HA545" s="14"/>
      <c r="HB545" s="14"/>
      <c r="HC545" s="14"/>
      <c r="HD545" s="14"/>
      <c r="HE545" s="14"/>
      <c r="HF545" s="14"/>
      <c r="HG545" s="14"/>
      <c r="HH545" s="14"/>
      <c r="HI545" s="14"/>
      <c r="HJ545" s="14"/>
      <c r="HK545" s="14"/>
      <c r="HL545" s="14"/>
      <c r="HM545" s="14"/>
      <c r="HN545" s="14"/>
      <c r="HO545" s="14"/>
      <c r="HP545" s="14"/>
      <c r="HQ545" s="12">
        <f t="shared" si="106"/>
        <v>0</v>
      </c>
      <c r="HR545" s="12">
        <v>36000.0</v>
      </c>
      <c r="HS545" s="12">
        <v>0.0</v>
      </c>
      <c r="HT545" s="12">
        <v>0.0</v>
      </c>
      <c r="HU545" s="12">
        <v>0.0</v>
      </c>
      <c r="HV545" s="12">
        <v>0.0</v>
      </c>
      <c r="HW545" s="12">
        <v>0.0</v>
      </c>
      <c r="HX545" s="12">
        <v>36000.0</v>
      </c>
      <c r="HY545" s="12" t="s">
        <v>4589</v>
      </c>
      <c r="HZ545" s="19">
        <v>36573.0</v>
      </c>
    </row>
    <row r="546">
      <c r="A546" s="12" t="s">
        <v>4590</v>
      </c>
      <c r="B546" s="20">
        <v>38607.0</v>
      </c>
      <c r="C546" s="13">
        <v>45238.0</v>
      </c>
      <c r="D546" s="12">
        <v>11.0</v>
      </c>
      <c r="E546" s="12" t="s">
        <v>2565</v>
      </c>
      <c r="F546" s="12" t="s">
        <v>2566</v>
      </c>
      <c r="G546" s="12" t="s">
        <v>237</v>
      </c>
      <c r="H546" s="12" t="s">
        <v>238</v>
      </c>
      <c r="I546" s="12" t="s">
        <v>239</v>
      </c>
      <c r="J546" s="14"/>
      <c r="K546" s="12" t="s">
        <v>4591</v>
      </c>
      <c r="L546" s="12" t="s">
        <v>4592</v>
      </c>
      <c r="M546" s="15" t="s">
        <v>2625</v>
      </c>
      <c r="N546" s="12" t="s">
        <v>4162</v>
      </c>
      <c r="O546" s="12" t="s">
        <v>4163</v>
      </c>
      <c r="P546" s="12" t="s">
        <v>245</v>
      </c>
      <c r="Q546" s="12" t="s">
        <v>278</v>
      </c>
      <c r="R546" s="12" t="s">
        <v>279</v>
      </c>
      <c r="S546" s="12" t="s">
        <v>248</v>
      </c>
      <c r="T546" s="16" t="s">
        <v>4593</v>
      </c>
      <c r="U546" s="17" t="s">
        <v>4594</v>
      </c>
      <c r="V546" s="12" t="str">
        <f t="shared" si="1"/>
        <v>3.566325</v>
      </c>
      <c r="W546" s="14" t="str">
        <f t="shared" si="2"/>
        <v>98.932571</v>
      </c>
      <c r="X546" s="14" t="str">
        <f t="shared" si="3"/>
        <v>3.566383</v>
      </c>
      <c r="Y546" s="14" t="str">
        <f t="shared" si="4"/>
        <v>98.932333</v>
      </c>
      <c r="Z546" s="18">
        <f t="shared" si="99"/>
        <v>13987330.48</v>
      </c>
      <c r="AA546" s="14" t="str">
        <f t="shared" si="6"/>
        <v>Diluar Radius</v>
      </c>
      <c r="AB546" s="14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4"/>
      <c r="DR546" s="12" t="b">
        <v>0</v>
      </c>
      <c r="DS546" s="12" t="b">
        <v>0</v>
      </c>
      <c r="DT546" s="12"/>
      <c r="DU546" s="12"/>
      <c r="DV546" s="12" t="s">
        <v>4595</v>
      </c>
      <c r="DW546" s="12" t="b">
        <v>0</v>
      </c>
      <c r="DX546" s="12"/>
      <c r="DY546" s="12"/>
      <c r="DZ546" s="12"/>
      <c r="EA546" s="12"/>
      <c r="EB546" s="12"/>
      <c r="EC546" s="12"/>
      <c r="ED546" s="12"/>
      <c r="EE546" s="12"/>
      <c r="EF546" s="14"/>
      <c r="EG546" s="14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4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4"/>
      <c r="FR546" s="12"/>
      <c r="FS546" s="12"/>
      <c r="FT546" s="12"/>
      <c r="FU546" s="12"/>
      <c r="FV546" s="12"/>
      <c r="FW546" s="12"/>
      <c r="FX546" s="12"/>
      <c r="FY546" s="12"/>
      <c r="FZ546" s="12"/>
      <c r="GA546" s="12"/>
      <c r="GB546" s="12"/>
      <c r="GC546" s="12"/>
      <c r="GD546" s="12"/>
      <c r="GE546" s="12"/>
      <c r="GF546" s="12"/>
      <c r="GG546" s="12"/>
      <c r="GH546" s="12"/>
      <c r="GI546" s="12"/>
      <c r="GJ546" s="12"/>
      <c r="GK546" s="14"/>
      <c r="GL546" s="14"/>
      <c r="GM546" s="12"/>
      <c r="GN546" s="12"/>
      <c r="GO546" s="14"/>
      <c r="GP546" s="14"/>
      <c r="GQ546" s="12"/>
      <c r="GR546" s="14"/>
      <c r="GS546" s="12"/>
      <c r="GT546" s="14"/>
      <c r="GU546" s="14"/>
      <c r="GV546" s="14"/>
      <c r="GW546" s="14"/>
      <c r="GX546" s="14"/>
      <c r="GY546" s="14"/>
      <c r="GZ546" s="14"/>
      <c r="HA546" s="14"/>
      <c r="HB546" s="14"/>
      <c r="HC546" s="14"/>
      <c r="HD546" s="14"/>
      <c r="HE546" s="14"/>
      <c r="HF546" s="14"/>
      <c r="HG546" s="14"/>
      <c r="HH546" s="14"/>
      <c r="HI546" s="14"/>
      <c r="HJ546" s="14"/>
      <c r="HK546" s="14"/>
      <c r="HL546" s="14"/>
      <c r="HM546" s="14"/>
      <c r="HN546" s="14"/>
      <c r="HO546" s="14"/>
      <c r="HP546" s="14"/>
      <c r="HQ546" s="12">
        <f t="shared" si="106"/>
        <v>0</v>
      </c>
      <c r="HR546" s="12">
        <v>0.0</v>
      </c>
      <c r="HS546" s="12">
        <v>0.0</v>
      </c>
      <c r="HT546" s="12">
        <v>0.0</v>
      </c>
      <c r="HU546" s="12">
        <v>0.0</v>
      </c>
      <c r="HV546" s="12">
        <v>0.0</v>
      </c>
      <c r="HW546" s="12">
        <v>0.0</v>
      </c>
      <c r="HX546" s="12">
        <v>0.0</v>
      </c>
      <c r="HY546" s="12" t="s">
        <v>4596</v>
      </c>
      <c r="HZ546" s="19">
        <v>36669.0</v>
      </c>
    </row>
    <row r="547">
      <c r="A547" s="12" t="s">
        <v>4597</v>
      </c>
      <c r="B547" s="12" t="s">
        <v>4598</v>
      </c>
      <c r="C547" s="13">
        <v>45238.0</v>
      </c>
      <c r="D547" s="12">
        <v>11.0</v>
      </c>
      <c r="E547" s="12" t="s">
        <v>293</v>
      </c>
      <c r="F547" s="12" t="s">
        <v>629</v>
      </c>
      <c r="G547" s="12" t="s">
        <v>237</v>
      </c>
      <c r="H547" s="12" t="s">
        <v>238</v>
      </c>
      <c r="I547" s="12" t="s">
        <v>239</v>
      </c>
      <c r="J547" s="14"/>
      <c r="K547" s="12" t="s">
        <v>4599</v>
      </c>
      <c r="L547" s="12" t="s">
        <v>4600</v>
      </c>
      <c r="M547" s="15" t="s">
        <v>297</v>
      </c>
      <c r="N547" s="12" t="s">
        <v>298</v>
      </c>
      <c r="O547" s="12" t="s">
        <v>259</v>
      </c>
      <c r="P547" s="12" t="s">
        <v>245</v>
      </c>
      <c r="Q547" s="12" t="s">
        <v>246</v>
      </c>
      <c r="R547" s="12" t="s">
        <v>247</v>
      </c>
      <c r="S547" s="12" t="s">
        <v>248</v>
      </c>
      <c r="T547" s="16" t="s">
        <v>4601</v>
      </c>
      <c r="U547" s="17" t="s">
        <v>4602</v>
      </c>
      <c r="V547" s="12" t="str">
        <f t="shared" si="1"/>
        <v>3.578347</v>
      </c>
      <c r="W547" s="14" t="str">
        <f t="shared" si="2"/>
        <v>98.670501</v>
      </c>
      <c r="X547" s="14" t="str">
        <f t="shared" si="3"/>
        <v>3.578207</v>
      </c>
      <c r="Y547" s="14" t="str">
        <f t="shared" si="4"/>
        <v>98.670245</v>
      </c>
      <c r="Z547" s="18">
        <f t="shared" si="99"/>
        <v>10638881.4</v>
      </c>
      <c r="AA547" s="14" t="str">
        <f t="shared" si="6"/>
        <v>Diluar Radius</v>
      </c>
      <c r="AB547" s="14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4"/>
      <c r="DR547" s="12" t="b">
        <v>0</v>
      </c>
      <c r="DS547" s="12" t="b">
        <v>0</v>
      </c>
      <c r="DT547" s="12"/>
      <c r="DU547" s="12"/>
      <c r="DV547" s="12" t="s">
        <v>4603</v>
      </c>
      <c r="DW547" s="12" t="b">
        <v>1</v>
      </c>
      <c r="DX547" s="12"/>
      <c r="DY547" s="12"/>
      <c r="DZ547" s="12"/>
      <c r="EA547" s="12"/>
      <c r="EB547" s="12"/>
      <c r="EC547" s="12"/>
      <c r="ED547" s="12"/>
      <c r="EE547" s="12"/>
      <c r="EF547" s="14"/>
      <c r="EG547" s="14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4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4"/>
      <c r="FR547" s="12"/>
      <c r="FS547" s="12"/>
      <c r="FT547" s="12">
        <v>2.0</v>
      </c>
      <c r="FU547" s="12"/>
      <c r="FV547" s="12"/>
      <c r="FW547" s="12"/>
      <c r="FX547" s="12"/>
      <c r="FY547" s="12"/>
      <c r="FZ547" s="12"/>
      <c r="GA547" s="12"/>
      <c r="GB547" s="12"/>
      <c r="GC547" s="12"/>
      <c r="GD547" s="12"/>
      <c r="GE547" s="12"/>
      <c r="GF547" s="12"/>
      <c r="GG547" s="12"/>
      <c r="GH547" s="12"/>
      <c r="GI547" s="12"/>
      <c r="GJ547" s="12"/>
      <c r="GK547" s="14"/>
      <c r="GL547" s="14"/>
      <c r="GM547" s="12"/>
      <c r="GN547" s="12"/>
      <c r="GO547" s="14"/>
      <c r="GP547" s="14"/>
      <c r="GQ547" s="12"/>
      <c r="GR547" s="14"/>
      <c r="GS547" s="12"/>
      <c r="GT547" s="14"/>
      <c r="GU547" s="14"/>
      <c r="GV547" s="14"/>
      <c r="GW547" s="14"/>
      <c r="GX547" s="14"/>
      <c r="GY547" s="14"/>
      <c r="GZ547" s="14"/>
      <c r="HA547" s="14"/>
      <c r="HB547" s="14"/>
      <c r="HC547" s="14"/>
      <c r="HD547" s="14"/>
      <c r="HE547" s="14"/>
      <c r="HF547" s="14"/>
      <c r="HG547" s="14"/>
      <c r="HH547" s="14"/>
      <c r="HI547" s="14"/>
      <c r="HJ547" s="14"/>
      <c r="HK547" s="14"/>
      <c r="HL547" s="14"/>
      <c r="HM547" s="14"/>
      <c r="HN547" s="14"/>
      <c r="HO547" s="14"/>
      <c r="HP547" s="14"/>
      <c r="HQ547" s="12">
        <f t="shared" si="106"/>
        <v>0</v>
      </c>
      <c r="HR547" s="12">
        <v>24000.0</v>
      </c>
      <c r="HS547" s="12">
        <v>0.0</v>
      </c>
      <c r="HT547" s="12">
        <v>0.0</v>
      </c>
      <c r="HU547" s="12">
        <v>0.0</v>
      </c>
      <c r="HV547" s="12">
        <v>0.0</v>
      </c>
      <c r="HW547" s="12">
        <v>0.0</v>
      </c>
      <c r="HX547" s="12">
        <v>24000.0</v>
      </c>
      <c r="HY547" s="12" t="s">
        <v>4604</v>
      </c>
      <c r="HZ547" s="19">
        <v>36539.0</v>
      </c>
    </row>
    <row r="548">
      <c r="A548" s="12" t="s">
        <v>4605</v>
      </c>
      <c r="B548" s="12" t="s">
        <v>4606</v>
      </c>
      <c r="C548" s="13">
        <v>45238.0</v>
      </c>
      <c r="D548" s="12">
        <v>11.0</v>
      </c>
      <c r="E548" s="12" t="s">
        <v>3251</v>
      </c>
      <c r="F548" s="12" t="s">
        <v>3252</v>
      </c>
      <c r="G548" s="12" t="s">
        <v>237</v>
      </c>
      <c r="H548" s="12" t="s">
        <v>238</v>
      </c>
      <c r="I548" s="12" t="s">
        <v>239</v>
      </c>
      <c r="J548" s="14"/>
      <c r="K548" s="12" t="s">
        <v>3728</v>
      </c>
      <c r="L548" s="12" t="s">
        <v>3729</v>
      </c>
      <c r="M548" s="15" t="s">
        <v>600</v>
      </c>
      <c r="N548" s="12" t="s">
        <v>3715</v>
      </c>
      <c r="O548" s="12" t="s">
        <v>244</v>
      </c>
      <c r="P548" s="12" t="s">
        <v>245</v>
      </c>
      <c r="Q548" s="12" t="s">
        <v>278</v>
      </c>
      <c r="R548" s="12" t="s">
        <v>279</v>
      </c>
      <c r="S548" s="12" t="s">
        <v>248</v>
      </c>
      <c r="T548" s="16" t="s">
        <v>4607</v>
      </c>
      <c r="U548" s="17" t="s">
        <v>4608</v>
      </c>
      <c r="V548" s="12" t="str">
        <f t="shared" si="1"/>
        <v>3.628517</v>
      </c>
      <c r="W548" s="14" t="str">
        <f t="shared" si="2"/>
        <v>98.555878</v>
      </c>
      <c r="X548" s="14" t="str">
        <f t="shared" si="3"/>
        <v>3.628522</v>
      </c>
      <c r="Y548" s="14" t="str">
        <f t="shared" si="4"/>
        <v>98.555911</v>
      </c>
      <c r="Z548" s="18">
        <f t="shared" si="99"/>
        <v>1003264.728</v>
      </c>
      <c r="AA548" s="14" t="str">
        <f t="shared" si="6"/>
        <v>Diluar Radius</v>
      </c>
      <c r="AB548" s="14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 t="b">
        <v>1</v>
      </c>
      <c r="BC548" s="12"/>
      <c r="BD548" s="12"/>
      <c r="BE548" s="12"/>
      <c r="BF548" s="12" t="b">
        <v>1</v>
      </c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 t="b">
        <v>1</v>
      </c>
      <c r="BW548" s="12"/>
      <c r="BX548" s="12" t="b">
        <v>1</v>
      </c>
      <c r="BY548" s="12"/>
      <c r="BZ548" s="12" t="b">
        <v>1</v>
      </c>
      <c r="CA548" s="12"/>
      <c r="CB548" s="12" t="b">
        <v>1</v>
      </c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4"/>
      <c r="DR548" s="12" t="b">
        <v>0</v>
      </c>
      <c r="DS548" s="12" t="b">
        <v>0</v>
      </c>
      <c r="DT548" s="12"/>
      <c r="DU548" s="12"/>
      <c r="DV548" s="12" t="s">
        <v>4609</v>
      </c>
      <c r="DW548" s="12" t="b">
        <v>1</v>
      </c>
      <c r="DX548" s="12"/>
      <c r="DY548" s="12"/>
      <c r="DZ548" s="12"/>
      <c r="EA548" s="12"/>
      <c r="EB548" s="12"/>
      <c r="EC548" s="12"/>
      <c r="ED548" s="12"/>
      <c r="EE548" s="12"/>
      <c r="EF548" s="14"/>
      <c r="EG548" s="14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4"/>
      <c r="EU548" s="12"/>
      <c r="EV548" s="12"/>
      <c r="EW548" s="12"/>
      <c r="EX548" s="12"/>
      <c r="EY548" s="12"/>
      <c r="EZ548" s="12"/>
      <c r="FA548" s="12"/>
      <c r="FB548" s="12"/>
      <c r="FC548" s="12">
        <v>4.0</v>
      </c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4"/>
      <c r="FR548" s="12"/>
      <c r="FS548" s="12">
        <v>2.0</v>
      </c>
      <c r="FT548" s="12"/>
      <c r="FU548" s="12">
        <v>4.0</v>
      </c>
      <c r="FV548" s="12"/>
      <c r="FW548" s="12">
        <v>4.0</v>
      </c>
      <c r="FX548" s="12"/>
      <c r="FY548" s="12">
        <v>4.0</v>
      </c>
      <c r="FZ548" s="12"/>
      <c r="GA548" s="12"/>
      <c r="GB548" s="12"/>
      <c r="GC548" s="12"/>
      <c r="GD548" s="12"/>
      <c r="GE548" s="12"/>
      <c r="GF548" s="12"/>
      <c r="GG548" s="12"/>
      <c r="GH548" s="12"/>
      <c r="GI548" s="12"/>
      <c r="GJ548" s="12"/>
      <c r="GK548" s="14"/>
      <c r="GL548" s="14"/>
      <c r="GM548" s="12"/>
      <c r="GN548" s="12"/>
      <c r="GO548" s="14"/>
      <c r="GP548" s="14"/>
      <c r="GQ548" s="12"/>
      <c r="GR548" s="14"/>
      <c r="GS548" s="12"/>
      <c r="GT548" s="14"/>
      <c r="GU548" s="14"/>
      <c r="GV548" s="14"/>
      <c r="GW548" s="14"/>
      <c r="GX548" s="14"/>
      <c r="GY548" s="14"/>
      <c r="GZ548" s="14"/>
      <c r="HA548" s="14"/>
      <c r="HB548" s="14"/>
      <c r="HC548" s="14"/>
      <c r="HD548" s="14"/>
      <c r="HE548" s="14"/>
      <c r="HF548" s="14"/>
      <c r="HG548" s="14"/>
      <c r="HH548" s="14"/>
      <c r="HI548" s="14"/>
      <c r="HJ548" s="14"/>
      <c r="HK548" s="14"/>
      <c r="HL548" s="14"/>
      <c r="HM548" s="14"/>
      <c r="HN548" s="14"/>
      <c r="HO548" s="14"/>
      <c r="HP548" s="14"/>
      <c r="HQ548" s="12">
        <f t="shared" si="106"/>
        <v>6</v>
      </c>
      <c r="HR548" s="12">
        <v>216000.0</v>
      </c>
      <c r="HS548" s="12">
        <v>0.0</v>
      </c>
      <c r="HT548" s="12">
        <v>0.0</v>
      </c>
      <c r="HU548" s="12">
        <v>0.0</v>
      </c>
      <c r="HV548" s="12">
        <v>0.0</v>
      </c>
      <c r="HW548" s="12">
        <v>0.0</v>
      </c>
      <c r="HX548" s="12">
        <v>216000.0</v>
      </c>
      <c r="HY548" s="12" t="s">
        <v>4610</v>
      </c>
      <c r="HZ548" s="12" t="s">
        <v>3699</v>
      </c>
    </row>
    <row r="549">
      <c r="A549" s="12" t="s">
        <v>4611</v>
      </c>
      <c r="B549" s="12" t="s">
        <v>4612</v>
      </c>
      <c r="C549" s="13">
        <v>45238.0</v>
      </c>
      <c r="D549" s="12">
        <v>11.0</v>
      </c>
      <c r="E549" s="12" t="s">
        <v>1094</v>
      </c>
      <c r="F549" s="12" t="s">
        <v>1095</v>
      </c>
      <c r="G549" s="12" t="s">
        <v>237</v>
      </c>
      <c r="H549" s="12" t="s">
        <v>238</v>
      </c>
      <c r="I549" s="12" t="s">
        <v>239</v>
      </c>
      <c r="J549" s="14"/>
      <c r="K549" s="12" t="s">
        <v>4613</v>
      </c>
      <c r="L549" s="12" t="s">
        <v>4614</v>
      </c>
      <c r="M549" s="15" t="s">
        <v>1727</v>
      </c>
      <c r="N549" s="12" t="s">
        <v>1099</v>
      </c>
      <c r="O549" s="12" t="s">
        <v>1100</v>
      </c>
      <c r="P549" s="12" t="s">
        <v>245</v>
      </c>
      <c r="Q549" s="12" t="s">
        <v>428</v>
      </c>
      <c r="R549" s="12" t="s">
        <v>429</v>
      </c>
      <c r="S549" s="12" t="s">
        <v>4615</v>
      </c>
      <c r="T549" s="16" t="s">
        <v>4616</v>
      </c>
      <c r="U549" s="17" t="s">
        <v>4616</v>
      </c>
      <c r="V549" s="12" t="str">
        <f t="shared" si="1"/>
        <v>3.100239</v>
      </c>
      <c r="W549" s="14" t="str">
        <f t="shared" si="2"/>
        <v>98.491787</v>
      </c>
      <c r="X549" s="14" t="str">
        <f t="shared" si="3"/>
        <v>3.100239</v>
      </c>
      <c r="Y549" s="14" t="str">
        <f t="shared" si="4"/>
        <v>98.491787</v>
      </c>
      <c r="Z549" s="18">
        <f t="shared" si="99"/>
        <v>0</v>
      </c>
      <c r="AA549" s="14" t="str">
        <f t="shared" si="6"/>
        <v>Dalam Radius</v>
      </c>
      <c r="AB549" s="14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4"/>
      <c r="DR549" s="12" t="b">
        <v>0</v>
      </c>
      <c r="DS549" s="12" t="b">
        <v>0</v>
      </c>
      <c r="DT549" s="12"/>
      <c r="DU549" s="12"/>
      <c r="DV549" s="12" t="s">
        <v>4617</v>
      </c>
      <c r="DW549" s="12" t="b">
        <v>1</v>
      </c>
      <c r="DX549" s="12"/>
      <c r="DY549" s="12"/>
      <c r="DZ549" s="12"/>
      <c r="EA549" s="12"/>
      <c r="EB549" s="12"/>
      <c r="EC549" s="12"/>
      <c r="ED549" s="12"/>
      <c r="EE549" s="12"/>
      <c r="EF549" s="14"/>
      <c r="EG549" s="14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4"/>
      <c r="EU549" s="12"/>
      <c r="EV549" s="12"/>
      <c r="EW549" s="12"/>
      <c r="EX549" s="12"/>
      <c r="EY549" s="12"/>
      <c r="EZ549" s="12"/>
      <c r="FA549" s="12"/>
      <c r="FB549" s="12"/>
      <c r="FC549" s="12">
        <v>1.0</v>
      </c>
      <c r="FD549" s="12"/>
      <c r="FE549" s="12"/>
      <c r="FF549" s="12"/>
      <c r="FG549" s="12"/>
      <c r="FH549" s="12">
        <v>1.0</v>
      </c>
      <c r="FI549" s="12"/>
      <c r="FJ549" s="12"/>
      <c r="FK549" s="12"/>
      <c r="FL549" s="12"/>
      <c r="FM549" s="12"/>
      <c r="FN549" s="12"/>
      <c r="FO549" s="12"/>
      <c r="FP549" s="12"/>
      <c r="FQ549" s="14"/>
      <c r="FR549" s="12"/>
      <c r="FS549" s="12"/>
      <c r="FT549" s="12"/>
      <c r="FU549" s="12"/>
      <c r="FV549" s="12"/>
      <c r="FW549" s="12"/>
      <c r="FX549" s="12"/>
      <c r="FY549" s="12"/>
      <c r="FZ549" s="12"/>
      <c r="GA549" s="12"/>
      <c r="GB549" s="12"/>
      <c r="GC549" s="12"/>
      <c r="GD549" s="12"/>
      <c r="GE549" s="12"/>
      <c r="GF549" s="12"/>
      <c r="GG549" s="12"/>
      <c r="GH549" s="12"/>
      <c r="GI549" s="12"/>
      <c r="GJ549" s="12"/>
      <c r="GK549" s="14"/>
      <c r="GL549" s="14"/>
      <c r="GM549" s="12"/>
      <c r="GN549" s="12"/>
      <c r="GO549" s="14"/>
      <c r="GP549" s="14"/>
      <c r="GQ549" s="12"/>
      <c r="GR549" s="14"/>
      <c r="GS549" s="12"/>
      <c r="GT549" s="14"/>
      <c r="GU549" s="14"/>
      <c r="GV549" s="14"/>
      <c r="GW549" s="14"/>
      <c r="GX549" s="14"/>
      <c r="GY549" s="14"/>
      <c r="GZ549" s="14"/>
      <c r="HA549" s="14"/>
      <c r="HB549" s="14"/>
      <c r="HC549" s="14"/>
      <c r="HD549" s="14"/>
      <c r="HE549" s="14"/>
      <c r="HF549" s="14"/>
      <c r="HG549" s="14"/>
      <c r="HH549" s="14"/>
      <c r="HI549" s="14"/>
      <c r="HJ549" s="14"/>
      <c r="HK549" s="14"/>
      <c r="HL549" s="14"/>
      <c r="HM549" s="14"/>
      <c r="HN549" s="14"/>
      <c r="HO549" s="14"/>
      <c r="HP549" s="14"/>
      <c r="HQ549" s="12">
        <f t="shared" si="106"/>
        <v>0</v>
      </c>
      <c r="HR549" s="12">
        <v>24000.0</v>
      </c>
      <c r="HS549" s="12">
        <v>0.0</v>
      </c>
      <c r="HT549" s="12">
        <v>0.0</v>
      </c>
      <c r="HU549" s="12">
        <v>0.0</v>
      </c>
      <c r="HV549" s="12">
        <v>0.0</v>
      </c>
      <c r="HW549" s="12">
        <v>0.0</v>
      </c>
      <c r="HX549" s="12">
        <v>24000.0</v>
      </c>
      <c r="HY549" s="12" t="s">
        <v>4618</v>
      </c>
      <c r="HZ549" s="12" t="s">
        <v>1201</v>
      </c>
    </row>
    <row r="550">
      <c r="A550" s="12" t="s">
        <v>4619</v>
      </c>
      <c r="B550" s="12" t="s">
        <v>4620</v>
      </c>
      <c r="C550" s="13">
        <v>45238.0</v>
      </c>
      <c r="D550" s="12">
        <v>11.0</v>
      </c>
      <c r="E550" s="12" t="s">
        <v>3251</v>
      </c>
      <c r="F550" s="12" t="s">
        <v>3252</v>
      </c>
      <c r="G550" s="12" t="s">
        <v>237</v>
      </c>
      <c r="H550" s="12" t="s">
        <v>238</v>
      </c>
      <c r="I550" s="12" t="s">
        <v>239</v>
      </c>
      <c r="J550" s="14"/>
      <c r="K550" s="12" t="s">
        <v>4621</v>
      </c>
      <c r="L550" s="12" t="s">
        <v>4622</v>
      </c>
      <c r="M550" s="15" t="s">
        <v>600</v>
      </c>
      <c r="N550" s="12" t="s">
        <v>3715</v>
      </c>
      <c r="O550" s="12" t="s">
        <v>244</v>
      </c>
      <c r="P550" s="12" t="s">
        <v>245</v>
      </c>
      <c r="Q550" s="12" t="s">
        <v>278</v>
      </c>
      <c r="R550" s="12" t="s">
        <v>279</v>
      </c>
      <c r="S550" s="12" t="s">
        <v>248</v>
      </c>
      <c r="T550" s="16" t="s">
        <v>4623</v>
      </c>
      <c r="U550" s="17" t="s">
        <v>4624</v>
      </c>
      <c r="V550" s="12" t="str">
        <f t="shared" si="1"/>
        <v>3.631348</v>
      </c>
      <c r="W550" s="14" t="str">
        <f t="shared" si="2"/>
        <v>98.554808</v>
      </c>
      <c r="X550" s="14" t="str">
        <f t="shared" si="3"/>
        <v>3.631338</v>
      </c>
      <c r="Y550" s="14" t="str">
        <f t="shared" si="4"/>
        <v>98.554794</v>
      </c>
      <c r="Z550" s="18">
        <f t="shared" si="99"/>
        <v>1835572.846</v>
      </c>
      <c r="AA550" s="14" t="str">
        <f t="shared" si="6"/>
        <v>Diluar Radius</v>
      </c>
      <c r="AB550" s="14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4"/>
      <c r="DR550" s="12" t="b">
        <v>0</v>
      </c>
      <c r="DS550" s="12" t="b">
        <v>0</v>
      </c>
      <c r="DT550" s="12"/>
      <c r="DU550" s="12"/>
      <c r="DV550" s="12" t="s">
        <v>4625</v>
      </c>
      <c r="DW550" s="12" t="b">
        <v>0</v>
      </c>
      <c r="DX550" s="12"/>
      <c r="DY550" s="12"/>
      <c r="DZ550" s="12"/>
      <c r="EA550" s="12"/>
      <c r="EB550" s="12"/>
      <c r="EC550" s="12"/>
      <c r="ED550" s="12"/>
      <c r="EE550" s="12"/>
      <c r="EF550" s="14"/>
      <c r="EG550" s="14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4"/>
      <c r="EU550" s="12"/>
      <c r="EV550" s="12"/>
      <c r="EW550" s="12"/>
      <c r="EX550" s="12"/>
      <c r="EY550" s="12">
        <v>1.0</v>
      </c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4"/>
      <c r="FR550" s="12"/>
      <c r="FS550" s="12"/>
      <c r="FT550" s="12"/>
      <c r="FU550" s="12"/>
      <c r="FV550" s="12"/>
      <c r="FW550" s="12"/>
      <c r="FX550" s="12"/>
      <c r="FY550" s="12"/>
      <c r="FZ550" s="12"/>
      <c r="GA550" s="12"/>
      <c r="GB550" s="12"/>
      <c r="GC550" s="12"/>
      <c r="GD550" s="12"/>
      <c r="GE550" s="12"/>
      <c r="GF550" s="12"/>
      <c r="GG550" s="12"/>
      <c r="GH550" s="12"/>
      <c r="GI550" s="12"/>
      <c r="GJ550" s="12"/>
      <c r="GK550" s="14"/>
      <c r="GL550" s="14"/>
      <c r="GM550" s="12"/>
      <c r="GN550" s="12"/>
      <c r="GO550" s="14"/>
      <c r="GP550" s="14"/>
      <c r="GQ550" s="12"/>
      <c r="GR550" s="14"/>
      <c r="GS550" s="12"/>
      <c r="GT550" s="14"/>
      <c r="GU550" s="14"/>
      <c r="GV550" s="14"/>
      <c r="GW550" s="14"/>
      <c r="GX550" s="14"/>
      <c r="GY550" s="14"/>
      <c r="GZ550" s="14"/>
      <c r="HA550" s="14"/>
      <c r="HB550" s="14"/>
      <c r="HC550" s="14"/>
      <c r="HD550" s="14"/>
      <c r="HE550" s="14"/>
      <c r="HF550" s="14"/>
      <c r="HG550" s="14"/>
      <c r="HH550" s="14"/>
      <c r="HI550" s="14"/>
      <c r="HJ550" s="14"/>
      <c r="HK550" s="14"/>
      <c r="HL550" s="14"/>
      <c r="HM550" s="14"/>
      <c r="HN550" s="14"/>
      <c r="HO550" s="14"/>
      <c r="HP550" s="14"/>
      <c r="HQ550" s="12">
        <f t="shared" si="106"/>
        <v>0</v>
      </c>
      <c r="HR550" s="12">
        <v>12000.0</v>
      </c>
      <c r="HS550" s="12">
        <v>0.0</v>
      </c>
      <c r="HT550" s="12">
        <v>0.0</v>
      </c>
      <c r="HU550" s="12">
        <v>0.0</v>
      </c>
      <c r="HV550" s="12">
        <v>0.0</v>
      </c>
      <c r="HW550" s="12">
        <v>0.0</v>
      </c>
      <c r="HX550" s="12">
        <v>12000.0</v>
      </c>
      <c r="HY550" s="12" t="s">
        <v>4626</v>
      </c>
      <c r="HZ550" s="12" t="s">
        <v>1859</v>
      </c>
    </row>
    <row r="551">
      <c r="A551" s="12" t="s">
        <v>4627</v>
      </c>
      <c r="B551" s="12" t="s">
        <v>4628</v>
      </c>
      <c r="C551" s="13">
        <v>45238.0</v>
      </c>
      <c r="D551" s="12">
        <v>11.0</v>
      </c>
      <c r="E551" s="12" t="s">
        <v>1094</v>
      </c>
      <c r="F551" s="12" t="s">
        <v>1095</v>
      </c>
      <c r="G551" s="12" t="s">
        <v>237</v>
      </c>
      <c r="H551" s="12" t="s">
        <v>238</v>
      </c>
      <c r="I551" s="12" t="s">
        <v>239</v>
      </c>
      <c r="J551" s="14"/>
      <c r="K551" s="12" t="s">
        <v>4629</v>
      </c>
      <c r="L551" s="12" t="s">
        <v>4630</v>
      </c>
      <c r="M551" s="15" t="s">
        <v>4631</v>
      </c>
      <c r="N551" s="12" t="s">
        <v>1099</v>
      </c>
      <c r="O551" s="12" t="s">
        <v>1100</v>
      </c>
      <c r="P551" s="12" t="s">
        <v>245</v>
      </c>
      <c r="Q551" s="12" t="s">
        <v>299</v>
      </c>
      <c r="R551" s="12" t="s">
        <v>247</v>
      </c>
      <c r="S551" s="12" t="s">
        <v>248</v>
      </c>
      <c r="T551" s="16" t="s">
        <v>4632</v>
      </c>
      <c r="U551" s="17" t="s">
        <v>4633</v>
      </c>
      <c r="V551" s="12" t="str">
        <f t="shared" si="1"/>
        <v>3.098851</v>
      </c>
      <c r="W551" s="14" t="str">
        <f t="shared" si="2"/>
        <v>98.486288</v>
      </c>
      <c r="X551" s="14" t="str">
        <f t="shared" si="3"/>
        <v>3.098846</v>
      </c>
      <c r="Y551" s="14" t="str">
        <f t="shared" si="4"/>
        <v>98.486284</v>
      </c>
      <c r="Z551" s="18">
        <f t="shared" si="99"/>
        <v>666691.2084</v>
      </c>
      <c r="AA551" s="14" t="str">
        <f t="shared" si="6"/>
        <v>Diluar Radius</v>
      </c>
      <c r="AB551" s="14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4"/>
      <c r="DR551" s="12" t="b">
        <v>0</v>
      </c>
      <c r="DS551" s="12" t="b">
        <v>0</v>
      </c>
      <c r="DT551" s="12"/>
      <c r="DU551" s="12"/>
      <c r="DV551" s="12" t="s">
        <v>4634</v>
      </c>
      <c r="DW551" s="12" t="b">
        <v>1</v>
      </c>
      <c r="DX551" s="12"/>
      <c r="DY551" s="12"/>
      <c r="DZ551" s="12"/>
      <c r="EA551" s="12"/>
      <c r="EB551" s="12"/>
      <c r="EC551" s="12"/>
      <c r="ED551" s="12"/>
      <c r="EE551" s="12"/>
      <c r="EF551" s="14"/>
      <c r="EG551" s="14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4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4"/>
      <c r="FR551" s="12"/>
      <c r="FS551" s="12"/>
      <c r="FT551" s="12"/>
      <c r="FU551" s="12"/>
      <c r="FV551" s="12"/>
      <c r="FW551" s="12">
        <v>4.0</v>
      </c>
      <c r="FX551" s="12"/>
      <c r="FY551" s="12"/>
      <c r="FZ551" s="12"/>
      <c r="GA551" s="12"/>
      <c r="GB551" s="12"/>
      <c r="GC551" s="12"/>
      <c r="GD551" s="12"/>
      <c r="GE551" s="12"/>
      <c r="GF551" s="12"/>
      <c r="GG551" s="12"/>
      <c r="GH551" s="12"/>
      <c r="GI551" s="12"/>
      <c r="GJ551" s="12"/>
      <c r="GK551" s="14"/>
      <c r="GL551" s="14"/>
      <c r="GM551" s="12"/>
      <c r="GN551" s="12"/>
      <c r="GO551" s="14"/>
      <c r="GP551" s="14"/>
      <c r="GQ551" s="12"/>
      <c r="GR551" s="14"/>
      <c r="GS551" s="12"/>
      <c r="GT551" s="14"/>
      <c r="GU551" s="14"/>
      <c r="GV551" s="14"/>
      <c r="GW551" s="14"/>
      <c r="GX551" s="14"/>
      <c r="GY551" s="14"/>
      <c r="GZ551" s="14"/>
      <c r="HA551" s="14"/>
      <c r="HB551" s="14"/>
      <c r="HC551" s="14"/>
      <c r="HD551" s="14"/>
      <c r="HE551" s="14"/>
      <c r="HF551" s="14"/>
      <c r="HG551" s="14"/>
      <c r="HH551" s="14"/>
      <c r="HI551" s="14"/>
      <c r="HJ551" s="14"/>
      <c r="HK551" s="14"/>
      <c r="HL551" s="14"/>
      <c r="HM551" s="14"/>
      <c r="HN551" s="14"/>
      <c r="HO551" s="14"/>
      <c r="HP551" s="14"/>
      <c r="HQ551" s="12">
        <f t="shared" si="106"/>
        <v>0</v>
      </c>
      <c r="HR551" s="12">
        <v>48000.0</v>
      </c>
      <c r="HS551" s="12">
        <v>0.0</v>
      </c>
      <c r="HT551" s="12">
        <v>0.0</v>
      </c>
      <c r="HU551" s="12">
        <v>0.0</v>
      </c>
      <c r="HV551" s="12">
        <v>0.0</v>
      </c>
      <c r="HW551" s="12">
        <v>0.0</v>
      </c>
      <c r="HX551" s="12">
        <v>48000.0</v>
      </c>
      <c r="HY551" s="12" t="s">
        <v>4635</v>
      </c>
      <c r="HZ551" s="19">
        <v>36603.0</v>
      </c>
    </row>
    <row r="552">
      <c r="A552" s="12" t="s">
        <v>4636</v>
      </c>
      <c r="B552" s="12" t="s">
        <v>4637</v>
      </c>
      <c r="C552" s="13">
        <v>45238.0</v>
      </c>
      <c r="D552" s="12">
        <v>11.0</v>
      </c>
      <c r="E552" s="12" t="s">
        <v>3251</v>
      </c>
      <c r="F552" s="12" t="s">
        <v>3252</v>
      </c>
      <c r="G552" s="12" t="s">
        <v>237</v>
      </c>
      <c r="H552" s="12" t="s">
        <v>238</v>
      </c>
      <c r="I552" s="12" t="s">
        <v>239</v>
      </c>
      <c r="J552" s="14"/>
      <c r="K552" s="12" t="s">
        <v>4638</v>
      </c>
      <c r="L552" s="12" t="s">
        <v>4639</v>
      </c>
      <c r="M552" s="15" t="s">
        <v>600</v>
      </c>
      <c r="N552" s="12" t="s">
        <v>3715</v>
      </c>
      <c r="O552" s="12" t="s">
        <v>244</v>
      </c>
      <c r="P552" s="12" t="s">
        <v>245</v>
      </c>
      <c r="Q552" s="12" t="s">
        <v>278</v>
      </c>
      <c r="R552" s="12" t="s">
        <v>279</v>
      </c>
      <c r="S552" s="12" t="s">
        <v>248</v>
      </c>
      <c r="T552" s="16" t="s">
        <v>4640</v>
      </c>
      <c r="U552" s="17" t="s">
        <v>4641</v>
      </c>
      <c r="V552" s="12" t="str">
        <f t="shared" si="1"/>
        <v>3.631436</v>
      </c>
      <c r="W552" s="14" t="str">
        <f t="shared" si="2"/>
        <v>98.554783</v>
      </c>
      <c r="X552" s="14" t="str">
        <f t="shared" si="3"/>
        <v>3.631472</v>
      </c>
      <c r="Y552" s="14" t="str">
        <f t="shared" si="4"/>
        <v>98.554837</v>
      </c>
      <c r="Z552" s="18">
        <f t="shared" si="99"/>
        <v>5317551.649</v>
      </c>
      <c r="AA552" s="14" t="str">
        <f t="shared" si="6"/>
        <v>Diluar Radius</v>
      </c>
      <c r="AB552" s="14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4"/>
      <c r="DR552" s="12" t="b">
        <v>0</v>
      </c>
      <c r="DS552" s="12" t="b">
        <v>0</v>
      </c>
      <c r="DT552" s="12"/>
      <c r="DU552" s="12"/>
      <c r="DV552" s="12" t="s">
        <v>4642</v>
      </c>
      <c r="DW552" s="12" t="b">
        <v>0</v>
      </c>
      <c r="DX552" s="12"/>
      <c r="DY552" s="12"/>
      <c r="DZ552" s="12"/>
      <c r="EA552" s="12"/>
      <c r="EB552" s="12"/>
      <c r="EC552" s="12"/>
      <c r="ED552" s="12"/>
      <c r="EE552" s="12"/>
      <c r="EF552" s="14"/>
      <c r="EG552" s="14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4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4"/>
      <c r="FR552" s="12"/>
      <c r="FS552" s="12"/>
      <c r="FT552" s="12"/>
      <c r="FU552" s="12"/>
      <c r="FV552" s="12"/>
      <c r="FW552" s="12"/>
      <c r="FX552" s="12"/>
      <c r="FY552" s="12"/>
      <c r="FZ552" s="12"/>
      <c r="GA552" s="12"/>
      <c r="GB552" s="12"/>
      <c r="GC552" s="12"/>
      <c r="GD552" s="12"/>
      <c r="GE552" s="12"/>
      <c r="GF552" s="12"/>
      <c r="GG552" s="12"/>
      <c r="GH552" s="12"/>
      <c r="GI552" s="12"/>
      <c r="GJ552" s="12"/>
      <c r="GK552" s="14"/>
      <c r="GL552" s="14"/>
      <c r="GM552" s="12"/>
      <c r="GN552" s="12"/>
      <c r="GO552" s="14"/>
      <c r="GP552" s="14"/>
      <c r="GQ552" s="12"/>
      <c r="GR552" s="14"/>
      <c r="GS552" s="12"/>
      <c r="GT552" s="14"/>
      <c r="GU552" s="14"/>
      <c r="GV552" s="14"/>
      <c r="GW552" s="14"/>
      <c r="GX552" s="14"/>
      <c r="GY552" s="14"/>
      <c r="GZ552" s="14"/>
      <c r="HA552" s="14"/>
      <c r="HB552" s="14"/>
      <c r="HC552" s="14"/>
      <c r="HD552" s="14"/>
      <c r="HE552" s="14"/>
      <c r="HF552" s="14"/>
      <c r="HG552" s="14"/>
      <c r="HH552" s="14"/>
      <c r="HI552" s="14"/>
      <c r="HJ552" s="14"/>
      <c r="HK552" s="14"/>
      <c r="HL552" s="14"/>
      <c r="HM552" s="14"/>
      <c r="HN552" s="14"/>
      <c r="HO552" s="14"/>
      <c r="HP552" s="14"/>
      <c r="HQ552" s="12">
        <f t="shared" si="106"/>
        <v>0</v>
      </c>
      <c r="HR552" s="12">
        <v>0.0</v>
      </c>
      <c r="HS552" s="12">
        <v>0.0</v>
      </c>
      <c r="HT552" s="12">
        <v>0.0</v>
      </c>
      <c r="HU552" s="12">
        <v>0.0</v>
      </c>
      <c r="HV552" s="12">
        <v>0.0</v>
      </c>
      <c r="HW552" s="12">
        <v>0.0</v>
      </c>
      <c r="HX552" s="12">
        <v>0.0</v>
      </c>
      <c r="HY552" s="12" t="s">
        <v>4643</v>
      </c>
      <c r="HZ552" s="12" t="s">
        <v>4644</v>
      </c>
    </row>
    <row r="553">
      <c r="A553" s="12" t="s">
        <v>4645</v>
      </c>
      <c r="B553" s="12" t="s">
        <v>4646</v>
      </c>
      <c r="C553" s="13">
        <v>45238.0</v>
      </c>
      <c r="D553" s="12">
        <v>11.0</v>
      </c>
      <c r="E553" s="12" t="s">
        <v>293</v>
      </c>
      <c r="F553" s="12" t="s">
        <v>629</v>
      </c>
      <c r="G553" s="12" t="s">
        <v>237</v>
      </c>
      <c r="H553" s="12" t="s">
        <v>238</v>
      </c>
      <c r="I553" s="12" t="s">
        <v>239</v>
      </c>
      <c r="J553" s="14"/>
      <c r="K553" s="12" t="s">
        <v>4647</v>
      </c>
      <c r="L553" s="12" t="s">
        <v>4648</v>
      </c>
      <c r="M553" s="15" t="s">
        <v>1727</v>
      </c>
      <c r="N553" s="12" t="s">
        <v>298</v>
      </c>
      <c r="O553" s="12" t="s">
        <v>259</v>
      </c>
      <c r="P553" s="12" t="s">
        <v>245</v>
      </c>
      <c r="Q553" s="12" t="s">
        <v>299</v>
      </c>
      <c r="R553" s="12" t="s">
        <v>247</v>
      </c>
      <c r="S553" s="12" t="s">
        <v>248</v>
      </c>
      <c r="T553" s="16" t="s">
        <v>4649</v>
      </c>
      <c r="U553" s="17" t="s">
        <v>4650</v>
      </c>
      <c r="V553" s="12" t="str">
        <f t="shared" si="1"/>
        <v>3.578110</v>
      </c>
      <c r="W553" s="14" t="str">
        <f t="shared" si="2"/>
        <v>98.669963</v>
      </c>
      <c r="X553" s="14" t="str">
        <f t="shared" si="3"/>
        <v>3.578077</v>
      </c>
      <c r="Y553" s="14" t="str">
        <f t="shared" si="4"/>
        <v>98.670003</v>
      </c>
      <c r="Z553" s="18">
        <f t="shared" si="99"/>
        <v>4479896.037</v>
      </c>
      <c r="AA553" s="14" t="str">
        <f t="shared" si="6"/>
        <v>Diluar Radius</v>
      </c>
      <c r="AB553" s="14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4"/>
      <c r="DR553" s="12" t="b">
        <v>0</v>
      </c>
      <c r="DS553" s="12" t="b">
        <v>0</v>
      </c>
      <c r="DT553" s="12"/>
      <c r="DU553" s="12"/>
      <c r="DV553" s="12" t="s">
        <v>4651</v>
      </c>
      <c r="DW553" s="12" t="b">
        <v>1</v>
      </c>
      <c r="DX553" s="12"/>
      <c r="DY553" s="12"/>
      <c r="DZ553" s="12"/>
      <c r="EA553" s="12"/>
      <c r="EB553" s="12"/>
      <c r="EC553" s="12"/>
      <c r="ED553" s="12"/>
      <c r="EE553" s="12"/>
      <c r="EF553" s="14"/>
      <c r="EG553" s="14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4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4"/>
      <c r="FR553" s="12"/>
      <c r="FS553" s="12"/>
      <c r="FT553" s="12"/>
      <c r="FU553" s="12"/>
      <c r="FV553" s="12"/>
      <c r="FW553" s="12">
        <v>1.0</v>
      </c>
      <c r="FX553" s="12"/>
      <c r="FY553" s="12"/>
      <c r="FZ553" s="12"/>
      <c r="GA553" s="12"/>
      <c r="GB553" s="12"/>
      <c r="GC553" s="12"/>
      <c r="GD553" s="12"/>
      <c r="GE553" s="12"/>
      <c r="GF553" s="12"/>
      <c r="GG553" s="12"/>
      <c r="GH553" s="12"/>
      <c r="GI553" s="12"/>
      <c r="GJ553" s="12"/>
      <c r="GK553" s="14"/>
      <c r="GL553" s="14"/>
      <c r="GM553" s="12"/>
      <c r="GN553" s="12"/>
      <c r="GO553" s="14"/>
      <c r="GP553" s="14"/>
      <c r="GQ553" s="12"/>
      <c r="GR553" s="14"/>
      <c r="GS553" s="12"/>
      <c r="GT553" s="14"/>
      <c r="GU553" s="14"/>
      <c r="GV553" s="14"/>
      <c r="GW553" s="14"/>
      <c r="GX553" s="14"/>
      <c r="GY553" s="14"/>
      <c r="GZ553" s="14"/>
      <c r="HA553" s="14"/>
      <c r="HB553" s="14"/>
      <c r="HC553" s="14"/>
      <c r="HD553" s="14"/>
      <c r="HE553" s="14"/>
      <c r="HF553" s="14"/>
      <c r="HG553" s="14"/>
      <c r="HH553" s="14"/>
      <c r="HI553" s="14"/>
      <c r="HJ553" s="14"/>
      <c r="HK553" s="14"/>
      <c r="HL553" s="14"/>
      <c r="HM553" s="14"/>
      <c r="HN553" s="14"/>
      <c r="HO553" s="14"/>
      <c r="HP553" s="14"/>
      <c r="HQ553" s="12">
        <f t="shared" si="106"/>
        <v>0</v>
      </c>
      <c r="HR553" s="12">
        <v>12000.0</v>
      </c>
      <c r="HS553" s="12">
        <v>0.0</v>
      </c>
      <c r="HT553" s="12">
        <v>0.0</v>
      </c>
      <c r="HU553" s="12">
        <v>0.0</v>
      </c>
      <c r="HV553" s="12">
        <v>0.0</v>
      </c>
      <c r="HW553" s="12">
        <v>0.0</v>
      </c>
      <c r="HX553" s="12">
        <v>12000.0</v>
      </c>
      <c r="HY553" s="12" t="s">
        <v>4652</v>
      </c>
      <c r="HZ553" s="12" t="s">
        <v>4653</v>
      </c>
    </row>
    <row r="554">
      <c r="A554" s="12" t="s">
        <v>4654</v>
      </c>
      <c r="B554" s="12" t="s">
        <v>4655</v>
      </c>
      <c r="C554" s="13">
        <v>45238.0</v>
      </c>
      <c r="D554" s="12">
        <v>11.0</v>
      </c>
      <c r="E554" s="12" t="s">
        <v>293</v>
      </c>
      <c r="F554" s="12" t="s">
        <v>629</v>
      </c>
      <c r="G554" s="12" t="s">
        <v>237</v>
      </c>
      <c r="H554" s="12" t="s">
        <v>238</v>
      </c>
      <c r="I554" s="12" t="s">
        <v>239</v>
      </c>
      <c r="J554" s="14"/>
      <c r="K554" s="12" t="s">
        <v>4656</v>
      </c>
      <c r="L554" s="12" t="s">
        <v>4657</v>
      </c>
      <c r="M554" s="15" t="s">
        <v>1727</v>
      </c>
      <c r="N554" s="12" t="s">
        <v>298</v>
      </c>
      <c r="O554" s="12" t="s">
        <v>259</v>
      </c>
      <c r="P554" s="12" t="s">
        <v>245</v>
      </c>
      <c r="Q554" s="12" t="s">
        <v>299</v>
      </c>
      <c r="R554" s="12" t="s">
        <v>247</v>
      </c>
      <c r="S554" s="12" t="s">
        <v>248</v>
      </c>
      <c r="T554" s="16" t="s">
        <v>4658</v>
      </c>
      <c r="U554" s="17" t="s">
        <v>4659</v>
      </c>
      <c r="V554" s="12" t="str">
        <f t="shared" si="1"/>
        <v>3.578225</v>
      </c>
      <c r="W554" s="14" t="str">
        <f t="shared" si="2"/>
        <v>98.670213</v>
      </c>
      <c r="X554" s="14" t="str">
        <f t="shared" si="3"/>
        <v>3.578213</v>
      </c>
      <c r="Y554" s="14" t="str">
        <f t="shared" si="4"/>
        <v>98.670199</v>
      </c>
      <c r="Z554" s="18">
        <f t="shared" si="99"/>
        <v>2045217.191</v>
      </c>
      <c r="AA554" s="14" t="str">
        <f t="shared" si="6"/>
        <v>Diluar Radius</v>
      </c>
      <c r="AB554" s="14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4"/>
      <c r="DR554" s="12" t="b">
        <v>0</v>
      </c>
      <c r="DS554" s="12" t="b">
        <v>0</v>
      </c>
      <c r="DT554" s="12"/>
      <c r="DU554" s="12"/>
      <c r="DV554" s="12" t="s">
        <v>4660</v>
      </c>
      <c r="DW554" s="12" t="b">
        <v>1</v>
      </c>
      <c r="DX554" s="12"/>
      <c r="DY554" s="12"/>
      <c r="DZ554" s="12"/>
      <c r="EA554" s="12"/>
      <c r="EB554" s="12"/>
      <c r="EC554" s="12"/>
      <c r="ED554" s="12"/>
      <c r="EE554" s="12"/>
      <c r="EF554" s="14"/>
      <c r="EG554" s="14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4"/>
      <c r="EU554" s="12"/>
      <c r="EV554" s="12"/>
      <c r="EW554" s="12"/>
      <c r="EX554" s="12"/>
      <c r="EY554" s="12">
        <v>1.0</v>
      </c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4"/>
      <c r="FR554" s="12"/>
      <c r="FS554" s="12"/>
      <c r="FT554" s="12"/>
      <c r="FU554" s="12"/>
      <c r="FV554" s="12"/>
      <c r="FW554" s="12">
        <v>1.0</v>
      </c>
      <c r="FX554" s="12"/>
      <c r="FY554" s="12">
        <v>1.0</v>
      </c>
      <c r="FZ554" s="12"/>
      <c r="GA554" s="12"/>
      <c r="GB554" s="12"/>
      <c r="GC554" s="12"/>
      <c r="GD554" s="12"/>
      <c r="GE554" s="12"/>
      <c r="GF554" s="12"/>
      <c r="GG554" s="12"/>
      <c r="GH554" s="12"/>
      <c r="GI554" s="12"/>
      <c r="GJ554" s="12"/>
      <c r="GK554" s="14"/>
      <c r="GL554" s="14"/>
      <c r="GM554" s="12"/>
      <c r="GN554" s="12"/>
      <c r="GO554" s="14"/>
      <c r="GP554" s="14"/>
      <c r="GQ554" s="12"/>
      <c r="GR554" s="14"/>
      <c r="GS554" s="12"/>
      <c r="GT554" s="14"/>
      <c r="GU554" s="14"/>
      <c r="GV554" s="14"/>
      <c r="GW554" s="14"/>
      <c r="GX554" s="14"/>
      <c r="GY554" s="14"/>
      <c r="GZ554" s="14"/>
      <c r="HA554" s="14"/>
      <c r="HB554" s="14"/>
      <c r="HC554" s="14"/>
      <c r="HD554" s="14"/>
      <c r="HE554" s="14"/>
      <c r="HF554" s="14"/>
      <c r="HG554" s="14"/>
      <c r="HH554" s="14"/>
      <c r="HI554" s="14"/>
      <c r="HJ554" s="14"/>
      <c r="HK554" s="14"/>
      <c r="HL554" s="14"/>
      <c r="HM554" s="14"/>
      <c r="HN554" s="14"/>
      <c r="HO554" s="14"/>
      <c r="HP554" s="14"/>
      <c r="HQ554" s="12">
        <f t="shared" si="106"/>
        <v>0</v>
      </c>
      <c r="HR554" s="12">
        <v>36000.0</v>
      </c>
      <c r="HS554" s="12">
        <v>0.0</v>
      </c>
      <c r="HT554" s="12">
        <v>0.0</v>
      </c>
      <c r="HU554" s="12">
        <v>0.0</v>
      </c>
      <c r="HV554" s="12">
        <v>0.0</v>
      </c>
      <c r="HW554" s="12">
        <v>0.0</v>
      </c>
      <c r="HX554" s="12">
        <v>36000.0</v>
      </c>
      <c r="HY554" s="12" t="s">
        <v>4661</v>
      </c>
      <c r="HZ554" s="12" t="s">
        <v>4662</v>
      </c>
    </row>
    <row r="555">
      <c r="A555" s="12" t="s">
        <v>4663</v>
      </c>
      <c r="B555" s="12" t="s">
        <v>4664</v>
      </c>
      <c r="C555" s="13">
        <v>45238.0</v>
      </c>
      <c r="D555" s="12">
        <v>11.0</v>
      </c>
      <c r="E555" s="12" t="s">
        <v>1094</v>
      </c>
      <c r="F555" s="12" t="s">
        <v>1095</v>
      </c>
      <c r="G555" s="12" t="s">
        <v>237</v>
      </c>
      <c r="H555" s="12" t="s">
        <v>238</v>
      </c>
      <c r="I555" s="12" t="s">
        <v>239</v>
      </c>
      <c r="J555" s="14"/>
      <c r="K555" s="12" t="s">
        <v>2697</v>
      </c>
      <c r="L555" s="12" t="s">
        <v>2698</v>
      </c>
      <c r="M555" s="15" t="s">
        <v>2699</v>
      </c>
      <c r="N555" s="12" t="s">
        <v>1099</v>
      </c>
      <c r="O555" s="12" t="s">
        <v>1100</v>
      </c>
      <c r="P555" s="12" t="s">
        <v>245</v>
      </c>
      <c r="Q555" s="12" t="s">
        <v>428</v>
      </c>
      <c r="R555" s="12" t="s">
        <v>429</v>
      </c>
      <c r="S555" s="12" t="s">
        <v>248</v>
      </c>
      <c r="T555" s="16" t="s">
        <v>4665</v>
      </c>
      <c r="U555" s="17" t="s">
        <v>4666</v>
      </c>
      <c r="V555" s="12" t="str">
        <f t="shared" si="1"/>
        <v>3.101267</v>
      </c>
      <c r="W555" s="14" t="str">
        <f t="shared" si="2"/>
        <v>98.488736</v>
      </c>
      <c r="X555" s="14" t="str">
        <f t="shared" si="3"/>
        <v>3.101268</v>
      </c>
      <c r="Y555" s="14" t="str">
        <f t="shared" si="4"/>
        <v>98.488736</v>
      </c>
      <c r="Z555" s="18">
        <f t="shared" si="99"/>
        <v>111194.8327</v>
      </c>
      <c r="AA555" s="14" t="str">
        <f t="shared" si="6"/>
        <v>Diluar Radius</v>
      </c>
      <c r="AB555" s="14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4"/>
      <c r="DR555" s="12" t="b">
        <v>0</v>
      </c>
      <c r="DS555" s="12" t="b">
        <v>0</v>
      </c>
      <c r="DT555" s="12"/>
      <c r="DU555" s="12"/>
      <c r="DV555" s="12" t="s">
        <v>4667</v>
      </c>
      <c r="DW555" s="12" t="b">
        <v>1</v>
      </c>
      <c r="DX555" s="12"/>
      <c r="DY555" s="12"/>
      <c r="DZ555" s="12"/>
      <c r="EA555" s="12"/>
      <c r="EB555" s="12"/>
      <c r="EC555" s="12"/>
      <c r="ED555" s="12"/>
      <c r="EE555" s="12"/>
      <c r="EF555" s="14"/>
      <c r="EG555" s="14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4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>
        <v>1.0</v>
      </c>
      <c r="FK555" s="12"/>
      <c r="FL555" s="12"/>
      <c r="FM555" s="12"/>
      <c r="FN555" s="12"/>
      <c r="FO555" s="12"/>
      <c r="FP555" s="12"/>
      <c r="FQ555" s="14"/>
      <c r="FR555" s="12">
        <v>2.0</v>
      </c>
      <c r="FS555" s="12">
        <v>3.0</v>
      </c>
      <c r="FT555" s="12"/>
      <c r="FU555" s="12"/>
      <c r="FV555" s="12">
        <v>1.0</v>
      </c>
      <c r="FW555" s="12"/>
      <c r="FX555" s="12"/>
      <c r="FY555" s="12"/>
      <c r="FZ555" s="12"/>
      <c r="GA555" s="12"/>
      <c r="GB555" s="12"/>
      <c r="GC555" s="12"/>
      <c r="GD555" s="12"/>
      <c r="GE555" s="12"/>
      <c r="GF555" s="12"/>
      <c r="GG555" s="12"/>
      <c r="GH555" s="12"/>
      <c r="GI555" s="12">
        <v>1.0</v>
      </c>
      <c r="GJ555" s="12"/>
      <c r="GK555" s="14"/>
      <c r="GL555" s="14"/>
      <c r="GM555" s="12"/>
      <c r="GN555" s="12"/>
      <c r="GO555" s="14"/>
      <c r="GP555" s="14"/>
      <c r="GQ555" s="12"/>
      <c r="GR555" s="14"/>
      <c r="GS555" s="12"/>
      <c r="GT555" s="14"/>
      <c r="GU555" s="14"/>
      <c r="GV555" s="14"/>
      <c r="GW555" s="14"/>
      <c r="GX555" s="14"/>
      <c r="GY555" s="14"/>
      <c r="GZ555" s="14"/>
      <c r="HA555" s="14"/>
      <c r="HB555" s="14"/>
      <c r="HC555" s="14"/>
      <c r="HD555" s="14"/>
      <c r="HE555" s="14"/>
      <c r="HF555" s="14"/>
      <c r="HG555" s="14"/>
      <c r="HH555" s="14"/>
      <c r="HI555" s="14"/>
      <c r="HJ555" s="14"/>
      <c r="HK555" s="14"/>
      <c r="HL555" s="14"/>
      <c r="HM555" s="14"/>
      <c r="HN555" s="14"/>
      <c r="HO555" s="14"/>
      <c r="HP555" s="14"/>
      <c r="HQ555" s="12">
        <f t="shared" si="106"/>
        <v>0</v>
      </c>
      <c r="HR555" s="12">
        <v>96000.0</v>
      </c>
      <c r="HS555" s="12">
        <v>0.0</v>
      </c>
      <c r="HT555" s="12">
        <v>0.0</v>
      </c>
      <c r="HU555" s="12">
        <v>0.0</v>
      </c>
      <c r="HV555" s="12">
        <v>0.0</v>
      </c>
      <c r="HW555" s="12">
        <v>0.0</v>
      </c>
      <c r="HX555" s="12">
        <v>96000.0</v>
      </c>
      <c r="HY555" s="12" t="s">
        <v>4668</v>
      </c>
      <c r="HZ555" s="19">
        <v>36561.0</v>
      </c>
    </row>
    <row r="556">
      <c r="A556" s="12" t="s">
        <v>4669</v>
      </c>
      <c r="B556" s="12" t="s">
        <v>4670</v>
      </c>
      <c r="C556" s="13">
        <v>45238.0</v>
      </c>
      <c r="D556" s="12">
        <v>11.0</v>
      </c>
      <c r="E556" s="12" t="s">
        <v>3251</v>
      </c>
      <c r="F556" s="12" t="s">
        <v>3252</v>
      </c>
      <c r="G556" s="12" t="s">
        <v>237</v>
      </c>
      <c r="H556" s="12" t="s">
        <v>238</v>
      </c>
      <c r="I556" s="12" t="s">
        <v>239</v>
      </c>
      <c r="J556" s="14"/>
      <c r="K556" s="12" t="s">
        <v>4671</v>
      </c>
      <c r="L556" s="12" t="s">
        <v>4672</v>
      </c>
      <c r="M556" s="15" t="s">
        <v>600</v>
      </c>
      <c r="N556" s="12" t="s">
        <v>331</v>
      </c>
      <c r="O556" s="12" t="s">
        <v>244</v>
      </c>
      <c r="P556" s="12" t="s">
        <v>245</v>
      </c>
      <c r="Q556" s="12" t="s">
        <v>278</v>
      </c>
      <c r="R556" s="12" t="s">
        <v>279</v>
      </c>
      <c r="S556" s="12" t="s">
        <v>248</v>
      </c>
      <c r="T556" s="16" t="s">
        <v>4673</v>
      </c>
      <c r="U556" s="17" t="s">
        <v>4674</v>
      </c>
      <c r="V556" s="12" t="str">
        <f t="shared" si="1"/>
        <v>3.601094</v>
      </c>
      <c r="W556" s="14" t="str">
        <f t="shared" si="2"/>
        <v>98.546436</v>
      </c>
      <c r="X556" s="14" t="str">
        <f t="shared" si="3"/>
        <v>3.601132</v>
      </c>
      <c r="Y556" s="14" t="str">
        <f t="shared" si="4"/>
        <v>98.547123</v>
      </c>
      <c r="Z556" s="18">
        <f t="shared" si="99"/>
        <v>5208625.79</v>
      </c>
      <c r="AA556" s="14" t="str">
        <f t="shared" si="6"/>
        <v>Diluar Radius</v>
      </c>
      <c r="AB556" s="14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4"/>
      <c r="DR556" s="12" t="b">
        <v>0</v>
      </c>
      <c r="DS556" s="12" t="b">
        <v>0</v>
      </c>
      <c r="DT556" s="12"/>
      <c r="DU556" s="12"/>
      <c r="DV556" s="12" t="s">
        <v>4675</v>
      </c>
      <c r="DW556" s="12" t="b">
        <v>1</v>
      </c>
      <c r="DX556" s="12"/>
      <c r="DY556" s="12"/>
      <c r="DZ556" s="12"/>
      <c r="EA556" s="12"/>
      <c r="EB556" s="12"/>
      <c r="EC556" s="12"/>
      <c r="ED556" s="12"/>
      <c r="EE556" s="12"/>
      <c r="EF556" s="14"/>
      <c r="EG556" s="14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4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>
        <v>1.0</v>
      </c>
      <c r="FP556" s="12"/>
      <c r="FQ556" s="14"/>
      <c r="FR556" s="12"/>
      <c r="FS556" s="12"/>
      <c r="FT556" s="12"/>
      <c r="FU556" s="12"/>
      <c r="FV556" s="12"/>
      <c r="FW556" s="12"/>
      <c r="FX556" s="12"/>
      <c r="FY556" s="12">
        <v>1.0</v>
      </c>
      <c r="FZ556" s="12"/>
      <c r="GA556" s="12"/>
      <c r="GB556" s="12"/>
      <c r="GC556" s="12"/>
      <c r="GD556" s="12"/>
      <c r="GE556" s="12"/>
      <c r="GF556" s="12"/>
      <c r="GG556" s="12"/>
      <c r="GH556" s="12"/>
      <c r="GI556" s="12"/>
      <c r="GJ556" s="12"/>
      <c r="GK556" s="14"/>
      <c r="GL556" s="14"/>
      <c r="GM556" s="12"/>
      <c r="GN556" s="12"/>
      <c r="GO556" s="14"/>
      <c r="GP556" s="14"/>
      <c r="GQ556" s="12"/>
      <c r="GR556" s="14"/>
      <c r="GS556" s="12"/>
      <c r="GT556" s="14"/>
      <c r="GU556" s="14"/>
      <c r="GV556" s="14"/>
      <c r="GW556" s="14"/>
      <c r="GX556" s="14"/>
      <c r="GY556" s="14"/>
      <c r="GZ556" s="14"/>
      <c r="HA556" s="14"/>
      <c r="HB556" s="14"/>
      <c r="HC556" s="14"/>
      <c r="HD556" s="14"/>
      <c r="HE556" s="14"/>
      <c r="HF556" s="14"/>
      <c r="HG556" s="14"/>
      <c r="HH556" s="14"/>
      <c r="HI556" s="14"/>
      <c r="HJ556" s="14"/>
      <c r="HK556" s="14"/>
      <c r="HL556" s="14"/>
      <c r="HM556" s="14"/>
      <c r="HN556" s="14"/>
      <c r="HO556" s="14"/>
      <c r="HP556" s="14"/>
      <c r="HQ556" s="12">
        <f t="shared" si="106"/>
        <v>0</v>
      </c>
      <c r="HR556" s="12">
        <v>24000.0</v>
      </c>
      <c r="HS556" s="12">
        <v>0.0</v>
      </c>
      <c r="HT556" s="12">
        <v>0.0</v>
      </c>
      <c r="HU556" s="12">
        <v>0.0</v>
      </c>
      <c r="HV556" s="12">
        <v>0.0</v>
      </c>
      <c r="HW556" s="12">
        <v>0.0</v>
      </c>
      <c r="HX556" s="12">
        <v>24000.0</v>
      </c>
      <c r="HY556" s="12" t="s">
        <v>4676</v>
      </c>
      <c r="HZ556" s="12" t="s">
        <v>3699</v>
      </c>
    </row>
    <row r="557">
      <c r="A557" s="12" t="s">
        <v>4677</v>
      </c>
      <c r="B557" s="12" t="s">
        <v>4678</v>
      </c>
      <c r="C557" s="13">
        <v>45238.0</v>
      </c>
      <c r="D557" s="12">
        <v>11.0</v>
      </c>
      <c r="E557" s="12" t="s">
        <v>293</v>
      </c>
      <c r="F557" s="12" t="s">
        <v>629</v>
      </c>
      <c r="G557" s="12" t="s">
        <v>237</v>
      </c>
      <c r="H557" s="12" t="s">
        <v>238</v>
      </c>
      <c r="I557" s="12" t="s">
        <v>239</v>
      </c>
      <c r="J557" s="14"/>
      <c r="K557" s="12" t="s">
        <v>4679</v>
      </c>
      <c r="L557" s="12" t="s">
        <v>4680</v>
      </c>
      <c r="M557" s="15" t="s">
        <v>297</v>
      </c>
      <c r="N557" s="12" t="s">
        <v>298</v>
      </c>
      <c r="O557" s="12" t="s">
        <v>259</v>
      </c>
      <c r="P557" s="12" t="s">
        <v>245</v>
      </c>
      <c r="Q557" s="12" t="s">
        <v>299</v>
      </c>
      <c r="R557" s="12" t="s">
        <v>247</v>
      </c>
      <c r="S557" s="12" t="s">
        <v>248</v>
      </c>
      <c r="T557" s="16" t="s">
        <v>4681</v>
      </c>
      <c r="U557" s="17" t="s">
        <v>4682</v>
      </c>
      <c r="V557" s="12" t="str">
        <f t="shared" si="1"/>
        <v>3.578132</v>
      </c>
      <c r="W557" s="14" t="str">
        <f t="shared" si="2"/>
        <v>98.669960</v>
      </c>
      <c r="X557" s="14" t="str">
        <f t="shared" si="3"/>
        <v>3.578341</v>
      </c>
      <c r="Y557" s="14" t="str">
        <f t="shared" si="4"/>
        <v>98.670512</v>
      </c>
      <c r="Z557" s="18">
        <f t="shared" si="99"/>
        <v>17015237.37</v>
      </c>
      <c r="AA557" s="14" t="str">
        <f t="shared" si="6"/>
        <v>Diluar Radius</v>
      </c>
      <c r="AB557" s="14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4"/>
      <c r="DR557" s="12" t="b">
        <v>0</v>
      </c>
      <c r="DS557" s="12" t="b">
        <v>0</v>
      </c>
      <c r="DT557" s="12"/>
      <c r="DU557" s="12"/>
      <c r="DV557" s="12" t="s">
        <v>4683</v>
      </c>
      <c r="DW557" s="12" t="b">
        <v>1</v>
      </c>
      <c r="DX557" s="12"/>
      <c r="DY557" s="12"/>
      <c r="DZ557" s="12"/>
      <c r="EA557" s="12"/>
      <c r="EB557" s="12"/>
      <c r="EC557" s="12"/>
      <c r="ED557" s="12"/>
      <c r="EE557" s="12"/>
      <c r="EF557" s="14"/>
      <c r="EG557" s="14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4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4"/>
      <c r="FR557" s="12"/>
      <c r="FS557" s="12"/>
      <c r="FT557" s="12"/>
      <c r="FU557" s="12"/>
      <c r="FV557" s="12"/>
      <c r="FW557" s="12"/>
      <c r="FX557" s="12"/>
      <c r="FY557" s="12">
        <v>1.0</v>
      </c>
      <c r="FZ557" s="12"/>
      <c r="GA557" s="12"/>
      <c r="GB557" s="12"/>
      <c r="GC557" s="12"/>
      <c r="GD557" s="12"/>
      <c r="GE557" s="12"/>
      <c r="GF557" s="12"/>
      <c r="GG557" s="12"/>
      <c r="GH557" s="12"/>
      <c r="GI557" s="12"/>
      <c r="GJ557" s="12"/>
      <c r="GK557" s="14"/>
      <c r="GL557" s="14"/>
      <c r="GM557" s="12"/>
      <c r="GN557" s="12"/>
      <c r="GO557" s="14"/>
      <c r="GP557" s="14"/>
      <c r="GQ557" s="12"/>
      <c r="GR557" s="14"/>
      <c r="GS557" s="12"/>
      <c r="GT557" s="14"/>
      <c r="GU557" s="14"/>
      <c r="GV557" s="14"/>
      <c r="GW557" s="14"/>
      <c r="GX557" s="14"/>
      <c r="GY557" s="14"/>
      <c r="GZ557" s="14"/>
      <c r="HA557" s="14"/>
      <c r="HB557" s="14"/>
      <c r="HC557" s="14"/>
      <c r="HD557" s="14"/>
      <c r="HE557" s="14"/>
      <c r="HF557" s="14"/>
      <c r="HG557" s="14"/>
      <c r="HH557" s="14"/>
      <c r="HI557" s="14"/>
      <c r="HJ557" s="14"/>
      <c r="HK557" s="14"/>
      <c r="HL557" s="14"/>
      <c r="HM557" s="14"/>
      <c r="HN557" s="14"/>
      <c r="HO557" s="14"/>
      <c r="HP557" s="14"/>
      <c r="HQ557" s="12">
        <f t="shared" si="106"/>
        <v>0</v>
      </c>
      <c r="HR557" s="12">
        <v>12000.0</v>
      </c>
      <c r="HS557" s="12">
        <v>0.0</v>
      </c>
      <c r="HT557" s="12">
        <v>0.0</v>
      </c>
      <c r="HU557" s="12">
        <v>0.0</v>
      </c>
      <c r="HV557" s="12">
        <v>0.0</v>
      </c>
      <c r="HW557" s="12">
        <v>0.0</v>
      </c>
      <c r="HX557" s="12">
        <v>12000.0</v>
      </c>
      <c r="HY557" s="12" t="s">
        <v>4684</v>
      </c>
      <c r="HZ557" s="12" t="s">
        <v>4685</v>
      </c>
    </row>
    <row r="558">
      <c r="A558" s="12" t="s">
        <v>4686</v>
      </c>
      <c r="B558" s="20">
        <v>46825.0</v>
      </c>
      <c r="C558" s="13">
        <v>45238.0</v>
      </c>
      <c r="D558" s="12">
        <v>11.0</v>
      </c>
      <c r="E558" s="12" t="s">
        <v>293</v>
      </c>
      <c r="F558" s="12" t="s">
        <v>629</v>
      </c>
      <c r="G558" s="12" t="s">
        <v>237</v>
      </c>
      <c r="H558" s="12" t="s">
        <v>238</v>
      </c>
      <c r="I558" s="12" t="s">
        <v>239</v>
      </c>
      <c r="J558" s="14"/>
      <c r="K558" s="12" t="s">
        <v>4687</v>
      </c>
      <c r="L558" s="12" t="s">
        <v>4688</v>
      </c>
      <c r="M558" s="15" t="s">
        <v>297</v>
      </c>
      <c r="N558" s="12" t="s">
        <v>298</v>
      </c>
      <c r="O558" s="12" t="s">
        <v>259</v>
      </c>
      <c r="P558" s="12" t="s">
        <v>245</v>
      </c>
      <c r="Q558" s="12" t="s">
        <v>299</v>
      </c>
      <c r="R558" s="12" t="s">
        <v>247</v>
      </c>
      <c r="S558" s="12" t="s">
        <v>248</v>
      </c>
      <c r="T558" s="16" t="s">
        <v>4689</v>
      </c>
      <c r="U558" s="17" t="s">
        <v>4690</v>
      </c>
      <c r="V558" s="12" t="str">
        <f t="shared" si="1"/>
        <v>3.578277</v>
      </c>
      <c r="W558" s="14" t="str">
        <f t="shared" si="2"/>
        <v>98.670385</v>
      </c>
      <c r="X558" s="14" t="str">
        <f t="shared" si="3"/>
        <v>3.578381</v>
      </c>
      <c r="Y558" s="14" t="str">
        <f t="shared" si="4"/>
        <v>98.670512</v>
      </c>
      <c r="Z558" s="18">
        <f t="shared" si="99"/>
        <v>5654074.287</v>
      </c>
      <c r="AA558" s="14" t="str">
        <f t="shared" si="6"/>
        <v>Diluar Radius</v>
      </c>
      <c r="AB558" s="14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4"/>
      <c r="DR558" s="12" t="b">
        <v>0</v>
      </c>
      <c r="DS558" s="12" t="b">
        <v>0</v>
      </c>
      <c r="DT558" s="12"/>
      <c r="DU558" s="12"/>
      <c r="DV558" s="12" t="s">
        <v>4691</v>
      </c>
      <c r="DW558" s="12" t="b">
        <v>1</v>
      </c>
      <c r="DX558" s="12"/>
      <c r="DY558" s="12"/>
      <c r="DZ558" s="12"/>
      <c r="EA558" s="12"/>
      <c r="EB558" s="12"/>
      <c r="EC558" s="12"/>
      <c r="ED558" s="12"/>
      <c r="EE558" s="12"/>
      <c r="EF558" s="14"/>
      <c r="EG558" s="14"/>
      <c r="EH558" s="12"/>
      <c r="EI558" s="12">
        <v>1.0</v>
      </c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4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>
        <v>1.0</v>
      </c>
      <c r="FP558" s="12"/>
      <c r="FQ558" s="14"/>
      <c r="FR558" s="12"/>
      <c r="FS558" s="12"/>
      <c r="FT558" s="12"/>
      <c r="FU558" s="12"/>
      <c r="FV558" s="12"/>
      <c r="FW558" s="12">
        <v>1.0</v>
      </c>
      <c r="FX558" s="12"/>
      <c r="FY558" s="12">
        <v>1.0</v>
      </c>
      <c r="FZ558" s="12"/>
      <c r="GA558" s="12"/>
      <c r="GB558" s="12"/>
      <c r="GC558" s="12"/>
      <c r="GD558" s="12"/>
      <c r="GE558" s="12"/>
      <c r="GF558" s="12"/>
      <c r="GG558" s="12"/>
      <c r="GH558" s="12"/>
      <c r="GI558" s="12"/>
      <c r="GJ558" s="12"/>
      <c r="GK558" s="14"/>
      <c r="GL558" s="14"/>
      <c r="GM558" s="12"/>
      <c r="GN558" s="12"/>
      <c r="GO558" s="14"/>
      <c r="GP558" s="14"/>
      <c r="GQ558" s="12"/>
      <c r="GR558" s="14"/>
      <c r="GS558" s="12"/>
      <c r="GT558" s="14"/>
      <c r="GU558" s="14"/>
      <c r="GV558" s="14"/>
      <c r="GW558" s="14"/>
      <c r="GX558" s="14"/>
      <c r="GY558" s="14"/>
      <c r="GZ558" s="14"/>
      <c r="HA558" s="14"/>
      <c r="HB558" s="14"/>
      <c r="HC558" s="14"/>
      <c r="HD558" s="14"/>
      <c r="HE558" s="14"/>
      <c r="HF558" s="14"/>
      <c r="HG558" s="14"/>
      <c r="HH558" s="14"/>
      <c r="HI558" s="14"/>
      <c r="HJ558" s="14"/>
      <c r="HK558" s="14"/>
      <c r="HL558" s="14"/>
      <c r="HM558" s="14"/>
      <c r="HN558" s="14"/>
      <c r="HO558" s="14"/>
      <c r="HP558" s="14"/>
      <c r="HQ558" s="12">
        <f t="shared" si="106"/>
        <v>0</v>
      </c>
      <c r="HR558" s="12">
        <v>36000.0</v>
      </c>
      <c r="HS558" s="12">
        <v>12500.0</v>
      </c>
      <c r="HT558" s="12">
        <v>0.0</v>
      </c>
      <c r="HU558" s="12">
        <v>0.0</v>
      </c>
      <c r="HV558" s="12">
        <v>0.0</v>
      </c>
      <c r="HW558" s="12">
        <v>0.0</v>
      </c>
      <c r="HX558" s="12">
        <v>48500.0</v>
      </c>
      <c r="HY558" s="20">
        <v>42991.0</v>
      </c>
      <c r="HZ558" s="12" t="s">
        <v>4692</v>
      </c>
    </row>
    <row r="559">
      <c r="A559" s="12" t="s">
        <v>4693</v>
      </c>
      <c r="B559" s="20">
        <v>13101.0</v>
      </c>
      <c r="C559" s="13">
        <v>45238.0</v>
      </c>
      <c r="D559" s="12">
        <v>11.0</v>
      </c>
      <c r="E559" s="12" t="s">
        <v>1094</v>
      </c>
      <c r="F559" s="12" t="s">
        <v>1095</v>
      </c>
      <c r="G559" s="12" t="s">
        <v>237</v>
      </c>
      <c r="H559" s="12" t="s">
        <v>238</v>
      </c>
      <c r="I559" s="12" t="s">
        <v>239</v>
      </c>
      <c r="J559" s="14"/>
      <c r="K559" s="12" t="s">
        <v>4694</v>
      </c>
      <c r="L559" s="12" t="s">
        <v>4695</v>
      </c>
      <c r="M559" s="15" t="s">
        <v>1727</v>
      </c>
      <c r="N559" s="12" t="s">
        <v>1099</v>
      </c>
      <c r="O559" s="12" t="s">
        <v>1100</v>
      </c>
      <c r="P559" s="12" t="s">
        <v>245</v>
      </c>
      <c r="Q559" s="12" t="s">
        <v>278</v>
      </c>
      <c r="R559" s="12" t="s">
        <v>279</v>
      </c>
      <c r="S559" s="12" t="s">
        <v>248</v>
      </c>
      <c r="T559" s="16" t="s">
        <v>4696</v>
      </c>
      <c r="U559" s="17" t="s">
        <v>4696</v>
      </c>
      <c r="V559" s="12" t="str">
        <f t="shared" si="1"/>
        <v>3.102350</v>
      </c>
      <c r="W559" s="14" t="str">
        <f t="shared" si="2"/>
        <v>98.488771</v>
      </c>
      <c r="X559" s="14" t="str">
        <f t="shared" si="3"/>
        <v>3.102350</v>
      </c>
      <c r="Y559" s="14" t="str">
        <f t="shared" si="4"/>
        <v>98.488771</v>
      </c>
      <c r="Z559" s="18">
        <f t="shared" si="99"/>
        <v>0</v>
      </c>
      <c r="AA559" s="14" t="str">
        <f t="shared" si="6"/>
        <v>Dalam Radius</v>
      </c>
      <c r="AB559" s="14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4"/>
      <c r="DR559" s="12" t="b">
        <v>0</v>
      </c>
      <c r="DS559" s="12" t="b">
        <v>0</v>
      </c>
      <c r="DT559" s="12"/>
      <c r="DU559" s="12"/>
      <c r="DV559" s="12" t="s">
        <v>4697</v>
      </c>
      <c r="DW559" s="12" t="b">
        <v>1</v>
      </c>
      <c r="DX559" s="12"/>
      <c r="DY559" s="12"/>
      <c r="DZ559" s="12"/>
      <c r="EA559" s="12"/>
      <c r="EB559" s="12"/>
      <c r="EC559" s="12"/>
      <c r="ED559" s="12"/>
      <c r="EE559" s="12"/>
      <c r="EF559" s="14"/>
      <c r="EG559" s="14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4"/>
      <c r="EU559" s="12"/>
      <c r="EV559" s="12"/>
      <c r="EW559" s="12"/>
      <c r="EX559" s="12"/>
      <c r="EY559" s="12"/>
      <c r="EZ559" s="12"/>
      <c r="FA559" s="12"/>
      <c r="FB559" s="12"/>
      <c r="FC559" s="12">
        <v>2.0</v>
      </c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4"/>
      <c r="FR559" s="12"/>
      <c r="FS559" s="12"/>
      <c r="FT559" s="12"/>
      <c r="FU559" s="12"/>
      <c r="FV559" s="12"/>
      <c r="FW559" s="12"/>
      <c r="FX559" s="12"/>
      <c r="FY559" s="12"/>
      <c r="FZ559" s="12"/>
      <c r="GA559" s="12"/>
      <c r="GB559" s="12"/>
      <c r="GC559" s="12"/>
      <c r="GD559" s="12"/>
      <c r="GE559" s="12"/>
      <c r="GF559" s="12"/>
      <c r="GG559" s="12"/>
      <c r="GH559" s="12"/>
      <c r="GI559" s="12"/>
      <c r="GJ559" s="12"/>
      <c r="GK559" s="14"/>
      <c r="GL559" s="14"/>
      <c r="GM559" s="12"/>
      <c r="GN559" s="12"/>
      <c r="GO559" s="14"/>
      <c r="GP559" s="14"/>
      <c r="GQ559" s="12"/>
      <c r="GR559" s="14"/>
      <c r="GS559" s="12"/>
      <c r="GT559" s="14"/>
      <c r="GU559" s="14"/>
      <c r="GV559" s="14"/>
      <c r="GW559" s="14"/>
      <c r="GX559" s="14"/>
      <c r="GY559" s="14"/>
      <c r="GZ559" s="14"/>
      <c r="HA559" s="14"/>
      <c r="HB559" s="14"/>
      <c r="HC559" s="14"/>
      <c r="HD559" s="14"/>
      <c r="HE559" s="14"/>
      <c r="HF559" s="14"/>
      <c r="HG559" s="14"/>
      <c r="HH559" s="14"/>
      <c r="HI559" s="14"/>
      <c r="HJ559" s="14"/>
      <c r="HK559" s="14"/>
      <c r="HL559" s="14"/>
      <c r="HM559" s="14"/>
      <c r="HN559" s="14"/>
      <c r="HO559" s="14"/>
      <c r="HP559" s="14"/>
      <c r="HQ559" s="12">
        <f t="shared" si="106"/>
        <v>0</v>
      </c>
      <c r="HR559" s="12">
        <v>24000.0</v>
      </c>
      <c r="HS559" s="12">
        <v>0.0</v>
      </c>
      <c r="HT559" s="12">
        <v>0.0</v>
      </c>
      <c r="HU559" s="12">
        <v>0.0</v>
      </c>
      <c r="HV559" s="12">
        <v>0.0</v>
      </c>
      <c r="HW559" s="12">
        <v>0.0</v>
      </c>
      <c r="HX559" s="12">
        <v>24000.0</v>
      </c>
      <c r="HY559" s="12" t="s">
        <v>4698</v>
      </c>
      <c r="HZ559" s="12" t="s">
        <v>3699</v>
      </c>
    </row>
    <row r="560">
      <c r="A560" s="12" t="s">
        <v>4699</v>
      </c>
      <c r="B560" s="12" t="s">
        <v>4700</v>
      </c>
      <c r="C560" s="13">
        <v>45238.0</v>
      </c>
      <c r="D560" s="12">
        <v>11.0</v>
      </c>
      <c r="E560" s="12" t="s">
        <v>293</v>
      </c>
      <c r="F560" s="12" t="s">
        <v>629</v>
      </c>
      <c r="G560" s="12" t="s">
        <v>237</v>
      </c>
      <c r="H560" s="12" t="s">
        <v>238</v>
      </c>
      <c r="I560" s="12" t="s">
        <v>239</v>
      </c>
      <c r="J560" s="14"/>
      <c r="K560" s="12" t="s">
        <v>4701</v>
      </c>
      <c r="L560" s="12" t="s">
        <v>4702</v>
      </c>
      <c r="M560" s="15" t="s">
        <v>297</v>
      </c>
      <c r="N560" s="12" t="s">
        <v>298</v>
      </c>
      <c r="O560" s="12" t="s">
        <v>259</v>
      </c>
      <c r="P560" s="12" t="s">
        <v>245</v>
      </c>
      <c r="Q560" s="12" t="s">
        <v>299</v>
      </c>
      <c r="R560" s="12" t="s">
        <v>247</v>
      </c>
      <c r="S560" s="12" t="s">
        <v>248</v>
      </c>
      <c r="T560" s="16" t="s">
        <v>4703</v>
      </c>
      <c r="U560" s="17" t="s">
        <v>4704</v>
      </c>
      <c r="V560" s="12" t="str">
        <f t="shared" si="1"/>
        <v>3.578291</v>
      </c>
      <c r="W560" s="14" t="str">
        <f t="shared" si="2"/>
        <v>98.670757</v>
      </c>
      <c r="X560" s="14" t="str">
        <f t="shared" si="3"/>
        <v>3.578260</v>
      </c>
      <c r="Y560" s="14" t="str">
        <f t="shared" si="4"/>
        <v>98.670628</v>
      </c>
      <c r="Z560" s="18">
        <f t="shared" si="99"/>
        <v>7599041.942</v>
      </c>
      <c r="AA560" s="14" t="str">
        <f t="shared" si="6"/>
        <v>Diluar Radius</v>
      </c>
      <c r="AB560" s="14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4"/>
      <c r="DR560" s="12" t="b">
        <v>0</v>
      </c>
      <c r="DS560" s="12" t="b">
        <v>0</v>
      </c>
      <c r="DT560" s="12"/>
      <c r="DU560" s="12"/>
      <c r="DV560" s="12" t="s">
        <v>4705</v>
      </c>
      <c r="DW560" s="12" t="b">
        <v>0</v>
      </c>
      <c r="DX560" s="12"/>
      <c r="DY560" s="12"/>
      <c r="DZ560" s="12"/>
      <c r="EA560" s="12"/>
      <c r="EB560" s="12"/>
      <c r="EC560" s="12"/>
      <c r="ED560" s="12"/>
      <c r="EE560" s="12"/>
      <c r="EF560" s="14"/>
      <c r="EG560" s="14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4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4"/>
      <c r="FR560" s="12"/>
      <c r="FS560" s="12"/>
      <c r="FT560" s="12"/>
      <c r="FU560" s="12"/>
      <c r="FV560" s="12"/>
      <c r="FW560" s="12"/>
      <c r="FX560" s="12"/>
      <c r="FY560" s="12"/>
      <c r="FZ560" s="12"/>
      <c r="GA560" s="12"/>
      <c r="GB560" s="12"/>
      <c r="GC560" s="12"/>
      <c r="GD560" s="12"/>
      <c r="GE560" s="12"/>
      <c r="GF560" s="12"/>
      <c r="GG560" s="12"/>
      <c r="GH560" s="12"/>
      <c r="GI560" s="12"/>
      <c r="GJ560" s="12"/>
      <c r="GK560" s="14"/>
      <c r="GL560" s="14"/>
      <c r="GM560" s="12"/>
      <c r="GN560" s="12"/>
      <c r="GO560" s="14"/>
      <c r="GP560" s="14"/>
      <c r="GQ560" s="12"/>
      <c r="GR560" s="14"/>
      <c r="GS560" s="12"/>
      <c r="GT560" s="14"/>
      <c r="GU560" s="14"/>
      <c r="GV560" s="14"/>
      <c r="GW560" s="14"/>
      <c r="GX560" s="14"/>
      <c r="GY560" s="14"/>
      <c r="GZ560" s="14"/>
      <c r="HA560" s="14"/>
      <c r="HB560" s="14"/>
      <c r="HC560" s="14"/>
      <c r="HD560" s="14"/>
      <c r="HE560" s="14"/>
      <c r="HF560" s="14"/>
      <c r="HG560" s="14"/>
      <c r="HH560" s="14"/>
      <c r="HI560" s="14"/>
      <c r="HJ560" s="14"/>
      <c r="HK560" s="14"/>
      <c r="HL560" s="14"/>
      <c r="HM560" s="14"/>
      <c r="HN560" s="14"/>
      <c r="HO560" s="14"/>
      <c r="HP560" s="14"/>
      <c r="HQ560" s="12">
        <f t="shared" si="106"/>
        <v>0</v>
      </c>
      <c r="HR560" s="12">
        <v>0.0</v>
      </c>
      <c r="HS560" s="12">
        <v>0.0</v>
      </c>
      <c r="HT560" s="12">
        <v>0.0</v>
      </c>
      <c r="HU560" s="12">
        <v>0.0</v>
      </c>
      <c r="HV560" s="12">
        <v>0.0</v>
      </c>
      <c r="HW560" s="12">
        <v>0.0</v>
      </c>
      <c r="HX560" s="12">
        <v>0.0</v>
      </c>
      <c r="HY560" s="12" t="s">
        <v>4706</v>
      </c>
      <c r="HZ560" s="19">
        <v>36555.0</v>
      </c>
    </row>
    <row r="561">
      <c r="A561" s="12" t="s">
        <v>4707</v>
      </c>
      <c r="B561" s="20">
        <v>36598.0</v>
      </c>
      <c r="C561" s="13">
        <v>45238.0</v>
      </c>
      <c r="D561" s="12">
        <v>11.0</v>
      </c>
      <c r="E561" s="12" t="s">
        <v>3251</v>
      </c>
      <c r="F561" s="12" t="s">
        <v>3252</v>
      </c>
      <c r="G561" s="12" t="s">
        <v>237</v>
      </c>
      <c r="H561" s="12" t="s">
        <v>238</v>
      </c>
      <c r="I561" s="12" t="s">
        <v>239</v>
      </c>
      <c r="J561" s="14"/>
      <c r="K561" s="12" t="s">
        <v>4708</v>
      </c>
      <c r="L561" s="12" t="s">
        <v>4709</v>
      </c>
      <c r="M561" s="15" t="s">
        <v>600</v>
      </c>
      <c r="N561" s="12" t="s">
        <v>331</v>
      </c>
      <c r="O561" s="12" t="s">
        <v>244</v>
      </c>
      <c r="P561" s="12" t="s">
        <v>245</v>
      </c>
      <c r="Q561" s="12" t="s">
        <v>278</v>
      </c>
      <c r="R561" s="12" t="s">
        <v>279</v>
      </c>
      <c r="S561" s="12" t="s">
        <v>248</v>
      </c>
      <c r="T561" s="16" t="s">
        <v>4710</v>
      </c>
      <c r="U561" s="17" t="s">
        <v>4711</v>
      </c>
      <c r="V561" s="12" t="str">
        <f t="shared" si="1"/>
        <v>3.603213</v>
      </c>
      <c r="W561" s="14" t="str">
        <f t="shared" si="2"/>
        <v>98.536313</v>
      </c>
      <c r="X561" s="14" t="str">
        <f t="shared" si="3"/>
        <v>3.603115</v>
      </c>
      <c r="Y561" s="14" t="str">
        <f t="shared" si="4"/>
        <v>98.536290</v>
      </c>
      <c r="Z561" s="18">
        <f t="shared" si="99"/>
        <v>10624993.93</v>
      </c>
      <c r="AA561" s="14" t="str">
        <f t="shared" si="6"/>
        <v>Diluar Radius</v>
      </c>
      <c r="AB561" s="14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4"/>
      <c r="DR561" s="12" t="b">
        <v>0</v>
      </c>
      <c r="DS561" s="12" t="b">
        <v>0</v>
      </c>
      <c r="DT561" s="12"/>
      <c r="DU561" s="12"/>
      <c r="DV561" s="12" t="s">
        <v>4712</v>
      </c>
      <c r="DW561" s="12" t="b">
        <v>1</v>
      </c>
      <c r="DX561" s="12"/>
      <c r="DY561" s="12"/>
      <c r="DZ561" s="12"/>
      <c r="EA561" s="12"/>
      <c r="EB561" s="12"/>
      <c r="EC561" s="12"/>
      <c r="ED561" s="12"/>
      <c r="EE561" s="12"/>
      <c r="EF561" s="14"/>
      <c r="EG561" s="14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4"/>
      <c r="EU561" s="12"/>
      <c r="EV561" s="12"/>
      <c r="EW561" s="12"/>
      <c r="EX561" s="12">
        <v>1.0</v>
      </c>
      <c r="EY561" s="12"/>
      <c r="EZ561" s="12"/>
      <c r="FA561" s="12">
        <v>1.0</v>
      </c>
      <c r="FB561" s="12"/>
      <c r="FC561" s="12">
        <v>1.0</v>
      </c>
      <c r="FD561" s="12"/>
      <c r="FE561" s="12"/>
      <c r="FF561" s="12"/>
      <c r="FG561" s="12"/>
      <c r="FH561" s="12"/>
      <c r="FI561" s="12">
        <v>1.0</v>
      </c>
      <c r="FJ561" s="12"/>
      <c r="FK561" s="12"/>
      <c r="FL561" s="12">
        <v>1.0</v>
      </c>
      <c r="FM561" s="12"/>
      <c r="FN561" s="12"/>
      <c r="FO561" s="12">
        <v>1.0</v>
      </c>
      <c r="FP561" s="12"/>
      <c r="FQ561" s="14"/>
      <c r="FR561" s="12"/>
      <c r="FS561" s="12"/>
      <c r="FT561" s="12"/>
      <c r="FU561" s="12"/>
      <c r="FV561" s="12"/>
      <c r="FW561" s="12">
        <v>1.0</v>
      </c>
      <c r="FX561" s="12"/>
      <c r="FY561" s="12">
        <v>1.0</v>
      </c>
      <c r="FZ561" s="12"/>
      <c r="GA561" s="12"/>
      <c r="GB561" s="12"/>
      <c r="GC561" s="12"/>
      <c r="GD561" s="12">
        <v>1.0</v>
      </c>
      <c r="GE561" s="12"/>
      <c r="GF561" s="12"/>
      <c r="GG561" s="12">
        <v>1.0</v>
      </c>
      <c r="GH561" s="12">
        <v>1.0</v>
      </c>
      <c r="GI561" s="12"/>
      <c r="GJ561" s="12"/>
      <c r="GK561" s="14"/>
      <c r="GL561" s="14"/>
      <c r="GM561" s="12"/>
      <c r="GN561" s="12"/>
      <c r="GO561" s="14"/>
      <c r="GP561" s="14"/>
      <c r="GQ561" s="12"/>
      <c r="GR561" s="14"/>
      <c r="GS561" s="12"/>
      <c r="GT561" s="14"/>
      <c r="GU561" s="14"/>
      <c r="GV561" s="14"/>
      <c r="GW561" s="14"/>
      <c r="GX561" s="14"/>
      <c r="GY561" s="14"/>
      <c r="GZ561" s="14"/>
      <c r="HA561" s="14"/>
      <c r="HB561" s="14"/>
      <c r="HC561" s="14"/>
      <c r="HD561" s="14"/>
      <c r="HE561" s="14"/>
      <c r="HF561" s="14"/>
      <c r="HG561" s="14"/>
      <c r="HH561" s="14"/>
      <c r="HI561" s="14"/>
      <c r="HJ561" s="14"/>
      <c r="HK561" s="14"/>
      <c r="HL561" s="14"/>
      <c r="HM561" s="14"/>
      <c r="HN561" s="14"/>
      <c r="HO561" s="14"/>
      <c r="HP561" s="14"/>
      <c r="HQ561" s="12">
        <f t="shared" si="106"/>
        <v>0</v>
      </c>
      <c r="HR561" s="12">
        <v>132000.0</v>
      </c>
      <c r="HS561" s="12">
        <v>0.0</v>
      </c>
      <c r="HT561" s="12">
        <v>0.0</v>
      </c>
      <c r="HU561" s="12">
        <v>0.0</v>
      </c>
      <c r="HV561" s="12">
        <v>0.0</v>
      </c>
      <c r="HW561" s="12">
        <v>0.0</v>
      </c>
      <c r="HX561" s="12">
        <v>132000.0</v>
      </c>
      <c r="HY561" s="12" t="s">
        <v>4713</v>
      </c>
      <c r="HZ561" s="12" t="s">
        <v>4714</v>
      </c>
    </row>
    <row r="562">
      <c r="A562" s="12" t="s">
        <v>4715</v>
      </c>
      <c r="B562" s="12" t="s">
        <v>4716</v>
      </c>
      <c r="C562" s="13">
        <v>45238.0</v>
      </c>
      <c r="D562" s="12">
        <v>11.0</v>
      </c>
      <c r="E562" s="12" t="s">
        <v>306</v>
      </c>
      <c r="F562" s="12" t="s">
        <v>318</v>
      </c>
      <c r="G562" s="12" t="s">
        <v>237</v>
      </c>
      <c r="H562" s="12" t="s">
        <v>238</v>
      </c>
      <c r="I562" s="12" t="s">
        <v>239</v>
      </c>
      <c r="J562" s="14"/>
      <c r="K562" s="12" t="s">
        <v>4717</v>
      </c>
      <c r="L562" s="12" t="s">
        <v>4718</v>
      </c>
      <c r="M562" s="15" t="s">
        <v>4719</v>
      </c>
      <c r="N562" s="12" t="s">
        <v>322</v>
      </c>
      <c r="O562" s="12" t="s">
        <v>259</v>
      </c>
      <c r="P562" s="12" t="s">
        <v>245</v>
      </c>
      <c r="Q562" s="12" t="s">
        <v>299</v>
      </c>
      <c r="R562" s="12" t="s">
        <v>247</v>
      </c>
      <c r="S562" s="12" t="s">
        <v>4720</v>
      </c>
      <c r="T562" s="16" t="s">
        <v>4501</v>
      </c>
      <c r="U562" s="17" t="s">
        <v>4721</v>
      </c>
      <c r="V562" s="12" t="str">
        <f t="shared" si="1"/>
        <v>3.577335</v>
      </c>
      <c r="W562" s="14" t="str">
        <f t="shared" si="2"/>
        <v>98.621763</v>
      </c>
      <c r="X562" s="14" t="str">
        <f t="shared" si="3"/>
        <v>3.558563</v>
      </c>
      <c r="Y562" s="14" t="str">
        <f t="shared" si="4"/>
        <v>98.635400</v>
      </c>
      <c r="Z562" s="18">
        <f t="shared" si="99"/>
        <v>7284761.941</v>
      </c>
      <c r="AA562" s="14" t="str">
        <f t="shared" si="6"/>
        <v>Diluar Radius</v>
      </c>
      <c r="AB562" s="14"/>
      <c r="AC562" s="12"/>
      <c r="AD562" s="12"/>
      <c r="AE562" s="12"/>
      <c r="AF562" s="12"/>
      <c r="AG562" s="12"/>
      <c r="AH562" s="12" t="b">
        <v>1</v>
      </c>
      <c r="AI562" s="12" t="b">
        <v>1</v>
      </c>
      <c r="AJ562" s="12"/>
      <c r="AK562" s="12"/>
      <c r="AL562" s="12"/>
      <c r="AM562" s="12" t="b">
        <v>1</v>
      </c>
      <c r="AN562" s="12"/>
      <c r="AO562" s="12" t="b">
        <v>1</v>
      </c>
      <c r="AP562" s="12"/>
      <c r="AQ562" s="12"/>
      <c r="AR562" s="12"/>
      <c r="AS562" s="12"/>
      <c r="AT562" s="12"/>
      <c r="AU562" s="12" t="b">
        <v>1</v>
      </c>
      <c r="AV562" s="12"/>
      <c r="AW562" s="12"/>
      <c r="AX562" s="12"/>
      <c r="AY562" s="12"/>
      <c r="AZ562" s="12"/>
      <c r="BA562" s="12" t="b">
        <v>1</v>
      </c>
      <c r="BB562" s="12" t="b">
        <v>1</v>
      </c>
      <c r="BC562" s="12"/>
      <c r="BD562" s="12"/>
      <c r="BE562" s="12" t="b">
        <v>1</v>
      </c>
      <c r="BF562" s="12"/>
      <c r="BG562" s="12"/>
      <c r="BH562" s="12"/>
      <c r="BI562" s="12" t="b">
        <v>1</v>
      </c>
      <c r="BJ562" s="12"/>
      <c r="BK562" s="12"/>
      <c r="BL562" s="12" t="b">
        <v>1</v>
      </c>
      <c r="BM562" s="12" t="b">
        <v>1</v>
      </c>
      <c r="BN562" s="12"/>
      <c r="BO562" s="12"/>
      <c r="BP562" s="12"/>
      <c r="BQ562" s="12"/>
      <c r="BR562" s="12" t="b">
        <v>1</v>
      </c>
      <c r="BS562" s="12"/>
      <c r="BT562" s="12"/>
      <c r="BU562" s="12"/>
      <c r="BV562" s="12"/>
      <c r="BW562" s="12"/>
      <c r="BX562" s="12"/>
      <c r="BY562" s="12"/>
      <c r="BZ562" s="12" t="b">
        <v>1</v>
      </c>
      <c r="CA562" s="12"/>
      <c r="CB562" s="12"/>
      <c r="CC562" s="12"/>
      <c r="CD562" s="12"/>
      <c r="CE562" s="12"/>
      <c r="CF562" s="12"/>
      <c r="CG562" s="12"/>
      <c r="CH562" s="12" t="b">
        <v>1</v>
      </c>
      <c r="CI562" s="12"/>
      <c r="CJ562" s="12"/>
      <c r="CK562" s="12"/>
      <c r="CL562" s="12" t="b">
        <v>1</v>
      </c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4"/>
      <c r="DR562" s="12" t="b">
        <v>0</v>
      </c>
      <c r="DS562" s="12" t="b">
        <v>0</v>
      </c>
      <c r="DT562" s="12"/>
      <c r="DU562" s="12"/>
      <c r="DV562" s="12" t="s">
        <v>4722</v>
      </c>
      <c r="DW562" s="12" t="b">
        <v>1</v>
      </c>
      <c r="DX562" s="12"/>
      <c r="DY562" s="12"/>
      <c r="DZ562" s="12"/>
      <c r="EA562" s="12"/>
      <c r="EB562" s="12"/>
      <c r="EC562" s="12"/>
      <c r="ED562" s="12">
        <v>2.0</v>
      </c>
      <c r="EE562" s="12"/>
      <c r="EF562" s="14"/>
      <c r="EG562" s="14"/>
      <c r="EH562" s="12">
        <v>1.0</v>
      </c>
      <c r="EI562" s="12">
        <v>2.0</v>
      </c>
      <c r="EJ562" s="12"/>
      <c r="EK562" s="12">
        <v>1.0</v>
      </c>
      <c r="EL562" s="12"/>
      <c r="EM562" s="12"/>
      <c r="EN562" s="12"/>
      <c r="EO562" s="12"/>
      <c r="EP562" s="12">
        <v>2.0</v>
      </c>
      <c r="EQ562" s="12">
        <v>1.0</v>
      </c>
      <c r="ER562" s="12"/>
      <c r="ES562" s="12"/>
      <c r="ET562" s="14"/>
      <c r="EU562" s="12"/>
      <c r="EV562" s="12"/>
      <c r="EW562" s="12"/>
      <c r="EX562" s="12"/>
      <c r="EY562" s="12">
        <v>1.0</v>
      </c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>
        <v>1.0</v>
      </c>
      <c r="FP562" s="12"/>
      <c r="FQ562" s="14"/>
      <c r="FR562" s="12"/>
      <c r="FS562" s="12">
        <v>1.0</v>
      </c>
      <c r="FT562" s="12"/>
      <c r="FU562" s="12"/>
      <c r="FV562" s="12"/>
      <c r="FW562" s="12"/>
      <c r="FX562" s="12"/>
      <c r="FY562" s="12">
        <v>1.0</v>
      </c>
      <c r="FZ562" s="12"/>
      <c r="GA562" s="12"/>
      <c r="GB562" s="12"/>
      <c r="GC562" s="12"/>
      <c r="GD562" s="12"/>
      <c r="GE562" s="12"/>
      <c r="GF562" s="12"/>
      <c r="GG562" s="12"/>
      <c r="GH562" s="12"/>
      <c r="GI562" s="12"/>
      <c r="GJ562" s="12"/>
      <c r="GK562" s="14"/>
      <c r="GL562" s="14"/>
      <c r="GM562" s="12"/>
      <c r="GN562" s="12"/>
      <c r="GO562" s="14"/>
      <c r="GP562" s="14"/>
      <c r="GQ562" s="12"/>
      <c r="GR562" s="14"/>
      <c r="GS562" s="12"/>
      <c r="GT562" s="14"/>
      <c r="GU562" s="14"/>
      <c r="GV562" s="14"/>
      <c r="GW562" s="14"/>
      <c r="GX562" s="14"/>
      <c r="GY562" s="14"/>
      <c r="GZ562" s="14"/>
      <c r="HA562" s="14"/>
      <c r="HB562" s="14"/>
      <c r="HC562" s="14"/>
      <c r="HD562" s="14"/>
      <c r="HE562" s="14"/>
      <c r="HF562" s="14"/>
      <c r="HG562" s="14"/>
      <c r="HH562" s="14"/>
      <c r="HI562" s="14"/>
      <c r="HJ562" s="14"/>
      <c r="HK562" s="14"/>
      <c r="HL562" s="14"/>
      <c r="HM562" s="14"/>
      <c r="HN562" s="14"/>
      <c r="HO562" s="14"/>
      <c r="HP562" s="14"/>
      <c r="HQ562" s="12">
        <f t="shared" si="106"/>
        <v>15</v>
      </c>
      <c r="HR562" s="12">
        <v>48000.0</v>
      </c>
      <c r="HS562" s="12">
        <v>112500.0</v>
      </c>
      <c r="HT562" s="12">
        <v>0.0</v>
      </c>
      <c r="HU562" s="12">
        <v>0.0</v>
      </c>
      <c r="HV562" s="12">
        <v>0.0</v>
      </c>
      <c r="HW562" s="12">
        <v>0.0</v>
      </c>
      <c r="HX562" s="12">
        <v>160500.0</v>
      </c>
      <c r="HY562" s="12" t="s">
        <v>4723</v>
      </c>
      <c r="HZ562" s="12" t="s">
        <v>4724</v>
      </c>
    </row>
    <row r="563">
      <c r="A563" s="12" t="s">
        <v>4725</v>
      </c>
      <c r="B563" s="12" t="s">
        <v>4726</v>
      </c>
      <c r="C563" s="13">
        <v>45238.0</v>
      </c>
      <c r="D563" s="12">
        <v>11.0</v>
      </c>
      <c r="E563" s="12" t="s">
        <v>596</v>
      </c>
      <c r="F563" s="12" t="s">
        <v>597</v>
      </c>
      <c r="G563" s="12" t="s">
        <v>237</v>
      </c>
      <c r="H563" s="12" t="s">
        <v>238</v>
      </c>
      <c r="I563" s="12" t="s">
        <v>239</v>
      </c>
      <c r="J563" s="14"/>
      <c r="K563" s="12" t="s">
        <v>4727</v>
      </c>
      <c r="L563" s="12" t="s">
        <v>4728</v>
      </c>
      <c r="M563" s="15" t="s">
        <v>600</v>
      </c>
      <c r="N563" s="12" t="s">
        <v>601</v>
      </c>
      <c r="O563" s="12" t="s">
        <v>259</v>
      </c>
      <c r="P563" s="12" t="s">
        <v>245</v>
      </c>
      <c r="Q563" s="12" t="s">
        <v>246</v>
      </c>
      <c r="R563" s="12" t="s">
        <v>247</v>
      </c>
      <c r="S563" s="12" t="s">
        <v>248</v>
      </c>
      <c r="T563" s="16" t="s">
        <v>4729</v>
      </c>
      <c r="U563" s="17" t="s">
        <v>4730</v>
      </c>
      <c r="V563" s="12" t="str">
        <f t="shared" si="1"/>
        <v>3.607020</v>
      </c>
      <c r="W563" s="14" t="str">
        <f t="shared" si="2"/>
        <v>98.670839</v>
      </c>
      <c r="X563" s="14" t="str">
        <f t="shared" si="3"/>
        <v>3.606733</v>
      </c>
      <c r="Y563" s="14" t="str">
        <f t="shared" si="4"/>
        <v>98.670702</v>
      </c>
      <c r="Z563" s="18">
        <f t="shared" si="99"/>
        <v>11950546.21</v>
      </c>
      <c r="AA563" s="14" t="str">
        <f t="shared" si="6"/>
        <v>Diluar Radius</v>
      </c>
      <c r="AB563" s="14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 t="b">
        <v>1</v>
      </c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 t="b">
        <v>1</v>
      </c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4"/>
      <c r="DR563" s="12" t="b">
        <v>0</v>
      </c>
      <c r="DS563" s="12" t="b">
        <v>0</v>
      </c>
      <c r="DT563" s="12"/>
      <c r="DU563" s="12"/>
      <c r="DV563" s="12" t="s">
        <v>4731</v>
      </c>
      <c r="DW563" s="12" t="b">
        <v>0</v>
      </c>
      <c r="DX563" s="12"/>
      <c r="DY563" s="12"/>
      <c r="DZ563" s="12"/>
      <c r="EA563" s="12"/>
      <c r="EB563" s="12"/>
      <c r="EC563" s="12"/>
      <c r="ED563" s="12"/>
      <c r="EE563" s="12"/>
      <c r="EF563" s="14"/>
      <c r="EG563" s="14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4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4"/>
      <c r="FR563" s="12"/>
      <c r="FS563" s="12"/>
      <c r="FT563" s="12"/>
      <c r="FU563" s="12"/>
      <c r="FV563" s="12"/>
      <c r="FW563" s="12"/>
      <c r="FX563" s="12"/>
      <c r="FY563" s="12"/>
      <c r="FZ563" s="12"/>
      <c r="GA563" s="12"/>
      <c r="GB563" s="12"/>
      <c r="GC563" s="12"/>
      <c r="GD563" s="12"/>
      <c r="GE563" s="12"/>
      <c r="GF563" s="12"/>
      <c r="GG563" s="12"/>
      <c r="GH563" s="12"/>
      <c r="GI563" s="12"/>
      <c r="GJ563" s="12"/>
      <c r="GK563" s="14"/>
      <c r="GL563" s="14"/>
      <c r="GM563" s="12"/>
      <c r="GN563" s="12"/>
      <c r="GO563" s="14"/>
      <c r="GP563" s="14"/>
      <c r="GQ563" s="12"/>
      <c r="GR563" s="14"/>
      <c r="GS563" s="12"/>
      <c r="GT563" s="14"/>
      <c r="GU563" s="14"/>
      <c r="GV563" s="14"/>
      <c r="GW563" s="14"/>
      <c r="GX563" s="14"/>
      <c r="GY563" s="14"/>
      <c r="GZ563" s="14"/>
      <c r="HA563" s="14"/>
      <c r="HB563" s="14"/>
      <c r="HC563" s="14"/>
      <c r="HD563" s="14"/>
      <c r="HE563" s="14"/>
      <c r="HF563" s="14"/>
      <c r="HG563" s="14"/>
      <c r="HH563" s="14"/>
      <c r="HI563" s="14"/>
      <c r="HJ563" s="14"/>
      <c r="HK563" s="14"/>
      <c r="HL563" s="14"/>
      <c r="HM563" s="14"/>
      <c r="HN563" s="14"/>
      <c r="HO563" s="14"/>
      <c r="HP563" s="14"/>
      <c r="HQ563" s="12">
        <f t="shared" si="106"/>
        <v>2</v>
      </c>
      <c r="HR563" s="12">
        <v>0.0</v>
      </c>
      <c r="HS563" s="12">
        <v>0.0</v>
      </c>
      <c r="HT563" s="12">
        <v>0.0</v>
      </c>
      <c r="HU563" s="12">
        <v>0.0</v>
      </c>
      <c r="HV563" s="12">
        <v>0.0</v>
      </c>
      <c r="HW563" s="12">
        <v>0.0</v>
      </c>
      <c r="HX563" s="12">
        <v>0.0</v>
      </c>
      <c r="HY563" s="12" t="s">
        <v>4732</v>
      </c>
      <c r="HZ563" s="12" t="s">
        <v>4733</v>
      </c>
    </row>
    <row r="564">
      <c r="A564" s="12" t="s">
        <v>4734</v>
      </c>
      <c r="B564" s="12" t="s">
        <v>4735</v>
      </c>
      <c r="C564" s="13">
        <v>45238.0</v>
      </c>
      <c r="D564" s="12">
        <v>11.0</v>
      </c>
      <c r="E564" s="12" t="s">
        <v>306</v>
      </c>
      <c r="F564" s="12" t="s">
        <v>318</v>
      </c>
      <c r="G564" s="12" t="s">
        <v>237</v>
      </c>
      <c r="H564" s="12" t="s">
        <v>238</v>
      </c>
      <c r="I564" s="12" t="s">
        <v>239</v>
      </c>
      <c r="J564" s="14"/>
      <c r="K564" s="12" t="s">
        <v>505</v>
      </c>
      <c r="L564" s="12" t="s">
        <v>506</v>
      </c>
      <c r="M564" s="15" t="s">
        <v>507</v>
      </c>
      <c r="N564" s="12" t="s">
        <v>322</v>
      </c>
      <c r="O564" s="12" t="s">
        <v>259</v>
      </c>
      <c r="P564" s="12" t="s">
        <v>245</v>
      </c>
      <c r="Q564" s="12" t="s">
        <v>246</v>
      </c>
      <c r="R564" s="12" t="s">
        <v>247</v>
      </c>
      <c r="S564" s="12" t="s">
        <v>248</v>
      </c>
      <c r="T564" s="16" t="s">
        <v>4501</v>
      </c>
      <c r="U564" s="17"/>
      <c r="V564" s="12" t="str">
        <f t="shared" si="1"/>
        <v>3.577335</v>
      </c>
      <c r="W564" s="14" t="str">
        <f t="shared" si="2"/>
        <v>98.621763</v>
      </c>
      <c r="X564" s="14" t="str">
        <f t="shared" si="3"/>
        <v/>
      </c>
      <c r="Y564" s="14" t="str">
        <f t="shared" si="4"/>
        <v/>
      </c>
      <c r="Z564" s="18">
        <f t="shared" si="99"/>
        <v>4578752.176</v>
      </c>
      <c r="AA564" s="14" t="str">
        <f t="shared" si="6"/>
        <v>Diluar Radius</v>
      </c>
      <c r="AB564" s="14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 t="b">
        <v>1</v>
      </c>
      <c r="AY564" s="12"/>
      <c r="AZ564" s="12" t="b">
        <v>1</v>
      </c>
      <c r="BA564" s="12" t="b">
        <v>1</v>
      </c>
      <c r="BB564" s="12"/>
      <c r="BC564" s="12"/>
      <c r="BD564" s="12" t="b">
        <v>1</v>
      </c>
      <c r="BE564" s="12"/>
      <c r="BF564" s="12"/>
      <c r="BG564" s="12"/>
      <c r="BH564" s="12"/>
      <c r="BI564" s="12" t="b">
        <v>1</v>
      </c>
      <c r="BJ564" s="12"/>
      <c r="BK564" s="12"/>
      <c r="BL564" s="12"/>
      <c r="BM564" s="12"/>
      <c r="BN564" s="12"/>
      <c r="BO564" s="12" t="b">
        <v>1</v>
      </c>
      <c r="BP564" s="12"/>
      <c r="BQ564" s="12"/>
      <c r="BR564" s="12"/>
      <c r="BS564" s="12"/>
      <c r="BT564" s="12"/>
      <c r="BU564" s="12"/>
      <c r="BV564" s="12" t="b">
        <v>1</v>
      </c>
      <c r="BW564" s="12" t="b">
        <v>1</v>
      </c>
      <c r="BX564" s="12"/>
      <c r="BY564" s="12"/>
      <c r="BZ564" s="12" t="b">
        <v>1</v>
      </c>
      <c r="CA564" s="12"/>
      <c r="CB564" s="12"/>
      <c r="CC564" s="12"/>
      <c r="CD564" s="12"/>
      <c r="CE564" s="12"/>
      <c r="CF564" s="12"/>
      <c r="CG564" s="12"/>
      <c r="CH564" s="12" t="b">
        <v>1</v>
      </c>
      <c r="CI564" s="12"/>
      <c r="CJ564" s="12" t="b">
        <v>1</v>
      </c>
      <c r="CK564" s="12" t="b">
        <v>1</v>
      </c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4"/>
      <c r="DR564" s="12" t="b">
        <v>0</v>
      </c>
      <c r="DS564" s="12" t="b">
        <v>1</v>
      </c>
      <c r="DT564" s="12"/>
      <c r="DU564" s="12"/>
      <c r="DV564" s="12" t="s">
        <v>4736</v>
      </c>
      <c r="DW564" s="12" t="b">
        <v>1</v>
      </c>
      <c r="DX564" s="12"/>
      <c r="DY564" s="12"/>
      <c r="DZ564" s="12"/>
      <c r="EA564" s="12"/>
      <c r="EB564" s="12"/>
      <c r="EC564" s="12"/>
      <c r="ED564" s="12"/>
      <c r="EE564" s="12"/>
      <c r="EF564" s="14"/>
      <c r="EG564" s="14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4"/>
      <c r="EU564" s="12"/>
      <c r="EV564" s="12"/>
      <c r="EW564" s="12"/>
      <c r="EX564" s="12"/>
      <c r="EY564" s="12"/>
      <c r="EZ564" s="12"/>
      <c r="FA564" s="12">
        <v>2.0</v>
      </c>
      <c r="FB564" s="12"/>
      <c r="FC564" s="12">
        <v>4.0</v>
      </c>
      <c r="FD564" s="12"/>
      <c r="FE564" s="12"/>
      <c r="FF564" s="12">
        <v>2.0</v>
      </c>
      <c r="FG564" s="12"/>
      <c r="FH564" s="12"/>
      <c r="FI564" s="12">
        <v>2.0</v>
      </c>
      <c r="FJ564" s="12"/>
      <c r="FK564" s="12"/>
      <c r="FL564" s="12">
        <v>2.0</v>
      </c>
      <c r="FM564" s="12"/>
      <c r="FN564" s="12"/>
      <c r="FO564" s="12"/>
      <c r="FP564" s="12"/>
      <c r="FQ564" s="14"/>
      <c r="FR564" s="12"/>
      <c r="FS564" s="12">
        <v>2.0</v>
      </c>
      <c r="FT564" s="12">
        <v>2.0</v>
      </c>
      <c r="FU564" s="12"/>
      <c r="FV564" s="12"/>
      <c r="FW564" s="12">
        <v>4.0</v>
      </c>
      <c r="FX564" s="12"/>
      <c r="FY564" s="12">
        <v>4.0</v>
      </c>
      <c r="FZ564" s="12"/>
      <c r="GA564" s="12"/>
      <c r="GB564" s="12"/>
      <c r="GC564" s="12"/>
      <c r="GD564" s="12">
        <v>2.0</v>
      </c>
      <c r="GE564" s="12"/>
      <c r="GF564" s="12"/>
      <c r="GG564" s="12"/>
      <c r="GH564" s="12">
        <v>2.0</v>
      </c>
      <c r="GI564" s="12"/>
      <c r="GJ564" s="12"/>
      <c r="GK564" s="14"/>
      <c r="GL564" s="14"/>
      <c r="GM564" s="12"/>
      <c r="GN564" s="12"/>
      <c r="GO564" s="14"/>
      <c r="GP564" s="14"/>
      <c r="GQ564" s="12"/>
      <c r="GR564" s="14"/>
      <c r="GS564" s="12"/>
      <c r="GT564" s="14"/>
      <c r="GU564" s="14"/>
      <c r="GV564" s="14"/>
      <c r="GW564" s="14"/>
      <c r="GX564" s="14"/>
      <c r="GY564" s="14"/>
      <c r="GZ564" s="14"/>
      <c r="HA564" s="14"/>
      <c r="HB564" s="14"/>
      <c r="HC564" s="14"/>
      <c r="HD564" s="14"/>
      <c r="HE564" s="14"/>
      <c r="HF564" s="14"/>
      <c r="HG564" s="14"/>
      <c r="HH564" s="14"/>
      <c r="HI564" s="14"/>
      <c r="HJ564" s="14"/>
      <c r="HK564" s="14"/>
      <c r="HL564" s="14"/>
      <c r="HM564" s="14"/>
      <c r="HN564" s="14"/>
      <c r="HO564" s="14"/>
      <c r="HP564" s="14"/>
      <c r="HQ564" s="12">
        <f t="shared" si="106"/>
        <v>12</v>
      </c>
      <c r="HR564" s="12">
        <v>336000.0</v>
      </c>
      <c r="HS564" s="12">
        <v>0.0</v>
      </c>
      <c r="HT564" s="12">
        <v>0.0</v>
      </c>
      <c r="HU564" s="12">
        <v>0.0</v>
      </c>
      <c r="HV564" s="12">
        <v>0.0</v>
      </c>
      <c r="HW564" s="12">
        <v>0.0</v>
      </c>
      <c r="HX564" s="12">
        <v>336000.0</v>
      </c>
      <c r="HY564" s="12" t="s">
        <v>4737</v>
      </c>
      <c r="HZ564" s="12" t="s">
        <v>1709</v>
      </c>
    </row>
    <row r="565">
      <c r="A565" s="12" t="s">
        <v>4738</v>
      </c>
      <c r="B565" s="20">
        <v>12492.0</v>
      </c>
      <c r="C565" s="13">
        <v>45238.0</v>
      </c>
      <c r="D565" s="12">
        <v>11.0</v>
      </c>
      <c r="E565" s="12" t="s">
        <v>306</v>
      </c>
      <c r="F565" s="12" t="s">
        <v>318</v>
      </c>
      <c r="G565" s="12" t="s">
        <v>237</v>
      </c>
      <c r="H565" s="12" t="s">
        <v>238</v>
      </c>
      <c r="I565" s="12" t="s">
        <v>239</v>
      </c>
      <c r="J565" s="14"/>
      <c r="K565" s="12" t="s">
        <v>513</v>
      </c>
      <c r="L565" s="12" t="s">
        <v>514</v>
      </c>
      <c r="M565" s="15" t="s">
        <v>515</v>
      </c>
      <c r="N565" s="12" t="s">
        <v>322</v>
      </c>
      <c r="O565" s="12" t="s">
        <v>259</v>
      </c>
      <c r="P565" s="12" t="s">
        <v>245</v>
      </c>
      <c r="Q565" s="12" t="s">
        <v>299</v>
      </c>
      <c r="R565" s="12" t="s">
        <v>247</v>
      </c>
      <c r="S565" s="12" t="s">
        <v>516</v>
      </c>
      <c r="T565" s="16" t="s">
        <v>4501</v>
      </c>
      <c r="U565" s="17" t="s">
        <v>4739</v>
      </c>
      <c r="V565" s="12" t="str">
        <f t="shared" si="1"/>
        <v>3.577335</v>
      </c>
      <c r="W565" s="14" t="str">
        <f t="shared" si="2"/>
        <v>98.621763</v>
      </c>
      <c r="X565" s="14" t="str">
        <f t="shared" si="3"/>
        <v>3.558451</v>
      </c>
      <c r="Y565" s="14" t="str">
        <f t="shared" si="4"/>
        <v>98.635482</v>
      </c>
      <c r="Z565" s="18">
        <f t="shared" si="99"/>
        <v>15594678.28</v>
      </c>
      <c r="AA565" s="14" t="str">
        <f t="shared" si="6"/>
        <v>Diluar Radius</v>
      </c>
      <c r="AB565" s="14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 t="b">
        <v>1</v>
      </c>
      <c r="BC565" s="12"/>
      <c r="BD565" s="12"/>
      <c r="BE565" s="12"/>
      <c r="BF565" s="12" t="b">
        <v>1</v>
      </c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 t="b">
        <v>1</v>
      </c>
      <c r="BW565" s="12"/>
      <c r="BX565" s="12"/>
      <c r="BY565" s="12"/>
      <c r="BZ565" s="12"/>
      <c r="CA565" s="12"/>
      <c r="CB565" s="12" t="b">
        <v>1</v>
      </c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4"/>
      <c r="DR565" s="12" t="b">
        <v>0</v>
      </c>
      <c r="DS565" s="12" t="b">
        <v>0</v>
      </c>
      <c r="DT565" s="12"/>
      <c r="DU565" s="12"/>
      <c r="DV565" s="12" t="s">
        <v>4740</v>
      </c>
      <c r="DW565" s="12" t="b">
        <v>1</v>
      </c>
      <c r="DX565" s="12"/>
      <c r="DY565" s="12"/>
      <c r="DZ565" s="12"/>
      <c r="EA565" s="12"/>
      <c r="EB565" s="12"/>
      <c r="EC565" s="12"/>
      <c r="ED565" s="12"/>
      <c r="EE565" s="12"/>
      <c r="EF565" s="14"/>
      <c r="EG565" s="14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4"/>
      <c r="EU565" s="12"/>
      <c r="EV565" s="12"/>
      <c r="EW565" s="12"/>
      <c r="EX565" s="12"/>
      <c r="EY565" s="12">
        <v>1.0</v>
      </c>
      <c r="EZ565" s="12"/>
      <c r="FA565" s="12">
        <v>1.0</v>
      </c>
      <c r="FB565" s="12"/>
      <c r="FC565" s="12"/>
      <c r="FD565" s="12"/>
      <c r="FE565" s="12"/>
      <c r="FF565" s="12"/>
      <c r="FG565" s="12"/>
      <c r="FH565" s="12"/>
      <c r="FI565" s="12">
        <v>1.0</v>
      </c>
      <c r="FJ565" s="12"/>
      <c r="FK565" s="12"/>
      <c r="FL565" s="12"/>
      <c r="FM565" s="12"/>
      <c r="FN565" s="12"/>
      <c r="FO565" s="12"/>
      <c r="FP565" s="12"/>
      <c r="FQ565" s="14"/>
      <c r="FR565" s="12"/>
      <c r="FS565" s="12">
        <v>0.0</v>
      </c>
      <c r="FT565" s="12"/>
      <c r="FU565" s="12"/>
      <c r="FV565" s="12"/>
      <c r="FW565" s="12"/>
      <c r="FX565" s="12"/>
      <c r="FY565" s="12"/>
      <c r="FZ565" s="12"/>
      <c r="GA565" s="12"/>
      <c r="GB565" s="12">
        <v>1.0</v>
      </c>
      <c r="GC565" s="12"/>
      <c r="GD565" s="12"/>
      <c r="GE565" s="12"/>
      <c r="GF565" s="12"/>
      <c r="GG565" s="12"/>
      <c r="GH565" s="12"/>
      <c r="GI565" s="12"/>
      <c r="GJ565" s="12"/>
      <c r="GK565" s="14"/>
      <c r="GL565" s="14"/>
      <c r="GM565" s="12"/>
      <c r="GN565" s="12"/>
      <c r="GO565" s="14"/>
      <c r="GP565" s="14"/>
      <c r="GQ565" s="12"/>
      <c r="GR565" s="14"/>
      <c r="GS565" s="12"/>
      <c r="GT565" s="14"/>
      <c r="GU565" s="14"/>
      <c r="GV565" s="14"/>
      <c r="GW565" s="14"/>
      <c r="GX565" s="14"/>
      <c r="GY565" s="14"/>
      <c r="GZ565" s="14"/>
      <c r="HA565" s="14"/>
      <c r="HB565" s="14"/>
      <c r="HC565" s="14"/>
      <c r="HD565" s="14"/>
      <c r="HE565" s="14"/>
      <c r="HF565" s="14"/>
      <c r="HG565" s="14"/>
      <c r="HH565" s="14"/>
      <c r="HI565" s="14"/>
      <c r="HJ565" s="14"/>
      <c r="HK565" s="14"/>
      <c r="HL565" s="14"/>
      <c r="HM565" s="14"/>
      <c r="HN565" s="14"/>
      <c r="HO565" s="14"/>
      <c r="HP565" s="14"/>
      <c r="HQ565" s="12">
        <f t="shared" si="106"/>
        <v>4</v>
      </c>
      <c r="HR565" s="12">
        <v>48000.0</v>
      </c>
      <c r="HS565" s="12">
        <v>0.0</v>
      </c>
      <c r="HT565" s="12">
        <v>0.0</v>
      </c>
      <c r="HU565" s="12">
        <v>0.0</v>
      </c>
      <c r="HV565" s="12">
        <v>0.0</v>
      </c>
      <c r="HW565" s="12">
        <v>0.0</v>
      </c>
      <c r="HX565" s="12">
        <v>48000.0</v>
      </c>
      <c r="HY565" s="20">
        <v>11854.0</v>
      </c>
      <c r="HZ565" s="12" t="s">
        <v>626</v>
      </c>
    </row>
    <row r="566">
      <c r="A566" s="12" t="s">
        <v>4741</v>
      </c>
      <c r="B566" s="12" t="s">
        <v>4742</v>
      </c>
      <c r="C566" s="13">
        <v>45238.0</v>
      </c>
      <c r="D566" s="12">
        <v>11.0</v>
      </c>
      <c r="E566" s="12" t="s">
        <v>596</v>
      </c>
      <c r="F566" s="12" t="s">
        <v>597</v>
      </c>
      <c r="G566" s="12" t="s">
        <v>237</v>
      </c>
      <c r="H566" s="12" t="s">
        <v>238</v>
      </c>
      <c r="I566" s="12" t="s">
        <v>239</v>
      </c>
      <c r="J566" s="14"/>
      <c r="K566" s="12" t="s">
        <v>4743</v>
      </c>
      <c r="L566" s="12" t="s">
        <v>4744</v>
      </c>
      <c r="M566" s="15" t="s">
        <v>600</v>
      </c>
      <c r="N566" s="12" t="s">
        <v>601</v>
      </c>
      <c r="O566" s="12" t="s">
        <v>259</v>
      </c>
      <c r="P566" s="12" t="s">
        <v>245</v>
      </c>
      <c r="Q566" s="12" t="s">
        <v>299</v>
      </c>
      <c r="R566" s="12" t="s">
        <v>247</v>
      </c>
      <c r="S566" s="12" t="s">
        <v>4745</v>
      </c>
      <c r="T566" s="16" t="s">
        <v>4746</v>
      </c>
      <c r="U566" s="17" t="s">
        <v>4747</v>
      </c>
      <c r="V566" s="12" t="str">
        <f t="shared" si="1"/>
        <v>3.606290</v>
      </c>
      <c r="W566" s="14" t="str">
        <f t="shared" si="2"/>
        <v>98.671559</v>
      </c>
      <c r="X566" s="14" t="str">
        <f t="shared" si="3"/>
        <v>3.606210</v>
      </c>
      <c r="Y566" s="14" t="str">
        <f t="shared" si="4"/>
        <v>98.671537</v>
      </c>
      <c r="Z566" s="18">
        <f t="shared" si="99"/>
        <v>8871192.692</v>
      </c>
      <c r="AA566" s="14" t="str">
        <f t="shared" si="6"/>
        <v>Diluar Radius</v>
      </c>
      <c r="AB566" s="14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 t="b">
        <v>1</v>
      </c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4"/>
      <c r="DR566" s="12" t="b">
        <v>0</v>
      </c>
      <c r="DS566" s="12" t="b">
        <v>0</v>
      </c>
      <c r="DT566" s="12"/>
      <c r="DU566" s="12"/>
      <c r="DV566" s="12" t="s">
        <v>4748</v>
      </c>
      <c r="DW566" s="12" t="b">
        <v>0</v>
      </c>
      <c r="DX566" s="12"/>
      <c r="DY566" s="12"/>
      <c r="DZ566" s="12"/>
      <c r="EA566" s="12"/>
      <c r="EB566" s="12"/>
      <c r="EC566" s="12"/>
      <c r="ED566" s="12"/>
      <c r="EE566" s="12"/>
      <c r="EF566" s="14"/>
      <c r="EG566" s="14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4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4"/>
      <c r="FR566" s="12"/>
      <c r="FS566" s="12"/>
      <c r="FT566" s="12"/>
      <c r="FU566" s="12"/>
      <c r="FV566" s="12"/>
      <c r="FW566" s="12"/>
      <c r="FX566" s="12"/>
      <c r="FY566" s="12"/>
      <c r="FZ566" s="12"/>
      <c r="GA566" s="12"/>
      <c r="GB566" s="12"/>
      <c r="GC566" s="12"/>
      <c r="GD566" s="12"/>
      <c r="GE566" s="12"/>
      <c r="GF566" s="12"/>
      <c r="GG566" s="12"/>
      <c r="GH566" s="12"/>
      <c r="GI566" s="12"/>
      <c r="GJ566" s="12"/>
      <c r="GK566" s="14"/>
      <c r="GL566" s="14"/>
      <c r="GM566" s="12"/>
      <c r="GN566" s="12"/>
      <c r="GO566" s="14"/>
      <c r="GP566" s="14"/>
      <c r="GQ566" s="12"/>
      <c r="GR566" s="14"/>
      <c r="GS566" s="12"/>
      <c r="GT566" s="14"/>
      <c r="GU566" s="14"/>
      <c r="GV566" s="14"/>
      <c r="GW566" s="14"/>
      <c r="GX566" s="14"/>
      <c r="GY566" s="14"/>
      <c r="GZ566" s="14"/>
      <c r="HA566" s="14"/>
      <c r="HB566" s="14"/>
      <c r="HC566" s="14"/>
      <c r="HD566" s="14"/>
      <c r="HE566" s="14"/>
      <c r="HF566" s="14"/>
      <c r="HG566" s="14"/>
      <c r="HH566" s="14"/>
      <c r="HI566" s="14"/>
      <c r="HJ566" s="14"/>
      <c r="HK566" s="14"/>
      <c r="HL566" s="14"/>
      <c r="HM566" s="14"/>
      <c r="HN566" s="14"/>
      <c r="HO566" s="14"/>
      <c r="HP566" s="14"/>
      <c r="HQ566" s="12">
        <f t="shared" si="106"/>
        <v>1</v>
      </c>
      <c r="HR566" s="12">
        <v>0.0</v>
      </c>
      <c r="HS566" s="12">
        <v>0.0</v>
      </c>
      <c r="HT566" s="12">
        <v>0.0</v>
      </c>
      <c r="HU566" s="12">
        <v>0.0</v>
      </c>
      <c r="HV566" s="12">
        <v>0.0</v>
      </c>
      <c r="HW566" s="12">
        <v>0.0</v>
      </c>
      <c r="HX566" s="12">
        <v>0.0</v>
      </c>
      <c r="HY566" s="20">
        <v>18793.0</v>
      </c>
      <c r="HZ566" s="12" t="s">
        <v>4749</v>
      </c>
    </row>
    <row r="567">
      <c r="A567" s="12" t="s">
        <v>4750</v>
      </c>
      <c r="B567" s="20">
        <v>45183.0</v>
      </c>
      <c r="C567" s="13">
        <v>45238.0</v>
      </c>
      <c r="D567" s="12">
        <v>11.0</v>
      </c>
      <c r="E567" s="12" t="s">
        <v>2565</v>
      </c>
      <c r="F567" s="12" t="s">
        <v>2566</v>
      </c>
      <c r="G567" s="12" t="s">
        <v>237</v>
      </c>
      <c r="H567" s="12" t="s">
        <v>238</v>
      </c>
      <c r="I567" s="12" t="s">
        <v>239</v>
      </c>
      <c r="J567" s="14"/>
      <c r="K567" s="12" t="s">
        <v>4751</v>
      </c>
      <c r="L567" s="12" t="s">
        <v>4752</v>
      </c>
      <c r="M567" s="15" t="s">
        <v>2625</v>
      </c>
      <c r="N567" s="12" t="s">
        <v>4162</v>
      </c>
      <c r="O567" s="12" t="s">
        <v>4163</v>
      </c>
      <c r="P567" s="12" t="s">
        <v>245</v>
      </c>
      <c r="Q567" s="12" t="s">
        <v>278</v>
      </c>
      <c r="R567" s="12" t="s">
        <v>279</v>
      </c>
      <c r="S567" s="12" t="s">
        <v>248</v>
      </c>
      <c r="T567" s="16" t="s">
        <v>4753</v>
      </c>
      <c r="U567" s="17" t="s">
        <v>4754</v>
      </c>
      <c r="V567" s="12" t="str">
        <f t="shared" si="1"/>
        <v>3.568804</v>
      </c>
      <c r="W567" s="14" t="str">
        <f t="shared" si="2"/>
        <v>98.953215</v>
      </c>
      <c r="X567" s="14" t="str">
        <f t="shared" si="3"/>
        <v>3.568868</v>
      </c>
      <c r="Y567" s="14" t="str">
        <f t="shared" si="4"/>
        <v>98.952993</v>
      </c>
      <c r="Z567" s="18">
        <f t="shared" si="99"/>
        <v>13021630.36</v>
      </c>
      <c r="AA567" s="14" t="str">
        <f t="shared" si="6"/>
        <v>Diluar Radius</v>
      </c>
      <c r="AB567" s="14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4"/>
      <c r="DR567" s="12" t="b">
        <v>0</v>
      </c>
      <c r="DS567" s="12" t="b">
        <v>0</v>
      </c>
      <c r="DT567" s="12"/>
      <c r="DU567" s="12"/>
      <c r="DV567" s="12" t="s">
        <v>4755</v>
      </c>
      <c r="DW567" s="12" t="b">
        <v>0</v>
      </c>
      <c r="DX567" s="12"/>
      <c r="DY567" s="12"/>
      <c r="DZ567" s="12"/>
      <c r="EA567" s="12"/>
      <c r="EB567" s="12"/>
      <c r="EC567" s="12"/>
      <c r="ED567" s="12"/>
      <c r="EE567" s="12"/>
      <c r="EF567" s="14"/>
      <c r="EG567" s="14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4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4"/>
      <c r="FR567" s="12"/>
      <c r="FS567" s="12"/>
      <c r="FT567" s="12"/>
      <c r="FU567" s="12"/>
      <c r="FV567" s="12"/>
      <c r="FW567" s="12"/>
      <c r="FX567" s="12"/>
      <c r="FY567" s="12"/>
      <c r="FZ567" s="12"/>
      <c r="GA567" s="12"/>
      <c r="GB567" s="12"/>
      <c r="GC567" s="12"/>
      <c r="GD567" s="12"/>
      <c r="GE567" s="12"/>
      <c r="GF567" s="12"/>
      <c r="GG567" s="12"/>
      <c r="GH567" s="12"/>
      <c r="GI567" s="12"/>
      <c r="GJ567" s="12"/>
      <c r="GK567" s="14"/>
      <c r="GL567" s="14"/>
      <c r="GM567" s="12"/>
      <c r="GN567" s="12"/>
      <c r="GO567" s="14"/>
      <c r="GP567" s="14"/>
      <c r="GQ567" s="12"/>
      <c r="GR567" s="14"/>
      <c r="GS567" s="12"/>
      <c r="GT567" s="14"/>
      <c r="GU567" s="14"/>
      <c r="GV567" s="14"/>
      <c r="GW567" s="14"/>
      <c r="GX567" s="14"/>
      <c r="GY567" s="14"/>
      <c r="GZ567" s="14"/>
      <c r="HA567" s="14"/>
      <c r="HB567" s="14"/>
      <c r="HC567" s="14"/>
      <c r="HD567" s="14"/>
      <c r="HE567" s="14"/>
      <c r="HF567" s="14"/>
      <c r="HG567" s="14"/>
      <c r="HH567" s="14"/>
      <c r="HI567" s="14"/>
      <c r="HJ567" s="14"/>
      <c r="HK567" s="14"/>
      <c r="HL567" s="14"/>
      <c r="HM567" s="14"/>
      <c r="HN567" s="14"/>
      <c r="HO567" s="14"/>
      <c r="HP567" s="14"/>
      <c r="HQ567" s="12">
        <f t="shared" si="106"/>
        <v>0</v>
      </c>
      <c r="HR567" s="12">
        <v>0.0</v>
      </c>
      <c r="HS567" s="12">
        <v>0.0</v>
      </c>
      <c r="HT567" s="12">
        <v>0.0</v>
      </c>
      <c r="HU567" s="12">
        <v>0.0</v>
      </c>
      <c r="HV567" s="12">
        <v>0.0</v>
      </c>
      <c r="HW567" s="12">
        <v>0.0</v>
      </c>
      <c r="HX567" s="12">
        <v>0.0</v>
      </c>
      <c r="HY567" s="20">
        <v>16420.0</v>
      </c>
      <c r="HZ567" s="19">
        <v>36606.0</v>
      </c>
    </row>
    <row r="568">
      <c r="A568" s="12" t="s">
        <v>4756</v>
      </c>
      <c r="B568" s="12" t="s">
        <v>4757</v>
      </c>
      <c r="C568" s="13">
        <v>45238.0</v>
      </c>
      <c r="D568" s="12">
        <v>11.0</v>
      </c>
      <c r="E568" s="12" t="s">
        <v>596</v>
      </c>
      <c r="F568" s="12" t="s">
        <v>597</v>
      </c>
      <c r="G568" s="12" t="s">
        <v>237</v>
      </c>
      <c r="H568" s="12" t="s">
        <v>238</v>
      </c>
      <c r="I568" s="12" t="s">
        <v>239</v>
      </c>
      <c r="J568" s="14"/>
      <c r="K568" s="12" t="s">
        <v>4758</v>
      </c>
      <c r="L568" s="12" t="s">
        <v>4759</v>
      </c>
      <c r="M568" s="15" t="s">
        <v>600</v>
      </c>
      <c r="N568" s="12" t="s">
        <v>601</v>
      </c>
      <c r="O568" s="12" t="s">
        <v>259</v>
      </c>
      <c r="P568" s="12" t="s">
        <v>245</v>
      </c>
      <c r="Q568" s="12" t="s">
        <v>246</v>
      </c>
      <c r="R568" s="12" t="s">
        <v>247</v>
      </c>
      <c r="S568" s="12" t="s">
        <v>4760</v>
      </c>
      <c r="T568" s="16" t="s">
        <v>4761</v>
      </c>
      <c r="U568" s="17" t="s">
        <v>4762</v>
      </c>
      <c r="V568" s="12" t="str">
        <f t="shared" si="1"/>
        <v>3.607751</v>
      </c>
      <c r="W568" s="14" t="str">
        <f t="shared" si="2"/>
        <v>98.670999</v>
      </c>
      <c r="X568" s="14" t="str">
        <f t="shared" si="3"/>
        <v>3.606981</v>
      </c>
      <c r="Y568" s="14" t="str">
        <f t="shared" si="4"/>
        <v>98.671368</v>
      </c>
      <c r="Z568" s="18">
        <f t="shared" si="99"/>
        <v>5634607.183</v>
      </c>
      <c r="AA568" s="14" t="str">
        <f t="shared" si="6"/>
        <v>Diluar Radius</v>
      </c>
      <c r="AB568" s="14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 t="b">
        <v>1</v>
      </c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 t="b">
        <v>1</v>
      </c>
      <c r="CA568" s="12"/>
      <c r="CB568" s="12" t="b">
        <v>1</v>
      </c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4"/>
      <c r="DR568" s="12" t="b">
        <v>0</v>
      </c>
      <c r="DS568" s="12" t="b">
        <v>0</v>
      </c>
      <c r="DT568" s="12"/>
      <c r="DU568" s="12"/>
      <c r="DV568" s="12" t="s">
        <v>4763</v>
      </c>
      <c r="DW568" s="12" t="b">
        <v>0</v>
      </c>
      <c r="DX568" s="12"/>
      <c r="DY568" s="12"/>
      <c r="DZ568" s="12"/>
      <c r="EA568" s="12"/>
      <c r="EB568" s="12"/>
      <c r="EC568" s="12"/>
      <c r="ED568" s="12"/>
      <c r="EE568" s="12"/>
      <c r="EF568" s="14"/>
      <c r="EG568" s="14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4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4"/>
      <c r="FR568" s="12"/>
      <c r="FS568" s="12"/>
      <c r="FT568" s="12"/>
      <c r="FU568" s="12"/>
      <c r="FV568" s="12"/>
      <c r="FW568" s="12"/>
      <c r="FX568" s="12"/>
      <c r="FY568" s="12"/>
      <c r="FZ568" s="12"/>
      <c r="GA568" s="12"/>
      <c r="GB568" s="12"/>
      <c r="GC568" s="12"/>
      <c r="GD568" s="12"/>
      <c r="GE568" s="12"/>
      <c r="GF568" s="12"/>
      <c r="GG568" s="12"/>
      <c r="GH568" s="12"/>
      <c r="GI568" s="12"/>
      <c r="GJ568" s="12"/>
      <c r="GK568" s="14"/>
      <c r="GL568" s="14"/>
      <c r="GM568" s="12"/>
      <c r="GN568" s="12"/>
      <c r="GO568" s="14"/>
      <c r="GP568" s="14"/>
      <c r="GQ568" s="12"/>
      <c r="GR568" s="14"/>
      <c r="GS568" s="12"/>
      <c r="GT568" s="14"/>
      <c r="GU568" s="14"/>
      <c r="GV568" s="14"/>
      <c r="GW568" s="14"/>
      <c r="GX568" s="14"/>
      <c r="GY568" s="14"/>
      <c r="GZ568" s="14"/>
      <c r="HA568" s="14"/>
      <c r="HB568" s="14"/>
      <c r="HC568" s="14"/>
      <c r="HD568" s="14"/>
      <c r="HE568" s="14"/>
      <c r="HF568" s="14"/>
      <c r="HG568" s="14"/>
      <c r="HH568" s="14"/>
      <c r="HI568" s="14"/>
      <c r="HJ568" s="14"/>
      <c r="HK568" s="14"/>
      <c r="HL568" s="14"/>
      <c r="HM568" s="14"/>
      <c r="HN568" s="14"/>
      <c r="HO568" s="14"/>
      <c r="HP568" s="14"/>
      <c r="HQ568" s="12">
        <f t="shared" si="106"/>
        <v>3</v>
      </c>
      <c r="HR568" s="12">
        <v>0.0</v>
      </c>
      <c r="HS568" s="12">
        <v>0.0</v>
      </c>
      <c r="HT568" s="12">
        <v>0.0</v>
      </c>
      <c r="HU568" s="12">
        <v>0.0</v>
      </c>
      <c r="HV568" s="12">
        <v>0.0</v>
      </c>
      <c r="HW568" s="12">
        <v>0.0</v>
      </c>
      <c r="HX568" s="12">
        <v>0.0</v>
      </c>
      <c r="HY568" s="12" t="s">
        <v>4764</v>
      </c>
      <c r="HZ568" s="19">
        <v>36553.0</v>
      </c>
    </row>
    <row r="569">
      <c r="A569" s="12" t="s">
        <v>4765</v>
      </c>
      <c r="B569" s="12" t="s">
        <v>4766</v>
      </c>
      <c r="C569" s="13">
        <v>45238.0</v>
      </c>
      <c r="D569" s="12">
        <v>11.0</v>
      </c>
      <c r="E569" s="12" t="s">
        <v>306</v>
      </c>
      <c r="F569" s="12" t="s">
        <v>318</v>
      </c>
      <c r="G569" s="12" t="s">
        <v>237</v>
      </c>
      <c r="H569" s="12" t="s">
        <v>238</v>
      </c>
      <c r="I569" s="12" t="s">
        <v>239</v>
      </c>
      <c r="J569" s="14"/>
      <c r="K569" s="12" t="s">
        <v>4767</v>
      </c>
      <c r="L569" s="12" t="s">
        <v>4768</v>
      </c>
      <c r="M569" s="15" t="s">
        <v>4769</v>
      </c>
      <c r="N569" s="12" t="s">
        <v>419</v>
      </c>
      <c r="O569" s="12" t="s">
        <v>259</v>
      </c>
      <c r="P569" s="12" t="s">
        <v>245</v>
      </c>
      <c r="Q569" s="12" t="s">
        <v>278</v>
      </c>
      <c r="R569" s="12" t="s">
        <v>279</v>
      </c>
      <c r="S569" s="12" t="s">
        <v>248</v>
      </c>
      <c r="T569" s="17"/>
      <c r="U569" s="17" t="s">
        <v>4770</v>
      </c>
      <c r="V569" s="12" t="str">
        <f t="shared" si="1"/>
        <v/>
      </c>
      <c r="W569" s="14" t="str">
        <f t="shared" si="2"/>
        <v/>
      </c>
      <c r="X569" s="14" t="str">
        <f t="shared" si="3"/>
        <v>3.575828</v>
      </c>
      <c r="Y569" s="14" t="str">
        <f t="shared" si="4"/>
        <v>98.652956</v>
      </c>
      <c r="Z569" s="18">
        <f t="shared" si="99"/>
        <v>9837291.879</v>
      </c>
      <c r="AA569" s="14" t="str">
        <f t="shared" si="6"/>
        <v>Diluar Radius</v>
      </c>
      <c r="AB569" s="14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4"/>
      <c r="DR569" s="12" t="b">
        <v>1</v>
      </c>
      <c r="DS569" s="12" t="b">
        <v>0</v>
      </c>
      <c r="DT569" s="12"/>
      <c r="DU569" s="12"/>
      <c r="DV569" s="12" t="s">
        <v>4771</v>
      </c>
      <c r="DW569" s="12" t="b">
        <v>1</v>
      </c>
      <c r="DX569" s="12"/>
      <c r="DY569" s="12"/>
      <c r="DZ569" s="12"/>
      <c r="EA569" s="12"/>
      <c r="EB569" s="12"/>
      <c r="EC569" s="12"/>
      <c r="ED569" s="12"/>
      <c r="EE569" s="12"/>
      <c r="EF569" s="14"/>
      <c r="EG569" s="14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4"/>
      <c r="EU569" s="12"/>
      <c r="EV569" s="12"/>
      <c r="EW569" s="12"/>
      <c r="EX569" s="12"/>
      <c r="EY569" s="12">
        <v>1.0</v>
      </c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4"/>
      <c r="FR569" s="12"/>
      <c r="FS569" s="12"/>
      <c r="FT569" s="12"/>
      <c r="FU569" s="12"/>
      <c r="FV569" s="12"/>
      <c r="FW569" s="12"/>
      <c r="FX569" s="12"/>
      <c r="FY569" s="12">
        <v>1.0</v>
      </c>
      <c r="FZ569" s="12"/>
      <c r="GA569" s="12"/>
      <c r="GB569" s="12"/>
      <c r="GC569" s="12"/>
      <c r="GD569" s="12"/>
      <c r="GE569" s="12"/>
      <c r="GF569" s="12"/>
      <c r="GG569" s="12"/>
      <c r="GH569" s="12"/>
      <c r="GI569" s="12"/>
      <c r="GJ569" s="12"/>
      <c r="GK569" s="14"/>
      <c r="GL569" s="14"/>
      <c r="GM569" s="12"/>
      <c r="GN569" s="12"/>
      <c r="GO569" s="14"/>
      <c r="GP569" s="14"/>
      <c r="GQ569" s="12"/>
      <c r="GR569" s="14"/>
      <c r="GS569" s="12"/>
      <c r="GT569" s="14"/>
      <c r="GU569" s="14"/>
      <c r="GV569" s="14"/>
      <c r="GW569" s="14"/>
      <c r="GX569" s="14"/>
      <c r="GY569" s="14"/>
      <c r="GZ569" s="14"/>
      <c r="HA569" s="14"/>
      <c r="HB569" s="14"/>
      <c r="HC569" s="14"/>
      <c r="HD569" s="14"/>
      <c r="HE569" s="14"/>
      <c r="HF569" s="14"/>
      <c r="HG569" s="14"/>
      <c r="HH569" s="14"/>
      <c r="HI569" s="14"/>
      <c r="HJ569" s="14"/>
      <c r="HK569" s="14"/>
      <c r="HL569" s="14"/>
      <c r="HM569" s="14"/>
      <c r="HN569" s="14"/>
      <c r="HO569" s="14"/>
      <c r="HP569" s="14"/>
      <c r="HQ569" s="12">
        <f t="shared" si="106"/>
        <v>0</v>
      </c>
      <c r="HR569" s="12">
        <v>24000.0</v>
      </c>
      <c r="HS569" s="12">
        <v>0.0</v>
      </c>
      <c r="HT569" s="12">
        <v>0.0</v>
      </c>
      <c r="HU569" s="12">
        <v>0.0</v>
      </c>
      <c r="HV569" s="12">
        <v>0.0</v>
      </c>
      <c r="HW569" s="12">
        <v>0.0</v>
      </c>
      <c r="HX569" s="12">
        <v>24000.0</v>
      </c>
      <c r="HY569" s="12" t="s">
        <v>4772</v>
      </c>
      <c r="HZ569" s="19">
        <v>36620.0</v>
      </c>
    </row>
    <row r="570">
      <c r="A570" s="12" t="s">
        <v>4773</v>
      </c>
      <c r="B570" s="12" t="s">
        <v>4774</v>
      </c>
      <c r="C570" s="13">
        <v>45238.0</v>
      </c>
      <c r="D570" s="12">
        <v>11.0</v>
      </c>
      <c r="E570" s="12" t="s">
        <v>2565</v>
      </c>
      <c r="F570" s="12" t="s">
        <v>2566</v>
      </c>
      <c r="G570" s="12" t="s">
        <v>237</v>
      </c>
      <c r="H570" s="12" t="s">
        <v>238</v>
      </c>
      <c r="I570" s="12" t="s">
        <v>239</v>
      </c>
      <c r="J570" s="14"/>
      <c r="K570" s="12" t="s">
        <v>4775</v>
      </c>
      <c r="L570" s="12" t="s">
        <v>4776</v>
      </c>
      <c r="M570" s="15" t="s">
        <v>2625</v>
      </c>
      <c r="N570" s="12" t="s">
        <v>4162</v>
      </c>
      <c r="O570" s="12" t="s">
        <v>4163</v>
      </c>
      <c r="P570" s="12" t="s">
        <v>245</v>
      </c>
      <c r="Q570" s="12" t="s">
        <v>246</v>
      </c>
      <c r="R570" s="12" t="s">
        <v>247</v>
      </c>
      <c r="S570" s="12" t="s">
        <v>248</v>
      </c>
      <c r="T570" s="16" t="s">
        <v>4777</v>
      </c>
      <c r="U570" s="17" t="s">
        <v>4778</v>
      </c>
      <c r="V570" s="12" t="str">
        <f t="shared" si="1"/>
        <v>3.568298</v>
      </c>
      <c r="W570" s="14" t="str">
        <f t="shared" si="2"/>
        <v>98.953395</v>
      </c>
      <c r="X570" s="14" t="str">
        <f t="shared" si="3"/>
        <v>3.568728</v>
      </c>
      <c r="Y570" s="14" t="str">
        <f t="shared" si="4"/>
        <v>98.953374</v>
      </c>
      <c r="Z570" s="18">
        <f t="shared" si="99"/>
        <v>8069986.409</v>
      </c>
      <c r="AA570" s="14" t="str">
        <f t="shared" si="6"/>
        <v>Diluar Radius</v>
      </c>
      <c r="AB570" s="14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4"/>
      <c r="DR570" s="12" t="b">
        <v>0</v>
      </c>
      <c r="DS570" s="12" t="b">
        <v>0</v>
      </c>
      <c r="DT570" s="12"/>
      <c r="DU570" s="12"/>
      <c r="DV570" s="12" t="s">
        <v>4779</v>
      </c>
      <c r="DW570" s="12" t="b">
        <v>1</v>
      </c>
      <c r="DX570" s="12"/>
      <c r="DY570" s="12"/>
      <c r="DZ570" s="12"/>
      <c r="EA570" s="12"/>
      <c r="EB570" s="12"/>
      <c r="EC570" s="12"/>
      <c r="ED570" s="12"/>
      <c r="EE570" s="12"/>
      <c r="EF570" s="14"/>
      <c r="EG570" s="14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4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4"/>
      <c r="FR570" s="12"/>
      <c r="FS570" s="12"/>
      <c r="FT570" s="12"/>
      <c r="FU570" s="12"/>
      <c r="FV570" s="12"/>
      <c r="FW570" s="12">
        <v>1.0</v>
      </c>
      <c r="FX570" s="12"/>
      <c r="FY570" s="12">
        <v>1.0</v>
      </c>
      <c r="FZ570" s="12"/>
      <c r="GA570" s="12"/>
      <c r="GB570" s="12"/>
      <c r="GC570" s="12"/>
      <c r="GD570" s="12"/>
      <c r="GE570" s="12"/>
      <c r="GF570" s="12"/>
      <c r="GG570" s="12"/>
      <c r="GH570" s="12"/>
      <c r="GI570" s="12"/>
      <c r="GJ570" s="12"/>
      <c r="GK570" s="14"/>
      <c r="GL570" s="14"/>
      <c r="GM570" s="12"/>
      <c r="GN570" s="12"/>
      <c r="GO570" s="14"/>
      <c r="GP570" s="14"/>
      <c r="GQ570" s="12"/>
      <c r="GR570" s="14"/>
      <c r="GS570" s="12"/>
      <c r="GT570" s="14"/>
      <c r="GU570" s="14"/>
      <c r="GV570" s="14"/>
      <c r="GW570" s="14"/>
      <c r="GX570" s="14"/>
      <c r="GY570" s="14"/>
      <c r="GZ570" s="14"/>
      <c r="HA570" s="14"/>
      <c r="HB570" s="14"/>
      <c r="HC570" s="14"/>
      <c r="HD570" s="14"/>
      <c r="HE570" s="14"/>
      <c r="HF570" s="14"/>
      <c r="HG570" s="14"/>
      <c r="HH570" s="14"/>
      <c r="HI570" s="14"/>
      <c r="HJ570" s="14"/>
      <c r="HK570" s="14"/>
      <c r="HL570" s="14"/>
      <c r="HM570" s="14"/>
      <c r="HN570" s="14"/>
      <c r="HO570" s="14"/>
      <c r="HP570" s="14"/>
      <c r="HQ570" s="12">
        <f t="shared" si="106"/>
        <v>0</v>
      </c>
      <c r="HR570" s="12">
        <v>24000.0</v>
      </c>
      <c r="HS570" s="12">
        <v>0.0</v>
      </c>
      <c r="HT570" s="12">
        <v>0.0</v>
      </c>
      <c r="HU570" s="12">
        <v>0.0</v>
      </c>
      <c r="HV570" s="12">
        <v>0.0</v>
      </c>
      <c r="HW570" s="12">
        <v>0.0</v>
      </c>
      <c r="HX570" s="12">
        <v>24000.0</v>
      </c>
      <c r="HY570" s="12" t="s">
        <v>4780</v>
      </c>
      <c r="HZ570" s="19">
        <v>36737.0</v>
      </c>
    </row>
    <row r="571">
      <c r="A571" s="12" t="s">
        <v>4781</v>
      </c>
      <c r="B571" s="12" t="s">
        <v>4782</v>
      </c>
      <c r="C571" s="13">
        <v>45238.0</v>
      </c>
      <c r="D571" s="12">
        <v>11.0</v>
      </c>
      <c r="E571" s="12" t="s">
        <v>596</v>
      </c>
      <c r="F571" s="12" t="s">
        <v>597</v>
      </c>
      <c r="G571" s="12" t="s">
        <v>237</v>
      </c>
      <c r="H571" s="12" t="s">
        <v>238</v>
      </c>
      <c r="I571" s="12" t="s">
        <v>239</v>
      </c>
      <c r="J571" s="14"/>
      <c r="K571" s="12" t="s">
        <v>4783</v>
      </c>
      <c r="L571" s="12" t="s">
        <v>4784</v>
      </c>
      <c r="M571" s="15" t="s">
        <v>600</v>
      </c>
      <c r="N571" s="12" t="s">
        <v>601</v>
      </c>
      <c r="O571" s="12" t="s">
        <v>259</v>
      </c>
      <c r="P571" s="12" t="s">
        <v>245</v>
      </c>
      <c r="Q571" s="12" t="s">
        <v>299</v>
      </c>
      <c r="R571" s="12" t="s">
        <v>247</v>
      </c>
      <c r="S571" s="12" t="s">
        <v>4760</v>
      </c>
      <c r="T571" s="16" t="s">
        <v>4785</v>
      </c>
      <c r="U571" s="17" t="s">
        <v>4786</v>
      </c>
      <c r="V571" s="12" t="str">
        <f t="shared" si="1"/>
        <v>3.608831</v>
      </c>
      <c r="W571" s="14" t="str">
        <f t="shared" si="2"/>
        <v>98.670888</v>
      </c>
      <c r="X571" s="14" t="str">
        <f t="shared" si="3"/>
        <v>3.609093</v>
      </c>
      <c r="Y571" s="14" t="str">
        <f t="shared" si="4"/>
        <v>98.671564</v>
      </c>
      <c r="Z571" s="18">
        <f t="shared" si="99"/>
        <v>10895614.56</v>
      </c>
      <c r="AA571" s="14" t="str">
        <f t="shared" si="6"/>
        <v>Diluar Radius</v>
      </c>
      <c r="AB571" s="14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 t="b">
        <v>1</v>
      </c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4"/>
      <c r="DR571" s="12" t="b">
        <v>0</v>
      </c>
      <c r="DS571" s="12" t="b">
        <v>0</v>
      </c>
      <c r="DT571" s="12"/>
      <c r="DU571" s="12"/>
      <c r="DV571" s="12" t="s">
        <v>4787</v>
      </c>
      <c r="DW571" s="12" t="b">
        <v>0</v>
      </c>
      <c r="DX571" s="12"/>
      <c r="DY571" s="12"/>
      <c r="DZ571" s="12"/>
      <c r="EA571" s="12"/>
      <c r="EB571" s="12"/>
      <c r="EC571" s="12"/>
      <c r="ED571" s="12"/>
      <c r="EE571" s="12"/>
      <c r="EF571" s="14"/>
      <c r="EG571" s="14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4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4"/>
      <c r="FR571" s="12"/>
      <c r="FS571" s="12"/>
      <c r="FT571" s="12"/>
      <c r="FU571" s="12"/>
      <c r="FV571" s="12"/>
      <c r="FW571" s="12"/>
      <c r="FX571" s="12"/>
      <c r="FY571" s="12"/>
      <c r="FZ571" s="12"/>
      <c r="GA571" s="12"/>
      <c r="GB571" s="12"/>
      <c r="GC571" s="12"/>
      <c r="GD571" s="12"/>
      <c r="GE571" s="12"/>
      <c r="GF571" s="12"/>
      <c r="GG571" s="12"/>
      <c r="GH571" s="12"/>
      <c r="GI571" s="12"/>
      <c r="GJ571" s="12"/>
      <c r="GK571" s="14"/>
      <c r="GL571" s="14"/>
      <c r="GM571" s="12"/>
      <c r="GN571" s="12"/>
      <c r="GO571" s="14"/>
      <c r="GP571" s="14"/>
      <c r="GQ571" s="12"/>
      <c r="GR571" s="14"/>
      <c r="GS571" s="12"/>
      <c r="GT571" s="14"/>
      <c r="GU571" s="14"/>
      <c r="GV571" s="14"/>
      <c r="GW571" s="14"/>
      <c r="GX571" s="14"/>
      <c r="GY571" s="14"/>
      <c r="GZ571" s="14"/>
      <c r="HA571" s="14"/>
      <c r="HB571" s="14"/>
      <c r="HC571" s="14"/>
      <c r="HD571" s="14"/>
      <c r="HE571" s="14"/>
      <c r="HF571" s="14"/>
      <c r="HG571" s="14"/>
      <c r="HH571" s="14"/>
      <c r="HI571" s="14"/>
      <c r="HJ571" s="14"/>
      <c r="HK571" s="14"/>
      <c r="HL571" s="14"/>
      <c r="HM571" s="14"/>
      <c r="HN571" s="14"/>
      <c r="HO571" s="14"/>
      <c r="HP571" s="14"/>
      <c r="HQ571" s="12">
        <f t="shared" si="106"/>
        <v>1</v>
      </c>
      <c r="HR571" s="12">
        <v>0.0</v>
      </c>
      <c r="HS571" s="12">
        <v>0.0</v>
      </c>
      <c r="HT571" s="12">
        <v>0.0</v>
      </c>
      <c r="HU571" s="12">
        <v>0.0</v>
      </c>
      <c r="HV571" s="12">
        <v>0.0</v>
      </c>
      <c r="HW571" s="12">
        <v>0.0</v>
      </c>
      <c r="HX571" s="12">
        <v>0.0</v>
      </c>
      <c r="HY571" s="12" t="s">
        <v>4788</v>
      </c>
      <c r="HZ571" s="19">
        <v>36592.0</v>
      </c>
    </row>
    <row r="572">
      <c r="A572" s="12" t="s">
        <v>4789</v>
      </c>
      <c r="B572" s="12" t="s">
        <v>1013</v>
      </c>
      <c r="C572" s="13">
        <v>45238.0</v>
      </c>
      <c r="D572" s="12">
        <v>11.0</v>
      </c>
      <c r="E572" s="12" t="s">
        <v>2565</v>
      </c>
      <c r="F572" s="12" t="s">
        <v>2566</v>
      </c>
      <c r="G572" s="12" t="s">
        <v>237</v>
      </c>
      <c r="H572" s="12" t="s">
        <v>238</v>
      </c>
      <c r="I572" s="12" t="s">
        <v>239</v>
      </c>
      <c r="J572" s="14"/>
      <c r="K572" s="12" t="s">
        <v>4790</v>
      </c>
      <c r="L572" s="12" t="s">
        <v>4791</v>
      </c>
      <c r="M572" s="15" t="s">
        <v>2847</v>
      </c>
      <c r="N572" s="12" t="s">
        <v>4162</v>
      </c>
      <c r="O572" s="12" t="s">
        <v>4163</v>
      </c>
      <c r="P572" s="12" t="s">
        <v>245</v>
      </c>
      <c r="Q572" s="12" t="s">
        <v>246</v>
      </c>
      <c r="R572" s="12" t="s">
        <v>247</v>
      </c>
      <c r="S572" s="12" t="s">
        <v>248</v>
      </c>
      <c r="T572" s="16" t="s">
        <v>4792</v>
      </c>
      <c r="U572" s="17" t="s">
        <v>4793</v>
      </c>
      <c r="V572" s="12" t="str">
        <f t="shared" si="1"/>
        <v>3.568869</v>
      </c>
      <c r="W572" s="14" t="str">
        <f t="shared" si="2"/>
        <v>98.953320</v>
      </c>
      <c r="X572" s="14" t="str">
        <f t="shared" si="3"/>
        <v>3.568348</v>
      </c>
      <c r="Y572" s="14" t="str">
        <f t="shared" si="4"/>
        <v>98.953467</v>
      </c>
      <c r="Z572" s="18">
        <f t="shared" si="99"/>
        <v>4959628.697</v>
      </c>
      <c r="AA572" s="14" t="str">
        <f t="shared" si="6"/>
        <v>Diluar Radius</v>
      </c>
      <c r="AB572" s="14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4"/>
      <c r="DR572" s="12" t="b">
        <v>0</v>
      </c>
      <c r="DS572" s="12" t="b">
        <v>0</v>
      </c>
      <c r="DT572" s="12"/>
      <c r="DU572" s="12"/>
      <c r="DV572" s="12" t="s">
        <v>4794</v>
      </c>
      <c r="DW572" s="12" t="b">
        <v>1</v>
      </c>
      <c r="DX572" s="12"/>
      <c r="DY572" s="12"/>
      <c r="DZ572" s="12"/>
      <c r="EA572" s="12"/>
      <c r="EB572" s="12"/>
      <c r="EC572" s="12"/>
      <c r="ED572" s="12"/>
      <c r="EE572" s="12"/>
      <c r="EF572" s="14"/>
      <c r="EG572" s="14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4"/>
      <c r="EU572" s="12"/>
      <c r="EV572" s="12"/>
      <c r="EW572" s="12"/>
      <c r="EX572" s="12"/>
      <c r="EY572" s="12">
        <v>1.0</v>
      </c>
      <c r="EZ572" s="12"/>
      <c r="FA572" s="12"/>
      <c r="FB572" s="12"/>
      <c r="FC572" s="12">
        <v>2.0</v>
      </c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4"/>
      <c r="FR572" s="12"/>
      <c r="FS572" s="12"/>
      <c r="FT572" s="12"/>
      <c r="FU572" s="12"/>
      <c r="FV572" s="12"/>
      <c r="FW572" s="12"/>
      <c r="FX572" s="12"/>
      <c r="FY572" s="12">
        <v>1.0</v>
      </c>
      <c r="FZ572" s="12"/>
      <c r="GA572" s="12"/>
      <c r="GB572" s="12"/>
      <c r="GC572" s="12"/>
      <c r="GD572" s="12"/>
      <c r="GE572" s="12"/>
      <c r="GF572" s="12"/>
      <c r="GG572" s="12"/>
      <c r="GH572" s="12"/>
      <c r="GI572" s="12"/>
      <c r="GJ572" s="12"/>
      <c r="GK572" s="14"/>
      <c r="GL572" s="14"/>
      <c r="GM572" s="12"/>
      <c r="GN572" s="12"/>
      <c r="GO572" s="14"/>
      <c r="GP572" s="14"/>
      <c r="GQ572" s="12"/>
      <c r="GR572" s="14"/>
      <c r="GS572" s="12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2">
        <f t="shared" si="106"/>
        <v>0</v>
      </c>
      <c r="HR572" s="12">
        <v>48000.0</v>
      </c>
      <c r="HS572" s="12">
        <v>0.0</v>
      </c>
      <c r="HT572" s="12">
        <v>0.0</v>
      </c>
      <c r="HU572" s="12">
        <v>0.0</v>
      </c>
      <c r="HV572" s="12">
        <v>0.0</v>
      </c>
      <c r="HW572" s="12">
        <v>0.0</v>
      </c>
      <c r="HX572" s="12">
        <v>48000.0</v>
      </c>
      <c r="HY572" s="12" t="s">
        <v>4795</v>
      </c>
      <c r="HZ572" s="19">
        <v>36717.0</v>
      </c>
    </row>
    <row r="573">
      <c r="A573" s="12" t="s">
        <v>4796</v>
      </c>
      <c r="B573" s="12" t="s">
        <v>4797</v>
      </c>
      <c r="C573" s="13">
        <v>45238.0</v>
      </c>
      <c r="D573" s="12">
        <v>11.0</v>
      </c>
      <c r="E573" s="12" t="s">
        <v>2565</v>
      </c>
      <c r="F573" s="12" t="s">
        <v>2566</v>
      </c>
      <c r="G573" s="12" t="s">
        <v>237</v>
      </c>
      <c r="H573" s="12" t="s">
        <v>238</v>
      </c>
      <c r="I573" s="12" t="s">
        <v>239</v>
      </c>
      <c r="J573" s="14"/>
      <c r="K573" s="12" t="s">
        <v>4798</v>
      </c>
      <c r="L573" s="12" t="s">
        <v>4799</v>
      </c>
      <c r="M573" s="15" t="s">
        <v>2625</v>
      </c>
      <c r="N573" s="12" t="s">
        <v>4162</v>
      </c>
      <c r="O573" s="12" t="s">
        <v>4163</v>
      </c>
      <c r="P573" s="12" t="s">
        <v>245</v>
      </c>
      <c r="Q573" s="12" t="s">
        <v>278</v>
      </c>
      <c r="R573" s="12" t="s">
        <v>279</v>
      </c>
      <c r="S573" s="12" t="s">
        <v>248</v>
      </c>
      <c r="T573" s="16" t="s">
        <v>4800</v>
      </c>
      <c r="U573" s="17" t="s">
        <v>4801</v>
      </c>
      <c r="V573" s="12" t="str">
        <f t="shared" si="1"/>
        <v>3.568703</v>
      </c>
      <c r="W573" s="14" t="str">
        <f t="shared" si="2"/>
        <v>98.957997</v>
      </c>
      <c r="X573" s="14" t="str">
        <f t="shared" si="3"/>
        <v>3.568694</v>
      </c>
      <c r="Y573" s="14" t="str">
        <f t="shared" si="4"/>
        <v>98.957995</v>
      </c>
      <c r="Z573" s="18">
        <f t="shared" si="99"/>
        <v>1023387.726</v>
      </c>
      <c r="AA573" s="14" t="str">
        <f t="shared" si="6"/>
        <v>Diluar Radius</v>
      </c>
      <c r="AB573" s="14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4"/>
      <c r="DR573" s="12" t="b">
        <v>0</v>
      </c>
      <c r="DS573" s="12" t="b">
        <v>0</v>
      </c>
      <c r="DT573" s="12"/>
      <c r="DU573" s="12"/>
      <c r="DV573" s="12" t="s">
        <v>4802</v>
      </c>
      <c r="DW573" s="12" t="b">
        <v>0</v>
      </c>
      <c r="DX573" s="12"/>
      <c r="DY573" s="12"/>
      <c r="DZ573" s="12"/>
      <c r="EA573" s="12"/>
      <c r="EB573" s="12"/>
      <c r="EC573" s="12"/>
      <c r="ED573" s="12"/>
      <c r="EE573" s="12"/>
      <c r="EF573" s="14"/>
      <c r="EG573" s="14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4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4"/>
      <c r="FR573" s="12"/>
      <c r="FS573" s="12"/>
      <c r="FT573" s="12"/>
      <c r="FU573" s="12"/>
      <c r="FV573" s="12"/>
      <c r="FW573" s="12"/>
      <c r="FX573" s="12"/>
      <c r="FY573" s="12"/>
      <c r="FZ573" s="12"/>
      <c r="GA573" s="12"/>
      <c r="GB573" s="12"/>
      <c r="GC573" s="12"/>
      <c r="GD573" s="12"/>
      <c r="GE573" s="12"/>
      <c r="GF573" s="12"/>
      <c r="GG573" s="12"/>
      <c r="GH573" s="12"/>
      <c r="GI573" s="12"/>
      <c r="GJ573" s="12"/>
      <c r="GK573" s="14"/>
      <c r="GL573" s="14"/>
      <c r="GM573" s="12"/>
      <c r="GN573" s="12"/>
      <c r="GO573" s="14"/>
      <c r="GP573" s="14"/>
      <c r="GQ573" s="12"/>
      <c r="GR573" s="14"/>
      <c r="GS573" s="12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2">
        <f t="shared" si="106"/>
        <v>0</v>
      </c>
      <c r="HR573" s="12">
        <v>0.0</v>
      </c>
      <c r="HS573" s="12">
        <v>0.0</v>
      </c>
      <c r="HT573" s="12">
        <v>0.0</v>
      </c>
      <c r="HU573" s="12">
        <v>0.0</v>
      </c>
      <c r="HV573" s="12">
        <v>0.0</v>
      </c>
      <c r="HW573" s="12">
        <v>0.0</v>
      </c>
      <c r="HX573" s="12">
        <v>0.0</v>
      </c>
      <c r="HY573" s="12" t="s">
        <v>4803</v>
      </c>
      <c r="HZ573" s="12" t="s">
        <v>4804</v>
      </c>
    </row>
    <row r="574">
      <c r="A574" s="12" t="s">
        <v>4805</v>
      </c>
      <c r="B574" s="12" t="s">
        <v>4806</v>
      </c>
      <c r="C574" s="13">
        <v>45238.0</v>
      </c>
      <c r="D574" s="12">
        <v>11.0</v>
      </c>
      <c r="E574" s="12" t="s">
        <v>306</v>
      </c>
      <c r="F574" s="12" t="s">
        <v>318</v>
      </c>
      <c r="G574" s="12" t="s">
        <v>237</v>
      </c>
      <c r="H574" s="12" t="s">
        <v>238</v>
      </c>
      <c r="I574" s="12" t="s">
        <v>239</v>
      </c>
      <c r="J574" s="14"/>
      <c r="K574" s="12" t="s">
        <v>4807</v>
      </c>
      <c r="L574" s="12" t="s">
        <v>4808</v>
      </c>
      <c r="M574" s="15" t="s">
        <v>4809</v>
      </c>
      <c r="N574" s="12" t="s">
        <v>322</v>
      </c>
      <c r="O574" s="12" t="s">
        <v>259</v>
      </c>
      <c r="P574" s="12" t="s">
        <v>245</v>
      </c>
      <c r="Q574" s="12" t="s">
        <v>299</v>
      </c>
      <c r="R574" s="12" t="s">
        <v>247</v>
      </c>
      <c r="S574" s="12" t="s">
        <v>248</v>
      </c>
      <c r="T574" s="16" t="s">
        <v>4810</v>
      </c>
      <c r="U574" s="17" t="s">
        <v>4811</v>
      </c>
      <c r="V574" s="12" t="str">
        <f t="shared" si="1"/>
        <v>3.575875</v>
      </c>
      <c r="W574" s="14" t="str">
        <f t="shared" si="2"/>
        <v>98.648951</v>
      </c>
      <c r="X574" s="14" t="str">
        <f t="shared" si="3"/>
        <v>3.575875</v>
      </c>
      <c r="Y574" s="14" t="str">
        <f t="shared" si="4"/>
        <v>98.649195</v>
      </c>
      <c r="Z574" s="18">
        <f t="shared" si="99"/>
        <v>12701602.96</v>
      </c>
      <c r="AA574" s="14" t="str">
        <f t="shared" si="6"/>
        <v>Diluar Radius</v>
      </c>
      <c r="AB574" s="14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 t="b">
        <v>1</v>
      </c>
      <c r="BC574" s="12"/>
      <c r="BD574" s="12"/>
      <c r="BE574" s="12" t="b">
        <v>1</v>
      </c>
      <c r="BF574" s="12" t="b">
        <v>1</v>
      </c>
      <c r="BG574" s="12" t="b">
        <v>1</v>
      </c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 t="b">
        <v>1</v>
      </c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4"/>
      <c r="DR574" s="12" t="b">
        <v>0</v>
      </c>
      <c r="DS574" s="12" t="b">
        <v>0</v>
      </c>
      <c r="DT574" s="12"/>
      <c r="DU574" s="12"/>
      <c r="DV574" s="12" t="s">
        <v>4812</v>
      </c>
      <c r="DW574" s="12" t="b">
        <v>0</v>
      </c>
      <c r="DX574" s="12"/>
      <c r="DY574" s="12"/>
      <c r="DZ574" s="12"/>
      <c r="EA574" s="12"/>
      <c r="EB574" s="12"/>
      <c r="EC574" s="12"/>
      <c r="ED574" s="12"/>
      <c r="EE574" s="12"/>
      <c r="EF574" s="14"/>
      <c r="EG574" s="14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4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4"/>
      <c r="FR574" s="12"/>
      <c r="FS574" s="12"/>
      <c r="FT574" s="12"/>
      <c r="FU574" s="12"/>
      <c r="FV574" s="12"/>
      <c r="FW574" s="12"/>
      <c r="FX574" s="12"/>
      <c r="FY574" s="12"/>
      <c r="FZ574" s="12"/>
      <c r="GA574" s="12"/>
      <c r="GB574" s="12"/>
      <c r="GC574" s="12"/>
      <c r="GD574" s="12"/>
      <c r="GE574" s="12"/>
      <c r="GF574" s="12"/>
      <c r="GG574" s="12"/>
      <c r="GH574" s="12"/>
      <c r="GI574" s="12"/>
      <c r="GJ574" s="12"/>
      <c r="GK574" s="14"/>
      <c r="GL574" s="14"/>
      <c r="GM574" s="12"/>
      <c r="GN574" s="12"/>
      <c r="GO574" s="14"/>
      <c r="GP574" s="14"/>
      <c r="GQ574" s="12"/>
      <c r="GR574" s="14"/>
      <c r="GS574" s="12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2">
        <f t="shared" si="106"/>
        <v>5</v>
      </c>
      <c r="HR574" s="12">
        <v>0.0</v>
      </c>
      <c r="HS574" s="12">
        <v>0.0</v>
      </c>
      <c r="HT574" s="12">
        <v>0.0</v>
      </c>
      <c r="HU574" s="12">
        <v>0.0</v>
      </c>
      <c r="HV574" s="12">
        <v>0.0</v>
      </c>
      <c r="HW574" s="12">
        <v>0.0</v>
      </c>
      <c r="HX574" s="12">
        <v>0.0</v>
      </c>
      <c r="HY574" s="12" t="s">
        <v>4813</v>
      </c>
      <c r="HZ574" s="19">
        <v>36630.0</v>
      </c>
    </row>
    <row r="575">
      <c r="A575" s="12" t="s">
        <v>4814</v>
      </c>
      <c r="B575" s="12" t="s">
        <v>4815</v>
      </c>
      <c r="C575" s="13">
        <v>45238.0</v>
      </c>
      <c r="D575" s="12">
        <v>11.0</v>
      </c>
      <c r="E575" s="12" t="s">
        <v>2565</v>
      </c>
      <c r="F575" s="12" t="s">
        <v>2566</v>
      </c>
      <c r="G575" s="12" t="s">
        <v>237</v>
      </c>
      <c r="H575" s="12" t="s">
        <v>238</v>
      </c>
      <c r="I575" s="12" t="s">
        <v>239</v>
      </c>
      <c r="J575" s="14"/>
      <c r="K575" s="12" t="s">
        <v>4816</v>
      </c>
      <c r="L575" s="12" t="s">
        <v>4817</v>
      </c>
      <c r="M575" s="15" t="s">
        <v>2662</v>
      </c>
      <c r="N575" s="12" t="s">
        <v>4162</v>
      </c>
      <c r="O575" s="12" t="s">
        <v>4163</v>
      </c>
      <c r="P575" s="12" t="s">
        <v>245</v>
      </c>
      <c r="Q575" s="12" t="s">
        <v>278</v>
      </c>
      <c r="R575" s="12" t="s">
        <v>279</v>
      </c>
      <c r="S575" s="12" t="s">
        <v>248</v>
      </c>
      <c r="T575" s="16" t="s">
        <v>4818</v>
      </c>
      <c r="U575" s="17" t="s">
        <v>4819</v>
      </c>
      <c r="V575" s="12" t="str">
        <f t="shared" si="1"/>
        <v>3.568584</v>
      </c>
      <c r="W575" s="14" t="str">
        <f t="shared" si="2"/>
        <v>98.963417</v>
      </c>
      <c r="X575" s="14" t="str">
        <f t="shared" si="3"/>
        <v>3.568594</v>
      </c>
      <c r="Y575" s="14" t="str">
        <f t="shared" si="4"/>
        <v>98.963330</v>
      </c>
      <c r="Z575" s="18">
        <f t="shared" si="99"/>
        <v>1013952.32</v>
      </c>
      <c r="AA575" s="14" t="str">
        <f t="shared" si="6"/>
        <v>Diluar Radius</v>
      </c>
      <c r="AB575" s="14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4"/>
      <c r="DR575" s="12" t="b">
        <v>0</v>
      </c>
      <c r="DS575" s="12" t="b">
        <v>0</v>
      </c>
      <c r="DT575" s="12"/>
      <c r="DU575" s="12"/>
      <c r="DV575" s="12" t="s">
        <v>4820</v>
      </c>
      <c r="DW575" s="12" t="b">
        <v>0</v>
      </c>
      <c r="DX575" s="12"/>
      <c r="DY575" s="12"/>
      <c r="DZ575" s="12"/>
      <c r="EA575" s="12"/>
      <c r="EB575" s="12"/>
      <c r="EC575" s="12"/>
      <c r="ED575" s="12"/>
      <c r="EE575" s="12"/>
      <c r="EF575" s="14"/>
      <c r="EG575" s="14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4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4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4"/>
      <c r="GL575" s="14"/>
      <c r="GM575" s="12"/>
      <c r="GN575" s="12"/>
      <c r="GO575" s="14"/>
      <c r="GP575" s="14"/>
      <c r="GQ575" s="12"/>
      <c r="GR575" s="14"/>
      <c r="GS575" s="12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2">
        <f t="shared" si="106"/>
        <v>0</v>
      </c>
      <c r="HR575" s="12">
        <v>0.0</v>
      </c>
      <c r="HS575" s="12">
        <v>0.0</v>
      </c>
      <c r="HT575" s="12">
        <v>0.0</v>
      </c>
      <c r="HU575" s="12">
        <v>0.0</v>
      </c>
      <c r="HV575" s="12">
        <v>0.0</v>
      </c>
      <c r="HW575" s="12">
        <v>0.0</v>
      </c>
      <c r="HX575" s="12">
        <v>0.0</v>
      </c>
      <c r="HY575" s="20">
        <v>43480.0</v>
      </c>
      <c r="HZ575" s="19">
        <v>36586.0</v>
      </c>
    </row>
    <row r="576">
      <c r="A576" s="12" t="s">
        <v>4821</v>
      </c>
      <c r="B576" s="12" t="s">
        <v>271</v>
      </c>
      <c r="C576" s="13">
        <v>45238.0</v>
      </c>
      <c r="D576" s="12">
        <v>11.0</v>
      </c>
      <c r="E576" s="12" t="s">
        <v>293</v>
      </c>
      <c r="F576" s="12" t="s">
        <v>629</v>
      </c>
      <c r="G576" s="12" t="s">
        <v>237</v>
      </c>
      <c r="H576" s="12" t="s">
        <v>238</v>
      </c>
      <c r="I576" s="12" t="s">
        <v>239</v>
      </c>
      <c r="J576" s="14"/>
      <c r="K576" s="12" t="s">
        <v>4822</v>
      </c>
      <c r="L576" s="12" t="s">
        <v>4823</v>
      </c>
      <c r="M576" s="15" t="s">
        <v>297</v>
      </c>
      <c r="N576" s="12" t="s">
        <v>298</v>
      </c>
      <c r="O576" s="12" t="s">
        <v>259</v>
      </c>
      <c r="P576" s="12" t="s">
        <v>245</v>
      </c>
      <c r="Q576" s="12" t="s">
        <v>246</v>
      </c>
      <c r="R576" s="12" t="s">
        <v>247</v>
      </c>
      <c r="S576" s="12" t="s">
        <v>248</v>
      </c>
      <c r="T576" s="16" t="s">
        <v>4824</v>
      </c>
      <c r="U576" s="17" t="s">
        <v>4825</v>
      </c>
      <c r="V576" s="12" t="str">
        <f t="shared" si="1"/>
        <v>3.576885</v>
      </c>
      <c r="W576" s="14" t="str">
        <f t="shared" si="2"/>
        <v>98.669925</v>
      </c>
      <c r="X576" s="14" t="str">
        <f t="shared" si="3"/>
        <v>3.576955</v>
      </c>
      <c r="Y576" s="14" t="str">
        <f t="shared" si="4"/>
        <v>98.670023</v>
      </c>
      <c r="Z576" s="18">
        <f t="shared" si="99"/>
        <v>9318766.398</v>
      </c>
      <c r="AA576" s="14" t="str">
        <f t="shared" si="6"/>
        <v>Diluar Radius</v>
      </c>
      <c r="AB576" s="14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4"/>
      <c r="DR576" s="12" t="b">
        <v>0</v>
      </c>
      <c r="DS576" s="12" t="b">
        <v>0</v>
      </c>
      <c r="DT576" s="12"/>
      <c r="DU576" s="12"/>
      <c r="DV576" s="12" t="s">
        <v>4826</v>
      </c>
      <c r="DW576" s="12" t="b">
        <v>1</v>
      </c>
      <c r="DX576" s="12"/>
      <c r="DY576" s="12"/>
      <c r="DZ576" s="12"/>
      <c r="EA576" s="12"/>
      <c r="EB576" s="12"/>
      <c r="EC576" s="12"/>
      <c r="ED576" s="12"/>
      <c r="EE576" s="12"/>
      <c r="EF576" s="14"/>
      <c r="EG576" s="14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4"/>
      <c r="EU576" s="12"/>
      <c r="EV576" s="12"/>
      <c r="EW576" s="12"/>
      <c r="EX576" s="12"/>
      <c r="EY576" s="12">
        <v>1.0</v>
      </c>
      <c r="EZ576" s="12"/>
      <c r="FA576" s="12"/>
      <c r="FB576" s="12"/>
      <c r="FC576" s="12">
        <v>1.0</v>
      </c>
      <c r="FD576" s="12"/>
      <c r="FE576" s="12"/>
      <c r="FF576" s="12">
        <v>1.0</v>
      </c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4"/>
      <c r="FR576" s="12"/>
      <c r="FS576" s="12">
        <v>1.0</v>
      </c>
      <c r="FT576" s="12"/>
      <c r="FU576" s="12"/>
      <c r="FV576" s="12"/>
      <c r="FW576" s="12">
        <v>0.0</v>
      </c>
      <c r="FX576" s="12"/>
      <c r="FY576" s="12">
        <v>1.0</v>
      </c>
      <c r="FZ576" s="12"/>
      <c r="GA576" s="12"/>
      <c r="GB576" s="12"/>
      <c r="GC576" s="12"/>
      <c r="GD576" s="12"/>
      <c r="GE576" s="12"/>
      <c r="GF576" s="12"/>
      <c r="GG576" s="12"/>
      <c r="GH576" s="12"/>
      <c r="GI576" s="12"/>
      <c r="GJ576" s="12"/>
      <c r="GK576" s="14"/>
      <c r="GL576" s="14"/>
      <c r="GM576" s="12"/>
      <c r="GN576" s="12"/>
      <c r="GO576" s="14"/>
      <c r="GP576" s="14"/>
      <c r="GQ576" s="12"/>
      <c r="GR576" s="14"/>
      <c r="GS576" s="12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2">
        <f t="shared" si="106"/>
        <v>0</v>
      </c>
      <c r="HR576" s="12">
        <v>60000.0</v>
      </c>
      <c r="HS576" s="12">
        <v>0.0</v>
      </c>
      <c r="HT576" s="12">
        <v>0.0</v>
      </c>
      <c r="HU576" s="12">
        <v>0.0</v>
      </c>
      <c r="HV576" s="12">
        <v>0.0</v>
      </c>
      <c r="HW576" s="12">
        <v>0.0</v>
      </c>
      <c r="HX576" s="12">
        <v>60000.0</v>
      </c>
      <c r="HY576" s="20">
        <v>17638.0</v>
      </c>
      <c r="HZ576" s="12" t="s">
        <v>3352</v>
      </c>
    </row>
    <row r="577">
      <c r="A577" s="12" t="s">
        <v>4827</v>
      </c>
      <c r="B577" s="12" t="s">
        <v>4828</v>
      </c>
      <c r="C577" s="13">
        <v>45238.0</v>
      </c>
      <c r="D577" s="12">
        <v>11.0</v>
      </c>
      <c r="E577" s="12" t="s">
        <v>596</v>
      </c>
      <c r="F577" s="12" t="s">
        <v>597</v>
      </c>
      <c r="G577" s="12" t="s">
        <v>237</v>
      </c>
      <c r="H577" s="12" t="s">
        <v>238</v>
      </c>
      <c r="I577" s="12" t="s">
        <v>239</v>
      </c>
      <c r="J577" s="14"/>
      <c r="K577" s="12" t="s">
        <v>4829</v>
      </c>
      <c r="L577" s="12" t="s">
        <v>4830</v>
      </c>
      <c r="M577" s="15" t="s">
        <v>600</v>
      </c>
      <c r="N577" s="12" t="s">
        <v>601</v>
      </c>
      <c r="O577" s="12" t="s">
        <v>259</v>
      </c>
      <c r="P577" s="12" t="s">
        <v>245</v>
      </c>
      <c r="Q577" s="12" t="s">
        <v>246</v>
      </c>
      <c r="R577" s="12" t="s">
        <v>247</v>
      </c>
      <c r="S577" s="12" t="s">
        <v>248</v>
      </c>
      <c r="T577" s="16" t="s">
        <v>4831</v>
      </c>
      <c r="U577" s="17" t="s">
        <v>4832</v>
      </c>
      <c r="V577" s="12" t="str">
        <f t="shared" si="1"/>
        <v>3.619356</v>
      </c>
      <c r="W577" s="14" t="str">
        <f t="shared" si="2"/>
        <v>98.665184</v>
      </c>
      <c r="X577" s="14" t="str">
        <f t="shared" si="3"/>
        <v>3.619456</v>
      </c>
      <c r="Y577" s="14" t="str">
        <f t="shared" si="4"/>
        <v>98.665178</v>
      </c>
      <c r="Z577" s="18">
        <f t="shared" si="99"/>
        <v>11121256.55</v>
      </c>
      <c r="AA577" s="14" t="str">
        <f t="shared" si="6"/>
        <v>Diluar Radius</v>
      </c>
      <c r="AB577" s="14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 t="b">
        <v>1</v>
      </c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 t="b">
        <v>1</v>
      </c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4"/>
      <c r="DR577" s="12" t="b">
        <v>0</v>
      </c>
      <c r="DS577" s="12" t="b">
        <v>0</v>
      </c>
      <c r="DT577" s="12"/>
      <c r="DU577" s="12"/>
      <c r="DV577" s="12" t="s">
        <v>4833</v>
      </c>
      <c r="DW577" s="12" t="b">
        <v>0</v>
      </c>
      <c r="DX577" s="12"/>
      <c r="DY577" s="12"/>
      <c r="DZ577" s="12"/>
      <c r="EA577" s="12"/>
      <c r="EB577" s="12"/>
      <c r="EC577" s="12"/>
      <c r="ED577" s="12"/>
      <c r="EE577" s="12"/>
      <c r="EF577" s="14"/>
      <c r="EG577" s="14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4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4"/>
      <c r="FR577" s="12"/>
      <c r="FS577" s="12"/>
      <c r="FT577" s="12"/>
      <c r="FU577" s="12"/>
      <c r="FV577" s="12"/>
      <c r="FW577" s="12"/>
      <c r="FX577" s="12"/>
      <c r="FY577" s="12"/>
      <c r="FZ577" s="12"/>
      <c r="GA577" s="12"/>
      <c r="GB577" s="12"/>
      <c r="GC577" s="12"/>
      <c r="GD577" s="12"/>
      <c r="GE577" s="12"/>
      <c r="GF577" s="12"/>
      <c r="GG577" s="12"/>
      <c r="GH577" s="12"/>
      <c r="GI577" s="12"/>
      <c r="GJ577" s="12"/>
      <c r="GK577" s="14"/>
      <c r="GL577" s="14"/>
      <c r="GM577" s="12"/>
      <c r="GN577" s="12"/>
      <c r="GO577" s="14"/>
      <c r="GP577" s="14"/>
      <c r="GQ577" s="12"/>
      <c r="GR577" s="14"/>
      <c r="GS577" s="12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2">
        <f t="shared" si="106"/>
        <v>2</v>
      </c>
      <c r="HR577" s="12">
        <v>0.0</v>
      </c>
      <c r="HS577" s="12">
        <v>0.0</v>
      </c>
      <c r="HT577" s="12">
        <v>0.0</v>
      </c>
      <c r="HU577" s="12">
        <v>0.0</v>
      </c>
      <c r="HV577" s="12">
        <v>0.0</v>
      </c>
      <c r="HW577" s="12">
        <v>0.0</v>
      </c>
      <c r="HX577" s="12">
        <v>0.0</v>
      </c>
      <c r="HY577" s="12" t="s">
        <v>4834</v>
      </c>
      <c r="HZ577" s="12" t="s">
        <v>1406</v>
      </c>
    </row>
    <row r="578">
      <c r="A578" s="12" t="s">
        <v>4835</v>
      </c>
      <c r="B578" s="12" t="s">
        <v>4836</v>
      </c>
      <c r="C578" s="13">
        <v>45238.0</v>
      </c>
      <c r="D578" s="12">
        <v>11.0</v>
      </c>
      <c r="E578" s="12" t="s">
        <v>306</v>
      </c>
      <c r="F578" s="12" t="s">
        <v>318</v>
      </c>
      <c r="G578" s="12" t="s">
        <v>237</v>
      </c>
      <c r="H578" s="12" t="s">
        <v>238</v>
      </c>
      <c r="I578" s="12" t="s">
        <v>239</v>
      </c>
      <c r="J578" s="14"/>
      <c r="K578" s="12" t="s">
        <v>4837</v>
      </c>
      <c r="L578" s="12" t="s">
        <v>4838</v>
      </c>
      <c r="M578" s="15" t="s">
        <v>4839</v>
      </c>
      <c r="N578" s="12" t="s">
        <v>311</v>
      </c>
      <c r="O578" s="12" t="s">
        <v>259</v>
      </c>
      <c r="P578" s="12" t="s">
        <v>245</v>
      </c>
      <c r="Q578" s="12" t="s">
        <v>299</v>
      </c>
      <c r="R578" s="12" t="s">
        <v>247</v>
      </c>
      <c r="S578" s="12" t="s">
        <v>248</v>
      </c>
      <c r="T578" s="17"/>
      <c r="U578" s="17" t="s">
        <v>4840</v>
      </c>
      <c r="V578" s="12" t="str">
        <f t="shared" si="1"/>
        <v/>
      </c>
      <c r="W578" s="14" t="str">
        <f t="shared" si="2"/>
        <v/>
      </c>
      <c r="X578" s="14" t="str">
        <f t="shared" si="3"/>
        <v>3.573369</v>
      </c>
      <c r="Y578" s="14" t="str">
        <f t="shared" si="4"/>
        <v>98.645273</v>
      </c>
      <c r="Z578" s="18">
        <f t="shared" si="99"/>
        <v>16584577.17</v>
      </c>
      <c r="AA578" s="14" t="str">
        <f t="shared" si="6"/>
        <v>Diluar Radius</v>
      </c>
      <c r="AB578" s="14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 t="b">
        <v>1</v>
      </c>
      <c r="BA578" s="12"/>
      <c r="BB578" s="12" t="b">
        <v>1</v>
      </c>
      <c r="BC578" s="12"/>
      <c r="BD578" s="12"/>
      <c r="BE578" s="12"/>
      <c r="BF578" s="12" t="b">
        <v>1</v>
      </c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 t="b">
        <v>1</v>
      </c>
      <c r="BW578" s="12"/>
      <c r="BX578" s="12"/>
      <c r="BY578" s="12"/>
      <c r="BZ578" s="12" t="b">
        <v>1</v>
      </c>
      <c r="CA578" s="12"/>
      <c r="CB578" s="12" t="b">
        <v>1</v>
      </c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4"/>
      <c r="DR578" s="12" t="b">
        <v>0</v>
      </c>
      <c r="DS578" s="12" t="b">
        <v>0</v>
      </c>
      <c r="DT578" s="12"/>
      <c r="DU578" s="12"/>
      <c r="DV578" s="12" t="s">
        <v>4841</v>
      </c>
      <c r="DW578" s="12" t="b">
        <v>1</v>
      </c>
      <c r="DX578" s="12"/>
      <c r="DY578" s="12"/>
      <c r="DZ578" s="12"/>
      <c r="EA578" s="12"/>
      <c r="EB578" s="12"/>
      <c r="EC578" s="12"/>
      <c r="ED578" s="12"/>
      <c r="EE578" s="12"/>
      <c r="EF578" s="14"/>
      <c r="EG578" s="14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4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>
        <v>1.0</v>
      </c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4"/>
      <c r="FR578" s="12"/>
      <c r="FS578" s="12"/>
      <c r="FT578" s="12"/>
      <c r="FU578" s="12"/>
      <c r="FV578" s="12"/>
      <c r="FW578" s="12"/>
      <c r="FX578" s="12"/>
      <c r="FY578" s="12"/>
      <c r="FZ578" s="12"/>
      <c r="GA578" s="12"/>
      <c r="GB578" s="12"/>
      <c r="GC578" s="12"/>
      <c r="GD578" s="12"/>
      <c r="GE578" s="12"/>
      <c r="GF578" s="12"/>
      <c r="GG578" s="12"/>
      <c r="GH578" s="12"/>
      <c r="GI578" s="12"/>
      <c r="GJ578" s="12"/>
      <c r="GK578" s="14"/>
      <c r="GL578" s="14"/>
      <c r="GM578" s="12"/>
      <c r="GN578" s="12"/>
      <c r="GO578" s="14"/>
      <c r="GP578" s="14"/>
      <c r="GQ578" s="12"/>
      <c r="GR578" s="14"/>
      <c r="GS578" s="12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2">
        <f t="shared" si="106"/>
        <v>6</v>
      </c>
      <c r="HR578" s="12">
        <v>12000.0</v>
      </c>
      <c r="HS578" s="12">
        <v>0.0</v>
      </c>
      <c r="HT578" s="12">
        <v>0.0</v>
      </c>
      <c r="HU578" s="12">
        <v>0.0</v>
      </c>
      <c r="HV578" s="12">
        <v>0.0</v>
      </c>
      <c r="HW578" s="12">
        <v>0.0</v>
      </c>
      <c r="HX578" s="12">
        <v>12000.0</v>
      </c>
      <c r="HY578" s="12" t="s">
        <v>4842</v>
      </c>
      <c r="HZ578" s="19">
        <v>36635.0</v>
      </c>
    </row>
    <row r="579">
      <c r="A579" s="12" t="s">
        <v>4843</v>
      </c>
      <c r="B579" s="12" t="s">
        <v>4844</v>
      </c>
      <c r="C579" s="13">
        <v>45238.0</v>
      </c>
      <c r="D579" s="12">
        <v>11.0</v>
      </c>
      <c r="E579" s="12" t="s">
        <v>306</v>
      </c>
      <c r="F579" s="12" t="s">
        <v>318</v>
      </c>
      <c r="G579" s="12" t="s">
        <v>237</v>
      </c>
      <c r="H579" s="12" t="s">
        <v>238</v>
      </c>
      <c r="I579" s="12" t="s">
        <v>239</v>
      </c>
      <c r="J579" s="14"/>
      <c r="K579" s="12" t="s">
        <v>4845</v>
      </c>
      <c r="L579" s="12" t="s">
        <v>4846</v>
      </c>
      <c r="M579" s="15" t="s">
        <v>4847</v>
      </c>
      <c r="N579" s="12" t="s">
        <v>322</v>
      </c>
      <c r="O579" s="12" t="s">
        <v>259</v>
      </c>
      <c r="P579" s="12" t="s">
        <v>245</v>
      </c>
      <c r="Q579" s="12" t="s">
        <v>299</v>
      </c>
      <c r="R579" s="12" t="s">
        <v>247</v>
      </c>
      <c r="S579" s="12" t="s">
        <v>248</v>
      </c>
      <c r="T579" s="17"/>
      <c r="U579" s="17"/>
      <c r="V579" s="12" t="str">
        <f t="shared" si="1"/>
        <v/>
      </c>
      <c r="W579" s="14" t="str">
        <f t="shared" si="2"/>
        <v/>
      </c>
      <c r="X579" s="14" t="str">
        <f t="shared" si="3"/>
        <v/>
      </c>
      <c r="Y579" s="14" t="str">
        <f t="shared" si="4"/>
        <v/>
      </c>
      <c r="Z579" s="18">
        <f t="shared" si="99"/>
        <v>0</v>
      </c>
      <c r="AA579" s="14" t="str">
        <f t="shared" si="6"/>
        <v>Dalam Radius</v>
      </c>
      <c r="AB579" s="14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 t="b">
        <v>1</v>
      </c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 t="b">
        <v>1</v>
      </c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4"/>
      <c r="DR579" s="12" t="b">
        <v>0</v>
      </c>
      <c r="DS579" s="12" t="b">
        <v>0</v>
      </c>
      <c r="DT579" s="12"/>
      <c r="DU579" s="12"/>
      <c r="DV579" s="12" t="s">
        <v>4848</v>
      </c>
      <c r="DW579" s="12" t="b">
        <v>0</v>
      </c>
      <c r="DX579" s="12"/>
      <c r="DY579" s="12"/>
      <c r="DZ579" s="12"/>
      <c r="EA579" s="12"/>
      <c r="EB579" s="12"/>
      <c r="EC579" s="12"/>
      <c r="ED579" s="12"/>
      <c r="EE579" s="12"/>
      <c r="EF579" s="14"/>
      <c r="EG579" s="14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4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4"/>
      <c r="FR579" s="12"/>
      <c r="FS579" s="12"/>
      <c r="FT579" s="12"/>
      <c r="FU579" s="12"/>
      <c r="FV579" s="12"/>
      <c r="FW579" s="12"/>
      <c r="FX579" s="12"/>
      <c r="FY579" s="12"/>
      <c r="FZ579" s="12"/>
      <c r="GA579" s="12"/>
      <c r="GB579" s="12"/>
      <c r="GC579" s="12"/>
      <c r="GD579" s="12"/>
      <c r="GE579" s="12"/>
      <c r="GF579" s="12"/>
      <c r="GG579" s="12"/>
      <c r="GH579" s="12"/>
      <c r="GI579" s="12"/>
      <c r="GJ579" s="12"/>
      <c r="GK579" s="14"/>
      <c r="GL579" s="14"/>
      <c r="GM579" s="12"/>
      <c r="GN579" s="12"/>
      <c r="GO579" s="14"/>
      <c r="GP579" s="14"/>
      <c r="GQ579" s="12"/>
      <c r="GR579" s="14"/>
      <c r="GS579" s="12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2">
        <f t="shared" si="106"/>
        <v>2</v>
      </c>
      <c r="HR579" s="12">
        <v>0.0</v>
      </c>
      <c r="HS579" s="12">
        <v>0.0</v>
      </c>
      <c r="HT579" s="12">
        <v>0.0</v>
      </c>
      <c r="HU579" s="12">
        <v>0.0</v>
      </c>
      <c r="HV579" s="12">
        <v>0.0</v>
      </c>
      <c r="HW579" s="12">
        <v>0.0</v>
      </c>
      <c r="HX579" s="12">
        <v>0.0</v>
      </c>
      <c r="HY579" s="12" t="s">
        <v>4849</v>
      </c>
      <c r="HZ579" s="12" t="s">
        <v>2143</v>
      </c>
    </row>
    <row r="580">
      <c r="A580" s="12" t="s">
        <v>4850</v>
      </c>
      <c r="B580" s="12" t="s">
        <v>4851</v>
      </c>
      <c r="C580" s="13">
        <v>45238.0</v>
      </c>
      <c r="D580" s="12">
        <v>11.0</v>
      </c>
      <c r="E580" s="12" t="s">
        <v>1094</v>
      </c>
      <c r="F580" s="12" t="s">
        <v>1095</v>
      </c>
      <c r="G580" s="12" t="s">
        <v>237</v>
      </c>
      <c r="H580" s="12" t="s">
        <v>238</v>
      </c>
      <c r="I580" s="12" t="s">
        <v>239</v>
      </c>
      <c r="J580" s="14"/>
      <c r="K580" s="12" t="s">
        <v>4852</v>
      </c>
      <c r="L580" s="12" t="s">
        <v>4853</v>
      </c>
      <c r="M580" s="15" t="s">
        <v>4854</v>
      </c>
      <c r="N580" s="12" t="s">
        <v>1099</v>
      </c>
      <c r="O580" s="12" t="s">
        <v>1100</v>
      </c>
      <c r="P580" s="12" t="s">
        <v>245</v>
      </c>
      <c r="Q580" s="12" t="s">
        <v>299</v>
      </c>
      <c r="R580" s="12" t="s">
        <v>247</v>
      </c>
      <c r="S580" s="12" t="s">
        <v>248</v>
      </c>
      <c r="T580" s="16" t="s">
        <v>4855</v>
      </c>
      <c r="U580" s="17" t="s">
        <v>4856</v>
      </c>
      <c r="V580" s="12" t="str">
        <f t="shared" si="1"/>
        <v>3.100759</v>
      </c>
      <c r="W580" s="14" t="str">
        <f t="shared" si="2"/>
        <v>98.494876</v>
      </c>
      <c r="X580" s="14" t="str">
        <f t="shared" si="3"/>
        <v>3.100758</v>
      </c>
      <c r="Y580" s="14" t="str">
        <f t="shared" si="4"/>
        <v>98.494876</v>
      </c>
      <c r="Z580" s="18">
        <f t="shared" si="99"/>
        <v>111194.8327</v>
      </c>
      <c r="AA580" s="14" t="str">
        <f t="shared" si="6"/>
        <v>Diluar Radius</v>
      </c>
      <c r="AB580" s="14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4"/>
      <c r="DR580" s="12" t="b">
        <v>0</v>
      </c>
      <c r="DS580" s="12" t="b">
        <v>0</v>
      </c>
      <c r="DT580" s="12"/>
      <c r="DU580" s="12"/>
      <c r="DV580" s="12" t="s">
        <v>4857</v>
      </c>
      <c r="DW580" s="12" t="b">
        <v>1</v>
      </c>
      <c r="DX580" s="12"/>
      <c r="DY580" s="12"/>
      <c r="DZ580" s="12"/>
      <c r="EA580" s="12"/>
      <c r="EB580" s="12"/>
      <c r="EC580" s="12"/>
      <c r="ED580" s="12"/>
      <c r="EE580" s="12"/>
      <c r="EF580" s="14"/>
      <c r="EG580" s="14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4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4"/>
      <c r="FR580" s="12"/>
      <c r="FS580" s="12"/>
      <c r="FT580" s="12"/>
      <c r="FU580" s="12"/>
      <c r="FV580" s="12"/>
      <c r="FW580" s="12">
        <v>3.0</v>
      </c>
      <c r="FX580" s="12"/>
      <c r="FY580" s="12"/>
      <c r="FZ580" s="12"/>
      <c r="GA580" s="12"/>
      <c r="GB580" s="12"/>
      <c r="GC580" s="12"/>
      <c r="GD580" s="12"/>
      <c r="GE580" s="12"/>
      <c r="GF580" s="12"/>
      <c r="GG580" s="12"/>
      <c r="GH580" s="12"/>
      <c r="GI580" s="12"/>
      <c r="GJ580" s="12"/>
      <c r="GK580" s="14"/>
      <c r="GL580" s="14"/>
      <c r="GM580" s="12"/>
      <c r="GN580" s="12"/>
      <c r="GO580" s="14"/>
      <c r="GP580" s="14"/>
      <c r="GQ580" s="12"/>
      <c r="GR580" s="14"/>
      <c r="GS580" s="12"/>
      <c r="GT580" s="14"/>
      <c r="GU580" s="14"/>
      <c r="GV580" s="14"/>
      <c r="GW580" s="14"/>
      <c r="GX580" s="14"/>
      <c r="GY580" s="14"/>
      <c r="GZ580" s="14"/>
      <c r="HA580" s="14"/>
      <c r="HB580" s="14"/>
      <c r="HC580" s="14"/>
      <c r="HD580" s="14"/>
      <c r="HE580" s="14"/>
      <c r="HF580" s="14"/>
      <c r="HG580" s="14"/>
      <c r="HH580" s="14"/>
      <c r="HI580" s="14"/>
      <c r="HJ580" s="14"/>
      <c r="HK580" s="14"/>
      <c r="HL580" s="14"/>
      <c r="HM580" s="14"/>
      <c r="HN580" s="14"/>
      <c r="HO580" s="14"/>
      <c r="HP580" s="14"/>
      <c r="HQ580" s="12">
        <f t="shared" si="106"/>
        <v>0</v>
      </c>
      <c r="HR580" s="12">
        <v>36000.0</v>
      </c>
      <c r="HS580" s="12">
        <v>0.0</v>
      </c>
      <c r="HT580" s="12">
        <v>0.0</v>
      </c>
      <c r="HU580" s="12">
        <v>0.0</v>
      </c>
      <c r="HV580" s="12">
        <v>0.0</v>
      </c>
      <c r="HW580" s="12">
        <v>0.0</v>
      </c>
      <c r="HX580" s="12">
        <v>36000.0</v>
      </c>
      <c r="HY580" s="12" t="s">
        <v>4858</v>
      </c>
      <c r="HZ580" s="19">
        <v>36576.0</v>
      </c>
    </row>
    <row r="581">
      <c r="A581" s="12" t="s">
        <v>4859</v>
      </c>
      <c r="B581" s="12" t="s">
        <v>4860</v>
      </c>
      <c r="C581" s="13">
        <v>45238.0</v>
      </c>
      <c r="D581" s="12">
        <v>11.0</v>
      </c>
      <c r="E581" s="12" t="s">
        <v>306</v>
      </c>
      <c r="F581" s="12" t="s">
        <v>318</v>
      </c>
      <c r="G581" s="12" t="s">
        <v>237</v>
      </c>
      <c r="H581" s="12" t="s">
        <v>238</v>
      </c>
      <c r="I581" s="12" t="s">
        <v>239</v>
      </c>
      <c r="J581" s="14"/>
      <c r="K581" s="15" t="s">
        <v>4861</v>
      </c>
      <c r="L581" s="12" t="s">
        <v>4862</v>
      </c>
      <c r="M581" s="15" t="s">
        <v>4863</v>
      </c>
      <c r="N581" s="12" t="s">
        <v>322</v>
      </c>
      <c r="O581" s="12" t="s">
        <v>259</v>
      </c>
      <c r="P581" s="12" t="s">
        <v>245</v>
      </c>
      <c r="Q581" s="12" t="s">
        <v>299</v>
      </c>
      <c r="R581" s="12" t="s">
        <v>247</v>
      </c>
      <c r="S581" s="12" t="s">
        <v>248</v>
      </c>
      <c r="T581" s="16" t="s">
        <v>4864</v>
      </c>
      <c r="U581" s="17" t="s">
        <v>4865</v>
      </c>
      <c r="V581" s="12" t="str">
        <f t="shared" si="1"/>
        <v>3.573286</v>
      </c>
      <c r="W581" s="14" t="str">
        <f t="shared" si="2"/>
        <v>98.647420</v>
      </c>
      <c r="X581" s="14" t="str">
        <f t="shared" si="3"/>
        <v>3.573282</v>
      </c>
      <c r="Y581" s="14" t="str">
        <f t="shared" si="4"/>
        <v>98.647426</v>
      </c>
      <c r="Z581" s="18">
        <f t="shared" si="99"/>
        <v>461993.7212</v>
      </c>
      <c r="AA581" s="14" t="str">
        <f t="shared" si="6"/>
        <v>Diluar Radius</v>
      </c>
      <c r="AB581" s="14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 t="b">
        <v>1</v>
      </c>
      <c r="BG581" s="12"/>
      <c r="BH581" s="12"/>
      <c r="BI581" s="12" t="b">
        <v>1</v>
      </c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 t="b">
        <v>1</v>
      </c>
      <c r="BW581" s="12"/>
      <c r="BX581" s="12"/>
      <c r="BY581" s="12"/>
      <c r="BZ581" s="12"/>
      <c r="CA581" s="12"/>
      <c r="CB581" s="12" t="b">
        <v>1</v>
      </c>
      <c r="CC581" s="12"/>
      <c r="CD581" s="12"/>
      <c r="CE581" s="12"/>
      <c r="CF581" s="12"/>
      <c r="CG581" s="12"/>
      <c r="CH581" s="12"/>
      <c r="CI581" s="12" t="b">
        <v>1</v>
      </c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4"/>
      <c r="DR581" s="12" t="b">
        <v>0</v>
      </c>
      <c r="DS581" s="12" t="b">
        <v>0</v>
      </c>
      <c r="DT581" s="12"/>
      <c r="DU581" s="12"/>
      <c r="DV581" s="12" t="s">
        <v>4866</v>
      </c>
      <c r="DW581" s="12" t="b">
        <v>0</v>
      </c>
      <c r="DX581" s="12"/>
      <c r="DY581" s="12"/>
      <c r="DZ581" s="12"/>
      <c r="EA581" s="12"/>
      <c r="EB581" s="12"/>
      <c r="EC581" s="12"/>
      <c r="ED581" s="12"/>
      <c r="EE581" s="12"/>
      <c r="EF581" s="14"/>
      <c r="EG581" s="14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4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4"/>
      <c r="FR581" s="12"/>
      <c r="FS581" s="12"/>
      <c r="FT581" s="12"/>
      <c r="FU581" s="12"/>
      <c r="FV581" s="12"/>
      <c r="FW581" s="12"/>
      <c r="FX581" s="12"/>
      <c r="FY581" s="12"/>
      <c r="FZ581" s="12"/>
      <c r="GA581" s="12"/>
      <c r="GB581" s="12"/>
      <c r="GC581" s="12"/>
      <c r="GD581" s="12"/>
      <c r="GE581" s="12"/>
      <c r="GF581" s="12"/>
      <c r="GG581" s="12"/>
      <c r="GH581" s="12"/>
      <c r="GI581" s="12"/>
      <c r="GJ581" s="12"/>
      <c r="GK581" s="14"/>
      <c r="GL581" s="14"/>
      <c r="GM581" s="12"/>
      <c r="GN581" s="12"/>
      <c r="GO581" s="14"/>
      <c r="GP581" s="14"/>
      <c r="GQ581" s="12"/>
      <c r="GR581" s="14"/>
      <c r="GS581" s="12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2">
        <f t="shared" si="106"/>
        <v>5</v>
      </c>
      <c r="HR581" s="12">
        <v>0.0</v>
      </c>
      <c r="HS581" s="12">
        <v>0.0</v>
      </c>
      <c r="HT581" s="12">
        <v>0.0</v>
      </c>
      <c r="HU581" s="12">
        <v>0.0</v>
      </c>
      <c r="HV581" s="12">
        <v>0.0</v>
      </c>
      <c r="HW581" s="12">
        <v>0.0</v>
      </c>
      <c r="HX581" s="12">
        <v>0.0</v>
      </c>
      <c r="HY581" s="12" t="s">
        <v>4867</v>
      </c>
      <c r="HZ581" s="12" t="s">
        <v>3661</v>
      </c>
    </row>
    <row r="582">
      <c r="A582" s="12" t="s">
        <v>4868</v>
      </c>
      <c r="B582" s="12" t="s">
        <v>4869</v>
      </c>
      <c r="C582" s="13">
        <v>45238.0</v>
      </c>
      <c r="D582" s="12">
        <v>11.0</v>
      </c>
      <c r="E582" s="12" t="s">
        <v>1094</v>
      </c>
      <c r="F582" s="12" t="s">
        <v>1095</v>
      </c>
      <c r="G582" s="12" t="s">
        <v>237</v>
      </c>
      <c r="H582" s="12" t="s">
        <v>238</v>
      </c>
      <c r="I582" s="12" t="s">
        <v>239</v>
      </c>
      <c r="J582" s="14"/>
      <c r="K582" s="12" t="s">
        <v>4870</v>
      </c>
      <c r="L582" s="12" t="s">
        <v>4871</v>
      </c>
      <c r="M582" s="15" t="s">
        <v>1727</v>
      </c>
      <c r="N582" s="12" t="s">
        <v>1099</v>
      </c>
      <c r="O582" s="12" t="s">
        <v>1100</v>
      </c>
      <c r="P582" s="12" t="s">
        <v>245</v>
      </c>
      <c r="Q582" s="12" t="s">
        <v>428</v>
      </c>
      <c r="R582" s="12" t="s">
        <v>429</v>
      </c>
      <c r="S582" s="12" t="s">
        <v>4872</v>
      </c>
      <c r="T582" s="16" t="s">
        <v>4873</v>
      </c>
      <c r="U582" s="17" t="s">
        <v>4874</v>
      </c>
      <c r="V582" s="12" t="str">
        <f t="shared" si="1"/>
        <v>3.095658</v>
      </c>
      <c r="W582" s="14" t="str">
        <f t="shared" si="2"/>
        <v>98.484570</v>
      </c>
      <c r="X582" s="14" t="str">
        <f t="shared" si="3"/>
        <v>3.095605</v>
      </c>
      <c r="Y582" s="14" t="str">
        <f t="shared" si="4"/>
        <v>98.484528</v>
      </c>
      <c r="Z582" s="18">
        <f t="shared" si="99"/>
        <v>7346483.583</v>
      </c>
      <c r="AA582" s="14" t="str">
        <f t="shared" si="6"/>
        <v>Diluar Radius</v>
      </c>
      <c r="AB582" s="14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4"/>
      <c r="DR582" s="12" t="b">
        <v>0</v>
      </c>
      <c r="DS582" s="12" t="b">
        <v>0</v>
      </c>
      <c r="DT582" s="12"/>
      <c r="DU582" s="12"/>
      <c r="DV582" s="12" t="s">
        <v>4875</v>
      </c>
      <c r="DW582" s="12" t="b">
        <v>1</v>
      </c>
      <c r="DX582" s="12"/>
      <c r="DY582" s="12"/>
      <c r="DZ582" s="12"/>
      <c r="EA582" s="12"/>
      <c r="EB582" s="12"/>
      <c r="EC582" s="12"/>
      <c r="ED582" s="12"/>
      <c r="EE582" s="12"/>
      <c r="EF582" s="14"/>
      <c r="EG582" s="14"/>
      <c r="EH582" s="12"/>
      <c r="EI582" s="12"/>
      <c r="EJ582" s="12"/>
      <c r="EK582" s="12"/>
      <c r="EL582" s="12"/>
      <c r="EM582" s="12"/>
      <c r="EN582" s="12">
        <v>1.0</v>
      </c>
      <c r="EO582" s="12">
        <v>1.0</v>
      </c>
      <c r="EP582" s="12"/>
      <c r="EQ582" s="12"/>
      <c r="ER582" s="12"/>
      <c r="ES582" s="12">
        <v>1.0</v>
      </c>
      <c r="ET582" s="14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4"/>
      <c r="FR582" s="12"/>
      <c r="FS582" s="12"/>
      <c r="FT582" s="12"/>
      <c r="FU582" s="12"/>
      <c r="FV582" s="12"/>
      <c r="FW582" s="12"/>
      <c r="FX582" s="12"/>
      <c r="FY582" s="12"/>
      <c r="FZ582" s="12"/>
      <c r="GA582" s="12"/>
      <c r="GB582" s="12"/>
      <c r="GC582" s="12"/>
      <c r="GD582" s="12"/>
      <c r="GE582" s="12"/>
      <c r="GF582" s="12"/>
      <c r="GG582" s="12"/>
      <c r="GH582" s="12"/>
      <c r="GI582" s="12"/>
      <c r="GJ582" s="12"/>
      <c r="GK582" s="14"/>
      <c r="GL582" s="14"/>
      <c r="GM582" s="12"/>
      <c r="GN582" s="12">
        <v>1.0</v>
      </c>
      <c r="GO582" s="14"/>
      <c r="GP582" s="14"/>
      <c r="GQ582" s="12"/>
      <c r="GR582" s="14"/>
      <c r="GS582" s="12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2">
        <f t="shared" si="106"/>
        <v>0</v>
      </c>
      <c r="HR582" s="12">
        <v>0.0</v>
      </c>
      <c r="HS582" s="12">
        <v>49500.0</v>
      </c>
      <c r="HT582" s="12">
        <v>0.0</v>
      </c>
      <c r="HU582" s="12">
        <v>17500.0</v>
      </c>
      <c r="HV582" s="12">
        <v>0.0</v>
      </c>
      <c r="HW582" s="12">
        <v>0.0</v>
      </c>
      <c r="HX582" s="12">
        <v>67000.0</v>
      </c>
      <c r="HY582" s="12" t="s">
        <v>4876</v>
      </c>
      <c r="HZ582" s="12" t="s">
        <v>3473</v>
      </c>
    </row>
    <row r="583">
      <c r="A583" s="12" t="s">
        <v>4877</v>
      </c>
      <c r="B583" s="12" t="s">
        <v>4878</v>
      </c>
      <c r="C583" s="13">
        <v>45238.0</v>
      </c>
      <c r="D583" s="12">
        <v>11.0</v>
      </c>
      <c r="E583" s="12" t="s">
        <v>306</v>
      </c>
      <c r="F583" s="12" t="s">
        <v>318</v>
      </c>
      <c r="G583" s="12" t="s">
        <v>237</v>
      </c>
      <c r="H583" s="12" t="s">
        <v>238</v>
      </c>
      <c r="I583" s="12" t="s">
        <v>239</v>
      </c>
      <c r="J583" s="14"/>
      <c r="K583" s="12" t="s">
        <v>4879</v>
      </c>
      <c r="L583" s="12" t="s">
        <v>4880</v>
      </c>
      <c r="M583" s="15" t="s">
        <v>4881</v>
      </c>
      <c r="N583" s="12" t="s">
        <v>322</v>
      </c>
      <c r="O583" s="12" t="s">
        <v>259</v>
      </c>
      <c r="P583" s="12" t="s">
        <v>245</v>
      </c>
      <c r="Q583" s="12" t="s">
        <v>299</v>
      </c>
      <c r="R583" s="12" t="s">
        <v>247</v>
      </c>
      <c r="S583" s="12" t="s">
        <v>248</v>
      </c>
      <c r="T583" s="16" t="s">
        <v>4882</v>
      </c>
      <c r="U583" s="17" t="s">
        <v>4882</v>
      </c>
      <c r="V583" s="12" t="str">
        <f t="shared" si="1"/>
        <v>3.574269</v>
      </c>
      <c r="W583" s="14" t="str">
        <f t="shared" si="2"/>
        <v>98.650605</v>
      </c>
      <c r="X583" s="14" t="str">
        <f t="shared" si="3"/>
        <v>3.574269</v>
      </c>
      <c r="Y583" s="14" t="str">
        <f t="shared" si="4"/>
        <v>98.650605</v>
      </c>
      <c r="Z583" s="18">
        <f t="shared" si="99"/>
        <v>0</v>
      </c>
      <c r="AA583" s="14" t="str">
        <f t="shared" si="6"/>
        <v>Dalam Radius</v>
      </c>
      <c r="AB583" s="14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 t="b">
        <v>1</v>
      </c>
      <c r="CA583" s="12"/>
      <c r="CB583" s="12" t="b">
        <v>1</v>
      </c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4"/>
      <c r="DR583" s="12" t="b">
        <v>0</v>
      </c>
      <c r="DS583" s="12" t="b">
        <v>0</v>
      </c>
      <c r="DT583" s="12"/>
      <c r="DU583" s="12"/>
      <c r="DV583" s="12" t="s">
        <v>4883</v>
      </c>
      <c r="DW583" s="12" t="b">
        <v>0</v>
      </c>
      <c r="DX583" s="12"/>
      <c r="DY583" s="12"/>
      <c r="DZ583" s="12"/>
      <c r="EA583" s="12"/>
      <c r="EB583" s="12"/>
      <c r="EC583" s="12"/>
      <c r="ED583" s="12"/>
      <c r="EE583" s="12"/>
      <c r="EF583" s="14"/>
      <c r="EG583" s="14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4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4"/>
      <c r="FR583" s="12"/>
      <c r="FS583" s="12"/>
      <c r="FT583" s="12"/>
      <c r="FU583" s="12"/>
      <c r="FV583" s="12"/>
      <c r="FW583" s="12"/>
      <c r="FX583" s="12"/>
      <c r="FY583" s="12"/>
      <c r="FZ583" s="12"/>
      <c r="GA583" s="12"/>
      <c r="GB583" s="12"/>
      <c r="GC583" s="12"/>
      <c r="GD583" s="12"/>
      <c r="GE583" s="12"/>
      <c r="GF583" s="12"/>
      <c r="GG583" s="12"/>
      <c r="GH583" s="12"/>
      <c r="GI583" s="12"/>
      <c r="GJ583" s="12"/>
      <c r="GK583" s="14"/>
      <c r="GL583" s="14"/>
      <c r="GM583" s="12"/>
      <c r="GN583" s="12"/>
      <c r="GO583" s="14"/>
      <c r="GP583" s="14"/>
      <c r="GQ583" s="12"/>
      <c r="GR583" s="14"/>
      <c r="GS583" s="12"/>
      <c r="GT583" s="14"/>
      <c r="GU583" s="14"/>
      <c r="GV583" s="14"/>
      <c r="GW583" s="14"/>
      <c r="GX583" s="14"/>
      <c r="GY583" s="14"/>
      <c r="GZ583" s="14"/>
      <c r="HA583" s="14"/>
      <c r="HB583" s="14"/>
      <c r="HC583" s="14"/>
      <c r="HD583" s="14"/>
      <c r="HE583" s="14"/>
      <c r="HF583" s="14"/>
      <c r="HG583" s="14"/>
      <c r="HH583" s="14"/>
      <c r="HI583" s="14"/>
      <c r="HJ583" s="14"/>
      <c r="HK583" s="14"/>
      <c r="HL583" s="14"/>
      <c r="HM583" s="14"/>
      <c r="HN583" s="14"/>
      <c r="HO583" s="14"/>
      <c r="HP583" s="14"/>
      <c r="HQ583" s="12">
        <f t="shared" si="106"/>
        <v>2</v>
      </c>
      <c r="HR583" s="12">
        <v>0.0</v>
      </c>
      <c r="HS583" s="12">
        <v>0.0</v>
      </c>
      <c r="HT583" s="12">
        <v>0.0</v>
      </c>
      <c r="HU583" s="12">
        <v>0.0</v>
      </c>
      <c r="HV583" s="12">
        <v>0.0</v>
      </c>
      <c r="HW583" s="12">
        <v>0.0</v>
      </c>
      <c r="HX583" s="12">
        <v>0.0</v>
      </c>
      <c r="HY583" s="12" t="s">
        <v>4884</v>
      </c>
      <c r="HZ583" s="19">
        <v>36572.0</v>
      </c>
    </row>
    <row r="584">
      <c r="A584" s="12" t="s">
        <v>4885</v>
      </c>
      <c r="B584" s="22">
        <v>42719.0</v>
      </c>
      <c r="C584" s="13">
        <v>45238.0</v>
      </c>
      <c r="D584" s="12">
        <v>11.0</v>
      </c>
      <c r="E584" s="12" t="s">
        <v>2565</v>
      </c>
      <c r="F584" s="12" t="s">
        <v>2566</v>
      </c>
      <c r="G584" s="12" t="s">
        <v>237</v>
      </c>
      <c r="H584" s="12" t="s">
        <v>238</v>
      </c>
      <c r="I584" s="12" t="s">
        <v>239</v>
      </c>
      <c r="J584" s="14"/>
      <c r="K584" s="12" t="s">
        <v>4886</v>
      </c>
      <c r="L584" s="12" t="s">
        <v>4887</v>
      </c>
      <c r="M584" s="15" t="s">
        <v>2625</v>
      </c>
      <c r="N584" s="12" t="s">
        <v>4162</v>
      </c>
      <c r="O584" s="12" t="s">
        <v>4163</v>
      </c>
      <c r="P584" s="12" t="s">
        <v>245</v>
      </c>
      <c r="Q584" s="12" t="s">
        <v>278</v>
      </c>
      <c r="R584" s="12" t="s">
        <v>279</v>
      </c>
      <c r="S584" s="12" t="s">
        <v>248</v>
      </c>
      <c r="T584" s="16" t="s">
        <v>4888</v>
      </c>
      <c r="U584" s="17" t="s">
        <v>4889</v>
      </c>
      <c r="V584" s="12" t="str">
        <f t="shared" si="1"/>
        <v>3.567571</v>
      </c>
      <c r="W584" s="14" t="str">
        <f t="shared" si="2"/>
        <v>98.963027</v>
      </c>
      <c r="X584" s="14" t="str">
        <f t="shared" si="3"/>
        <v>3.567572</v>
      </c>
      <c r="Y584" s="14" t="str">
        <f t="shared" si="4"/>
        <v>98.962997</v>
      </c>
      <c r="Z584" s="18">
        <f t="shared" si="99"/>
        <v>2836923.544</v>
      </c>
      <c r="AA584" s="14" t="str">
        <f t="shared" si="6"/>
        <v>Diluar Radius</v>
      </c>
      <c r="AB584" s="14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4"/>
      <c r="DR584" s="12" t="b">
        <v>0</v>
      </c>
      <c r="DS584" s="12" t="b">
        <v>0</v>
      </c>
      <c r="DT584" s="12"/>
      <c r="DU584" s="12"/>
      <c r="DV584" s="12" t="s">
        <v>4890</v>
      </c>
      <c r="DW584" s="12" t="b">
        <v>1</v>
      </c>
      <c r="DX584" s="12"/>
      <c r="DY584" s="12"/>
      <c r="DZ584" s="12"/>
      <c r="EA584" s="12"/>
      <c r="EB584" s="12"/>
      <c r="EC584" s="12"/>
      <c r="ED584" s="12"/>
      <c r="EE584" s="12"/>
      <c r="EF584" s="14"/>
      <c r="EG584" s="14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4"/>
      <c r="EU584" s="12"/>
      <c r="EV584" s="12"/>
      <c r="EW584" s="12"/>
      <c r="EX584" s="12">
        <v>1.0</v>
      </c>
      <c r="EY584" s="12">
        <v>1.0</v>
      </c>
      <c r="EZ584" s="12"/>
      <c r="FA584" s="12"/>
      <c r="FB584" s="12"/>
      <c r="FC584" s="12"/>
      <c r="FD584" s="12"/>
      <c r="FE584" s="12"/>
      <c r="FF584" s="12">
        <v>1.0</v>
      </c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4"/>
      <c r="FR584" s="12"/>
      <c r="FS584" s="12"/>
      <c r="FT584" s="12"/>
      <c r="FU584" s="12"/>
      <c r="FV584" s="12">
        <v>1.0</v>
      </c>
      <c r="FW584" s="12">
        <v>1.0</v>
      </c>
      <c r="FX584" s="12"/>
      <c r="FY584" s="12">
        <v>1.0</v>
      </c>
      <c r="FZ584" s="12"/>
      <c r="GA584" s="12"/>
      <c r="GB584" s="12"/>
      <c r="GC584" s="12"/>
      <c r="GD584" s="12">
        <v>1.0</v>
      </c>
      <c r="GE584" s="12"/>
      <c r="GF584" s="12"/>
      <c r="GG584" s="12"/>
      <c r="GH584" s="12"/>
      <c r="GI584" s="12"/>
      <c r="GJ584" s="12"/>
      <c r="GK584" s="14"/>
      <c r="GL584" s="14"/>
      <c r="GM584" s="12"/>
      <c r="GN584" s="12"/>
      <c r="GO584" s="14"/>
      <c r="GP584" s="14"/>
      <c r="GQ584" s="12"/>
      <c r="GR584" s="14"/>
      <c r="GS584" s="12"/>
      <c r="GT584" s="14"/>
      <c r="GU584" s="14"/>
      <c r="GV584" s="14"/>
      <c r="GW584" s="14"/>
      <c r="GX584" s="14"/>
      <c r="GY584" s="14"/>
      <c r="GZ584" s="14"/>
      <c r="HA584" s="14"/>
      <c r="HB584" s="14"/>
      <c r="HC584" s="14"/>
      <c r="HD584" s="14"/>
      <c r="HE584" s="14"/>
      <c r="HF584" s="14"/>
      <c r="HG584" s="14"/>
      <c r="HH584" s="14"/>
      <c r="HI584" s="14"/>
      <c r="HJ584" s="14"/>
      <c r="HK584" s="14"/>
      <c r="HL584" s="14"/>
      <c r="HM584" s="14"/>
      <c r="HN584" s="14"/>
      <c r="HO584" s="14"/>
      <c r="HP584" s="14"/>
      <c r="HQ584" s="12">
        <f t="shared" si="106"/>
        <v>0</v>
      </c>
      <c r="HR584" s="12">
        <v>84000.0</v>
      </c>
      <c r="HS584" s="12">
        <v>0.0</v>
      </c>
      <c r="HT584" s="12">
        <v>0.0</v>
      </c>
      <c r="HU584" s="12">
        <v>0.0</v>
      </c>
      <c r="HV584" s="12">
        <v>0.0</v>
      </c>
      <c r="HW584" s="12">
        <v>0.0</v>
      </c>
      <c r="HX584" s="12">
        <v>84000.0</v>
      </c>
      <c r="HY584" s="12" t="s">
        <v>4891</v>
      </c>
      <c r="HZ584" s="12" t="s">
        <v>4892</v>
      </c>
    </row>
    <row r="585">
      <c r="A585" s="12" t="s">
        <v>4893</v>
      </c>
      <c r="B585" s="12" t="s">
        <v>4894</v>
      </c>
      <c r="C585" s="13">
        <v>45238.0</v>
      </c>
      <c r="D585" s="12">
        <v>11.0</v>
      </c>
      <c r="E585" s="12" t="s">
        <v>1094</v>
      </c>
      <c r="F585" s="12" t="s">
        <v>1095</v>
      </c>
      <c r="G585" s="12" t="s">
        <v>237</v>
      </c>
      <c r="H585" s="12" t="s">
        <v>238</v>
      </c>
      <c r="I585" s="12" t="s">
        <v>239</v>
      </c>
      <c r="J585" s="14"/>
      <c r="K585" s="12" t="s">
        <v>4895</v>
      </c>
      <c r="L585" s="12" t="s">
        <v>4896</v>
      </c>
      <c r="M585" s="15" t="s">
        <v>4897</v>
      </c>
      <c r="N585" s="12" t="s">
        <v>1099</v>
      </c>
      <c r="O585" s="12" t="s">
        <v>1100</v>
      </c>
      <c r="P585" s="12" t="s">
        <v>245</v>
      </c>
      <c r="Q585" s="12" t="s">
        <v>299</v>
      </c>
      <c r="R585" s="12" t="s">
        <v>247</v>
      </c>
      <c r="S585" s="12" t="s">
        <v>4898</v>
      </c>
      <c r="T585" s="16" t="s">
        <v>4899</v>
      </c>
      <c r="U585" s="17" t="s">
        <v>4900</v>
      </c>
      <c r="V585" s="12" t="str">
        <f t="shared" si="1"/>
        <v>3.098321</v>
      </c>
      <c r="W585" s="14" t="str">
        <f t="shared" si="2"/>
        <v>98.485551</v>
      </c>
      <c r="X585" s="14" t="str">
        <f t="shared" si="3"/>
        <v>3.098318</v>
      </c>
      <c r="Y585" s="14" t="str">
        <f t="shared" si="4"/>
        <v>98.485549</v>
      </c>
      <c r="Z585" s="18">
        <f t="shared" si="99"/>
        <v>391275.9386</v>
      </c>
      <c r="AA585" s="14" t="str">
        <f t="shared" si="6"/>
        <v>Diluar Radius</v>
      </c>
      <c r="AB585" s="14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4"/>
      <c r="DR585" s="12" t="b">
        <v>0</v>
      </c>
      <c r="DS585" s="12" t="b">
        <v>0</v>
      </c>
      <c r="DT585" s="12"/>
      <c r="DU585" s="12"/>
      <c r="DV585" s="12" t="s">
        <v>4901</v>
      </c>
      <c r="DW585" s="12" t="b">
        <v>1</v>
      </c>
      <c r="DX585" s="12"/>
      <c r="DY585" s="12"/>
      <c r="DZ585" s="12"/>
      <c r="EA585" s="12"/>
      <c r="EB585" s="12"/>
      <c r="EC585" s="12"/>
      <c r="ED585" s="12"/>
      <c r="EE585" s="12"/>
      <c r="EF585" s="14"/>
      <c r="EG585" s="14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4"/>
      <c r="EU585" s="12"/>
      <c r="EV585" s="12"/>
      <c r="EW585" s="12"/>
      <c r="EX585" s="12"/>
      <c r="EY585" s="12"/>
      <c r="EZ585" s="12"/>
      <c r="FA585" s="12">
        <v>1.0</v>
      </c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4"/>
      <c r="FR585" s="12"/>
      <c r="FS585" s="12"/>
      <c r="FT585" s="12"/>
      <c r="FU585" s="12"/>
      <c r="FV585" s="12"/>
      <c r="FW585" s="12"/>
      <c r="FX585" s="12"/>
      <c r="FY585" s="12"/>
      <c r="FZ585" s="12"/>
      <c r="GA585" s="12"/>
      <c r="GB585" s="12"/>
      <c r="GC585" s="12"/>
      <c r="GD585" s="12"/>
      <c r="GE585" s="12"/>
      <c r="GF585" s="12"/>
      <c r="GG585" s="12"/>
      <c r="GH585" s="12"/>
      <c r="GI585" s="12"/>
      <c r="GJ585" s="12">
        <v>1.0</v>
      </c>
      <c r="GK585" s="14"/>
      <c r="GL585" s="14"/>
      <c r="GM585" s="12"/>
      <c r="GN585" s="12"/>
      <c r="GO585" s="14"/>
      <c r="GP585" s="14"/>
      <c r="GQ585" s="12"/>
      <c r="GR585" s="14"/>
      <c r="GS585" s="12"/>
      <c r="GT585" s="14"/>
      <c r="GU585" s="14"/>
      <c r="GV585" s="14"/>
      <c r="GW585" s="14"/>
      <c r="GX585" s="14"/>
      <c r="GY585" s="14"/>
      <c r="GZ585" s="14"/>
      <c r="HA585" s="14"/>
      <c r="HB585" s="14"/>
      <c r="HC585" s="14"/>
      <c r="HD585" s="14"/>
      <c r="HE585" s="14"/>
      <c r="HF585" s="14"/>
      <c r="HG585" s="14"/>
      <c r="HH585" s="14"/>
      <c r="HI585" s="14"/>
      <c r="HJ585" s="14"/>
      <c r="HK585" s="14"/>
      <c r="HL585" s="14"/>
      <c r="HM585" s="14"/>
      <c r="HN585" s="14"/>
      <c r="HO585" s="14"/>
      <c r="HP585" s="14"/>
      <c r="HQ585" s="12">
        <f t="shared" si="106"/>
        <v>0</v>
      </c>
      <c r="HR585" s="12">
        <v>24000.0</v>
      </c>
      <c r="HS585" s="12">
        <v>0.0</v>
      </c>
      <c r="HT585" s="12">
        <v>0.0</v>
      </c>
      <c r="HU585" s="12">
        <v>0.0</v>
      </c>
      <c r="HV585" s="12">
        <v>0.0</v>
      </c>
      <c r="HW585" s="12">
        <v>0.0</v>
      </c>
      <c r="HX585" s="12">
        <v>24000.0</v>
      </c>
      <c r="HY585" s="12" t="s">
        <v>4902</v>
      </c>
      <c r="HZ585" s="19">
        <v>36577.0</v>
      </c>
    </row>
    <row r="586">
      <c r="A586" s="12" t="s">
        <v>4903</v>
      </c>
      <c r="B586" s="12" t="s">
        <v>4904</v>
      </c>
      <c r="C586" s="13">
        <v>45238.0</v>
      </c>
      <c r="D586" s="12">
        <v>11.0</v>
      </c>
      <c r="E586" s="12" t="s">
        <v>306</v>
      </c>
      <c r="F586" s="12" t="s">
        <v>318</v>
      </c>
      <c r="G586" s="12" t="s">
        <v>237</v>
      </c>
      <c r="H586" s="12" t="s">
        <v>238</v>
      </c>
      <c r="I586" s="12" t="s">
        <v>239</v>
      </c>
      <c r="J586" s="14"/>
      <c r="K586" s="12" t="s">
        <v>4905</v>
      </c>
      <c r="L586" s="12" t="s">
        <v>4906</v>
      </c>
      <c r="M586" s="15" t="s">
        <v>4907</v>
      </c>
      <c r="N586" s="12" t="s">
        <v>322</v>
      </c>
      <c r="O586" s="12" t="s">
        <v>259</v>
      </c>
      <c r="P586" s="12" t="s">
        <v>245</v>
      </c>
      <c r="Q586" s="12" t="s">
        <v>246</v>
      </c>
      <c r="R586" s="12" t="s">
        <v>247</v>
      </c>
      <c r="S586" s="12" t="s">
        <v>248</v>
      </c>
      <c r="T586" s="16" t="s">
        <v>4908</v>
      </c>
      <c r="U586" s="17" t="s">
        <v>4908</v>
      </c>
      <c r="V586" s="12" t="str">
        <f t="shared" si="1"/>
        <v>3.573003</v>
      </c>
      <c r="W586" s="14" t="str">
        <f t="shared" si="2"/>
        <v>98.651665</v>
      </c>
      <c r="X586" s="14" t="str">
        <f t="shared" si="3"/>
        <v>3.573003</v>
      </c>
      <c r="Y586" s="14" t="str">
        <f t="shared" si="4"/>
        <v>98.651665</v>
      </c>
      <c r="Z586" s="18">
        <f t="shared" si="99"/>
        <v>0</v>
      </c>
      <c r="AA586" s="14" t="str">
        <f t="shared" si="6"/>
        <v>Dalam Radius</v>
      </c>
      <c r="AB586" s="14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4"/>
      <c r="DR586" s="12" t="b">
        <v>0</v>
      </c>
      <c r="DS586" s="12" t="b">
        <v>0</v>
      </c>
      <c r="DT586" s="12"/>
      <c r="DU586" s="12"/>
      <c r="DV586" s="12" t="s">
        <v>4909</v>
      </c>
      <c r="DW586" s="12" t="b">
        <v>0</v>
      </c>
      <c r="DX586" s="12"/>
      <c r="DY586" s="12"/>
      <c r="DZ586" s="12"/>
      <c r="EA586" s="12"/>
      <c r="EB586" s="12"/>
      <c r="EC586" s="12"/>
      <c r="ED586" s="12"/>
      <c r="EE586" s="12"/>
      <c r="EF586" s="14"/>
      <c r="EG586" s="14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4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4"/>
      <c r="FR586" s="12"/>
      <c r="FS586" s="12"/>
      <c r="FT586" s="12"/>
      <c r="FU586" s="12"/>
      <c r="FV586" s="12"/>
      <c r="FW586" s="12"/>
      <c r="FX586" s="12"/>
      <c r="FY586" s="12"/>
      <c r="FZ586" s="12"/>
      <c r="GA586" s="12"/>
      <c r="GB586" s="12"/>
      <c r="GC586" s="12"/>
      <c r="GD586" s="12"/>
      <c r="GE586" s="12"/>
      <c r="GF586" s="12"/>
      <c r="GG586" s="12"/>
      <c r="GH586" s="12"/>
      <c r="GI586" s="12"/>
      <c r="GJ586" s="12"/>
      <c r="GK586" s="14"/>
      <c r="GL586" s="14"/>
      <c r="GM586" s="12"/>
      <c r="GN586" s="12"/>
      <c r="GO586" s="14"/>
      <c r="GP586" s="14"/>
      <c r="GQ586" s="12"/>
      <c r="GR586" s="14"/>
      <c r="GS586" s="12"/>
      <c r="GT586" s="14"/>
      <c r="GU586" s="14"/>
      <c r="GV586" s="14"/>
      <c r="GW586" s="14"/>
      <c r="GX586" s="14"/>
      <c r="GY586" s="14"/>
      <c r="GZ586" s="14"/>
      <c r="HA586" s="14"/>
      <c r="HB586" s="14"/>
      <c r="HC586" s="14"/>
      <c r="HD586" s="14"/>
      <c r="HE586" s="14"/>
      <c r="HF586" s="14"/>
      <c r="HG586" s="14"/>
      <c r="HH586" s="14"/>
      <c r="HI586" s="14"/>
      <c r="HJ586" s="14"/>
      <c r="HK586" s="14"/>
      <c r="HL586" s="14"/>
      <c r="HM586" s="14"/>
      <c r="HN586" s="14"/>
      <c r="HO586" s="14"/>
      <c r="HP586" s="14"/>
      <c r="HQ586" s="12">
        <f t="shared" si="106"/>
        <v>0</v>
      </c>
      <c r="HR586" s="12">
        <v>0.0</v>
      </c>
      <c r="HS586" s="12">
        <v>0.0</v>
      </c>
      <c r="HT586" s="12">
        <v>0.0</v>
      </c>
      <c r="HU586" s="12">
        <v>0.0</v>
      </c>
      <c r="HV586" s="12">
        <v>0.0</v>
      </c>
      <c r="HW586" s="12">
        <v>0.0</v>
      </c>
      <c r="HX586" s="12">
        <v>0.0</v>
      </c>
      <c r="HY586" s="12" t="s">
        <v>4910</v>
      </c>
      <c r="HZ586" s="19">
        <v>36613.0</v>
      </c>
    </row>
    <row r="587">
      <c r="A587" s="12" t="s">
        <v>4911</v>
      </c>
      <c r="B587" s="12" t="s">
        <v>4912</v>
      </c>
      <c r="C587" s="13">
        <v>45238.0</v>
      </c>
      <c r="D587" s="12">
        <v>11.0</v>
      </c>
      <c r="E587" s="12" t="s">
        <v>306</v>
      </c>
      <c r="F587" s="12" t="s">
        <v>318</v>
      </c>
      <c r="G587" s="12" t="s">
        <v>237</v>
      </c>
      <c r="H587" s="12" t="s">
        <v>238</v>
      </c>
      <c r="I587" s="12" t="s">
        <v>239</v>
      </c>
      <c r="J587" s="14"/>
      <c r="K587" s="12" t="s">
        <v>4913</v>
      </c>
      <c r="L587" s="12" t="s">
        <v>4914</v>
      </c>
      <c r="M587" s="15" t="s">
        <v>4915</v>
      </c>
      <c r="N587" s="12" t="s">
        <v>322</v>
      </c>
      <c r="O587" s="12" t="s">
        <v>259</v>
      </c>
      <c r="P587" s="12" t="s">
        <v>245</v>
      </c>
      <c r="Q587" s="12" t="s">
        <v>246</v>
      </c>
      <c r="R587" s="12" t="s">
        <v>247</v>
      </c>
      <c r="S587" s="12" t="s">
        <v>248</v>
      </c>
      <c r="T587" s="16" t="s">
        <v>4908</v>
      </c>
      <c r="U587" s="17" t="s">
        <v>4908</v>
      </c>
      <c r="V587" s="12" t="str">
        <f t="shared" si="1"/>
        <v>3.573003</v>
      </c>
      <c r="W587" s="14" t="str">
        <f t="shared" si="2"/>
        <v>98.651665</v>
      </c>
      <c r="X587" s="14" t="str">
        <f t="shared" si="3"/>
        <v>3.573003</v>
      </c>
      <c r="Y587" s="14" t="str">
        <f t="shared" si="4"/>
        <v>98.651665</v>
      </c>
      <c r="Z587" s="18">
        <f t="shared" si="99"/>
        <v>0</v>
      </c>
      <c r="AA587" s="14" t="str">
        <f t="shared" si="6"/>
        <v>Dalam Radius</v>
      </c>
      <c r="AB587" s="14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 t="b">
        <v>1</v>
      </c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4"/>
      <c r="DR587" s="12" t="b">
        <v>0</v>
      </c>
      <c r="DS587" s="12" t="b">
        <v>0</v>
      </c>
      <c r="DT587" s="12"/>
      <c r="DU587" s="12"/>
      <c r="DV587" s="12" t="s">
        <v>4916</v>
      </c>
      <c r="DW587" s="12" t="b">
        <v>1</v>
      </c>
      <c r="DX587" s="12"/>
      <c r="DY587" s="12"/>
      <c r="DZ587" s="12"/>
      <c r="EA587" s="12"/>
      <c r="EB587" s="12"/>
      <c r="EC587" s="12"/>
      <c r="ED587" s="12"/>
      <c r="EE587" s="12"/>
      <c r="EF587" s="14"/>
      <c r="EG587" s="14"/>
      <c r="EH587" s="12">
        <v>1.0</v>
      </c>
      <c r="EI587" s="12"/>
      <c r="EJ587" s="12"/>
      <c r="EK587" s="12">
        <v>1.0</v>
      </c>
      <c r="EL587" s="12"/>
      <c r="EM587" s="12"/>
      <c r="EN587" s="12"/>
      <c r="EO587" s="12"/>
      <c r="EP587" s="12">
        <v>1.0</v>
      </c>
      <c r="EQ587" s="12"/>
      <c r="ER587" s="12"/>
      <c r="ES587" s="12"/>
      <c r="ET587" s="14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>
        <v>1.0</v>
      </c>
      <c r="FJ587" s="12"/>
      <c r="FK587" s="12"/>
      <c r="FL587" s="12"/>
      <c r="FM587" s="12"/>
      <c r="FN587" s="12"/>
      <c r="FO587" s="12"/>
      <c r="FP587" s="12"/>
      <c r="FQ587" s="14"/>
      <c r="FR587" s="12"/>
      <c r="FS587" s="12"/>
      <c r="FT587" s="12"/>
      <c r="FU587" s="12"/>
      <c r="FV587" s="12"/>
      <c r="FW587" s="12"/>
      <c r="FX587" s="12"/>
      <c r="FY587" s="12"/>
      <c r="FZ587" s="12"/>
      <c r="GA587" s="12"/>
      <c r="GB587" s="12"/>
      <c r="GC587" s="12"/>
      <c r="GD587" s="12"/>
      <c r="GE587" s="12"/>
      <c r="GF587" s="12"/>
      <c r="GG587" s="12"/>
      <c r="GH587" s="12">
        <v>1.0</v>
      </c>
      <c r="GI587" s="12"/>
      <c r="GJ587" s="12"/>
      <c r="GK587" s="14"/>
      <c r="GL587" s="14"/>
      <c r="GM587" s="12"/>
      <c r="GN587" s="12"/>
      <c r="GO587" s="14"/>
      <c r="GP587" s="14"/>
      <c r="GQ587" s="12"/>
      <c r="GR587" s="14"/>
      <c r="GS587" s="12"/>
      <c r="GT587" s="14"/>
      <c r="GU587" s="14"/>
      <c r="GV587" s="14"/>
      <c r="GW587" s="14"/>
      <c r="GX587" s="14"/>
      <c r="GY587" s="14"/>
      <c r="GZ587" s="14"/>
      <c r="HA587" s="14"/>
      <c r="HB587" s="14"/>
      <c r="HC587" s="14"/>
      <c r="HD587" s="14"/>
      <c r="HE587" s="14"/>
      <c r="HF587" s="14"/>
      <c r="HG587" s="14"/>
      <c r="HH587" s="14"/>
      <c r="HI587" s="14"/>
      <c r="HJ587" s="14"/>
      <c r="HK587" s="14"/>
      <c r="HL587" s="14"/>
      <c r="HM587" s="14"/>
      <c r="HN587" s="14"/>
      <c r="HO587" s="14"/>
      <c r="HP587" s="14"/>
      <c r="HQ587" s="12">
        <f t="shared" si="106"/>
        <v>1</v>
      </c>
      <c r="HR587" s="12">
        <v>24000.0</v>
      </c>
      <c r="HS587" s="12">
        <v>37500.0</v>
      </c>
      <c r="HT587" s="12">
        <v>0.0</v>
      </c>
      <c r="HU587" s="12">
        <v>0.0</v>
      </c>
      <c r="HV587" s="12">
        <v>0.0</v>
      </c>
      <c r="HW587" s="12">
        <v>0.0</v>
      </c>
      <c r="HX587" s="12">
        <v>61500.0</v>
      </c>
      <c r="HY587" s="12" t="s">
        <v>4917</v>
      </c>
      <c r="HZ587" s="12" t="s">
        <v>4918</v>
      </c>
    </row>
    <row r="588">
      <c r="A588" s="12" t="s">
        <v>4919</v>
      </c>
      <c r="B588" s="12" t="s">
        <v>4920</v>
      </c>
      <c r="C588" s="13">
        <v>45238.0</v>
      </c>
      <c r="D588" s="12">
        <v>11.0</v>
      </c>
      <c r="E588" s="12" t="s">
        <v>1094</v>
      </c>
      <c r="F588" s="12" t="s">
        <v>1095</v>
      </c>
      <c r="G588" s="12" t="s">
        <v>237</v>
      </c>
      <c r="H588" s="12" t="s">
        <v>238</v>
      </c>
      <c r="I588" s="12" t="s">
        <v>239</v>
      </c>
      <c r="J588" s="14"/>
      <c r="K588" s="12" t="s">
        <v>4921</v>
      </c>
      <c r="L588" s="12" t="s">
        <v>4922</v>
      </c>
      <c r="M588" s="15" t="s">
        <v>4923</v>
      </c>
      <c r="N588" s="12" t="s">
        <v>1704</v>
      </c>
      <c r="O588" s="12" t="s">
        <v>1100</v>
      </c>
      <c r="P588" s="12" t="s">
        <v>245</v>
      </c>
      <c r="Q588" s="12" t="s">
        <v>428</v>
      </c>
      <c r="R588" s="12" t="s">
        <v>429</v>
      </c>
      <c r="S588" s="12" t="s">
        <v>4924</v>
      </c>
      <c r="T588" s="16" t="s">
        <v>4925</v>
      </c>
      <c r="U588" s="17" t="s">
        <v>4926</v>
      </c>
      <c r="V588" s="12" t="str">
        <f t="shared" si="1"/>
        <v>3.192807</v>
      </c>
      <c r="W588" s="14" t="str">
        <f t="shared" si="2"/>
        <v>98.504206</v>
      </c>
      <c r="X588" s="14" t="str">
        <f t="shared" si="3"/>
        <v>3.192812</v>
      </c>
      <c r="Y588" s="14" t="str">
        <f t="shared" si="4"/>
        <v>98.504210</v>
      </c>
      <c r="Z588" s="18">
        <f t="shared" si="99"/>
        <v>668890.1499</v>
      </c>
      <c r="AA588" s="14" t="str">
        <f t="shared" si="6"/>
        <v>Diluar Radius</v>
      </c>
      <c r="AB588" s="14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4"/>
      <c r="DR588" s="12" t="b">
        <v>0</v>
      </c>
      <c r="DS588" s="12" t="b">
        <v>0</v>
      </c>
      <c r="DT588" s="12"/>
      <c r="DU588" s="12"/>
      <c r="DV588" s="12" t="s">
        <v>4927</v>
      </c>
      <c r="DW588" s="12" t="b">
        <v>1</v>
      </c>
      <c r="DX588" s="12"/>
      <c r="DY588" s="12"/>
      <c r="DZ588" s="12"/>
      <c r="EA588" s="12"/>
      <c r="EB588" s="12"/>
      <c r="EC588" s="12"/>
      <c r="ED588" s="12"/>
      <c r="EE588" s="12"/>
      <c r="EF588" s="14"/>
      <c r="EG588" s="14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4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4"/>
      <c r="FR588" s="12"/>
      <c r="FS588" s="12"/>
      <c r="FT588" s="12"/>
      <c r="FU588" s="12"/>
      <c r="FV588" s="12"/>
      <c r="FW588" s="12"/>
      <c r="FX588" s="12"/>
      <c r="FY588" s="12"/>
      <c r="FZ588" s="12"/>
      <c r="GA588" s="12"/>
      <c r="GB588" s="12"/>
      <c r="GC588" s="12"/>
      <c r="GD588" s="12"/>
      <c r="GE588" s="12"/>
      <c r="GF588" s="12"/>
      <c r="GG588" s="12"/>
      <c r="GH588" s="12"/>
      <c r="GI588" s="12"/>
      <c r="GJ588" s="12"/>
      <c r="GK588" s="14"/>
      <c r="GL588" s="14"/>
      <c r="GM588" s="12"/>
      <c r="GN588" s="12"/>
      <c r="GO588" s="14"/>
      <c r="GP588" s="14"/>
      <c r="GQ588" s="12"/>
      <c r="GR588" s="14"/>
      <c r="GS588" s="12">
        <v>1.0</v>
      </c>
      <c r="GT588" s="14"/>
      <c r="GU588" s="14"/>
      <c r="GV588" s="14"/>
      <c r="GW588" s="14"/>
      <c r="GX588" s="14"/>
      <c r="GY588" s="14"/>
      <c r="GZ588" s="14"/>
      <c r="HA588" s="14"/>
      <c r="HB588" s="14"/>
      <c r="HC588" s="14"/>
      <c r="HD588" s="14"/>
      <c r="HE588" s="14"/>
      <c r="HF588" s="14"/>
      <c r="HG588" s="14"/>
      <c r="HH588" s="14"/>
      <c r="HI588" s="14"/>
      <c r="HJ588" s="14"/>
      <c r="HK588" s="14"/>
      <c r="HL588" s="14"/>
      <c r="HM588" s="14"/>
      <c r="HN588" s="14"/>
      <c r="HO588" s="14"/>
      <c r="HP588" s="14"/>
      <c r="HQ588" s="12">
        <f t="shared" si="106"/>
        <v>0</v>
      </c>
      <c r="HR588" s="12">
        <v>0.0</v>
      </c>
      <c r="HS588" s="12">
        <v>0.0</v>
      </c>
      <c r="HT588" s="12">
        <v>0.0</v>
      </c>
      <c r="HU588" s="12">
        <v>17500.0</v>
      </c>
      <c r="HV588" s="12">
        <v>0.0</v>
      </c>
      <c r="HW588" s="12">
        <v>0.0</v>
      </c>
      <c r="HX588" s="12">
        <v>17500.0</v>
      </c>
      <c r="HY588" s="12" t="s">
        <v>4928</v>
      </c>
      <c r="HZ588" s="12" t="s">
        <v>4929</v>
      </c>
    </row>
    <row r="589">
      <c r="A589" s="12" t="s">
        <v>4930</v>
      </c>
      <c r="B589" s="20">
        <v>44091.0</v>
      </c>
      <c r="C589" s="13">
        <v>45238.0</v>
      </c>
      <c r="D589" s="12">
        <v>11.0</v>
      </c>
      <c r="E589" s="12" t="s">
        <v>306</v>
      </c>
      <c r="F589" s="12" t="s">
        <v>318</v>
      </c>
      <c r="G589" s="12" t="s">
        <v>237</v>
      </c>
      <c r="H589" s="12" t="s">
        <v>238</v>
      </c>
      <c r="I589" s="12" t="s">
        <v>239</v>
      </c>
      <c r="J589" s="14"/>
      <c r="K589" s="12" t="s">
        <v>308</v>
      </c>
      <c r="L589" s="12" t="s">
        <v>309</v>
      </c>
      <c r="M589" s="15" t="s">
        <v>310</v>
      </c>
      <c r="N589" s="12" t="s">
        <v>311</v>
      </c>
      <c r="O589" s="12" t="s">
        <v>259</v>
      </c>
      <c r="P589" s="12" t="s">
        <v>245</v>
      </c>
      <c r="Q589" s="12" t="s">
        <v>299</v>
      </c>
      <c r="R589" s="12" t="s">
        <v>247</v>
      </c>
      <c r="S589" s="12" t="s">
        <v>312</v>
      </c>
      <c r="T589" s="17"/>
      <c r="U589" s="17" t="s">
        <v>4908</v>
      </c>
      <c r="V589" s="12" t="str">
        <f t="shared" si="1"/>
        <v/>
      </c>
      <c r="W589" s="14" t="str">
        <f t="shared" si="2"/>
        <v/>
      </c>
      <c r="X589" s="14" t="str">
        <f t="shared" si="3"/>
        <v>3.573003</v>
      </c>
      <c r="Y589" s="14" t="str">
        <f t="shared" si="4"/>
        <v>98.651665</v>
      </c>
      <c r="Z589" s="18">
        <f t="shared" si="99"/>
        <v>6857669.653</v>
      </c>
      <c r="AA589" s="14" t="str">
        <f t="shared" si="6"/>
        <v>Diluar Radius</v>
      </c>
      <c r="AB589" s="14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 t="b">
        <v>1</v>
      </c>
      <c r="AM589" s="12"/>
      <c r="AN589" s="12"/>
      <c r="AO589" s="12" t="b">
        <v>1</v>
      </c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 t="b">
        <v>1</v>
      </c>
      <c r="BC589" s="12"/>
      <c r="BD589" s="12"/>
      <c r="BE589" s="12"/>
      <c r="BF589" s="12" t="b">
        <v>1</v>
      </c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4"/>
      <c r="DR589" s="12" t="b">
        <v>0</v>
      </c>
      <c r="DS589" s="12" t="b">
        <v>0</v>
      </c>
      <c r="DT589" s="12"/>
      <c r="DU589" s="12"/>
      <c r="DV589" s="12" t="s">
        <v>4931</v>
      </c>
      <c r="DW589" s="12" t="b">
        <v>1</v>
      </c>
      <c r="DX589" s="12"/>
      <c r="DY589" s="12"/>
      <c r="DZ589" s="12"/>
      <c r="EA589" s="12"/>
      <c r="EB589" s="12"/>
      <c r="EC589" s="12"/>
      <c r="ED589" s="12"/>
      <c r="EE589" s="12">
        <v>1.0</v>
      </c>
      <c r="EF589" s="14"/>
      <c r="EG589" s="14"/>
      <c r="EH589" s="12">
        <v>1.0</v>
      </c>
      <c r="EI589" s="12"/>
      <c r="EJ589" s="12"/>
      <c r="EK589" s="12"/>
      <c r="EL589" s="12"/>
      <c r="EM589" s="12"/>
      <c r="EN589" s="12"/>
      <c r="EO589" s="12"/>
      <c r="EP589" s="12"/>
      <c r="EQ589" s="12">
        <v>1.0</v>
      </c>
      <c r="ER589" s="12"/>
      <c r="ES589" s="12"/>
      <c r="ET589" s="14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4"/>
      <c r="FR589" s="12"/>
      <c r="FS589" s="12"/>
      <c r="FT589" s="12"/>
      <c r="FU589" s="12"/>
      <c r="FV589" s="12"/>
      <c r="FW589" s="12"/>
      <c r="FX589" s="12"/>
      <c r="FY589" s="12"/>
      <c r="FZ589" s="12"/>
      <c r="GA589" s="12"/>
      <c r="GB589" s="12"/>
      <c r="GC589" s="12"/>
      <c r="GD589" s="12"/>
      <c r="GE589" s="12"/>
      <c r="GF589" s="12"/>
      <c r="GG589" s="12"/>
      <c r="GH589" s="12"/>
      <c r="GI589" s="12"/>
      <c r="GJ589" s="12"/>
      <c r="GK589" s="14"/>
      <c r="GL589" s="14"/>
      <c r="GM589" s="12"/>
      <c r="GN589" s="12"/>
      <c r="GO589" s="14"/>
      <c r="GP589" s="14"/>
      <c r="GQ589" s="12"/>
      <c r="GR589" s="14"/>
      <c r="GS589" s="12"/>
      <c r="GT589" s="14"/>
      <c r="GU589" s="14"/>
      <c r="GV589" s="14"/>
      <c r="GW589" s="14"/>
      <c r="GX589" s="14"/>
      <c r="GY589" s="14"/>
      <c r="GZ589" s="14"/>
      <c r="HA589" s="14"/>
      <c r="HB589" s="14"/>
      <c r="HC589" s="14"/>
      <c r="HD589" s="14"/>
      <c r="HE589" s="14"/>
      <c r="HF589" s="14"/>
      <c r="HG589" s="14"/>
      <c r="HH589" s="14"/>
      <c r="HI589" s="14"/>
      <c r="HJ589" s="14"/>
      <c r="HK589" s="14"/>
      <c r="HL589" s="14"/>
      <c r="HM589" s="14"/>
      <c r="HN589" s="14"/>
      <c r="HO589" s="14"/>
      <c r="HP589" s="14"/>
      <c r="HQ589" s="12">
        <f t="shared" si="106"/>
        <v>4</v>
      </c>
      <c r="HR589" s="12">
        <v>0.0</v>
      </c>
      <c r="HS589" s="12">
        <v>37500.0</v>
      </c>
      <c r="HT589" s="12">
        <v>0.0</v>
      </c>
      <c r="HU589" s="12">
        <v>0.0</v>
      </c>
      <c r="HV589" s="12">
        <v>0.0</v>
      </c>
      <c r="HW589" s="12">
        <v>0.0</v>
      </c>
      <c r="HX589" s="12">
        <v>37500.0</v>
      </c>
      <c r="HY589" s="12" t="s">
        <v>4932</v>
      </c>
      <c r="HZ589" s="12" t="s">
        <v>2295</v>
      </c>
    </row>
    <row r="590">
      <c r="A590" s="12" t="s">
        <v>4933</v>
      </c>
      <c r="B590" s="12" t="s">
        <v>4934</v>
      </c>
      <c r="C590" s="13">
        <v>45239.0</v>
      </c>
      <c r="D590" s="12">
        <v>11.0</v>
      </c>
      <c r="E590" s="12" t="s">
        <v>3251</v>
      </c>
      <c r="F590" s="12" t="s">
        <v>3252</v>
      </c>
      <c r="G590" s="12" t="s">
        <v>237</v>
      </c>
      <c r="H590" s="12" t="s">
        <v>238</v>
      </c>
      <c r="I590" s="12" t="s">
        <v>239</v>
      </c>
      <c r="J590" s="14"/>
      <c r="K590" s="12" t="s">
        <v>3318</v>
      </c>
      <c r="L590" s="12" t="s">
        <v>3319</v>
      </c>
      <c r="M590" s="15" t="s">
        <v>600</v>
      </c>
      <c r="N590" s="12" t="s">
        <v>331</v>
      </c>
      <c r="O590" s="12" t="s">
        <v>244</v>
      </c>
      <c r="P590" s="12" t="s">
        <v>245</v>
      </c>
      <c r="Q590" s="12" t="s">
        <v>278</v>
      </c>
      <c r="R590" s="12" t="s">
        <v>279</v>
      </c>
      <c r="S590" s="12" t="s">
        <v>248</v>
      </c>
      <c r="T590" s="16" t="s">
        <v>4935</v>
      </c>
      <c r="U590" s="17" t="s">
        <v>4936</v>
      </c>
      <c r="V590" s="12" t="str">
        <f t="shared" si="1"/>
        <v>3.599380</v>
      </c>
      <c r="W590" s="14" t="str">
        <f t="shared" si="2"/>
        <v>98.578004</v>
      </c>
      <c r="X590" s="14" t="str">
        <f t="shared" si="3"/>
        <v>3.599441</v>
      </c>
      <c r="Y590" s="14" t="str">
        <f t="shared" si="4"/>
        <v>98.578055</v>
      </c>
      <c r="Z590" s="18">
        <f t="shared" si="99"/>
        <v>7082364.716</v>
      </c>
      <c r="AA590" s="14" t="str">
        <f t="shared" si="6"/>
        <v>Diluar Radius</v>
      </c>
      <c r="AB590" s="14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4"/>
      <c r="DR590" s="12" t="b">
        <v>0</v>
      </c>
      <c r="DS590" s="12" t="b">
        <v>0</v>
      </c>
      <c r="DT590" s="12"/>
      <c r="DU590" s="12"/>
      <c r="DV590" s="12" t="s">
        <v>4937</v>
      </c>
      <c r="DW590" s="12" t="b">
        <v>1</v>
      </c>
      <c r="DX590" s="12"/>
      <c r="DY590" s="12"/>
      <c r="DZ590" s="12"/>
      <c r="EA590" s="12"/>
      <c r="EB590" s="12"/>
      <c r="EC590" s="12"/>
      <c r="ED590" s="12"/>
      <c r="EE590" s="12"/>
      <c r="EF590" s="14"/>
      <c r="EG590" s="14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4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4"/>
      <c r="FR590" s="12"/>
      <c r="FS590" s="12"/>
      <c r="FT590" s="12"/>
      <c r="FU590" s="12"/>
      <c r="FV590" s="12"/>
      <c r="FW590" s="12">
        <v>1.0</v>
      </c>
      <c r="FX590" s="12"/>
      <c r="FY590" s="12"/>
      <c r="FZ590" s="12"/>
      <c r="GA590" s="12"/>
      <c r="GB590" s="12"/>
      <c r="GC590" s="12"/>
      <c r="GD590" s="12"/>
      <c r="GE590" s="12"/>
      <c r="GF590" s="12"/>
      <c r="GG590" s="12"/>
      <c r="GH590" s="12"/>
      <c r="GI590" s="12"/>
      <c r="GJ590" s="12"/>
      <c r="GK590" s="14"/>
      <c r="GL590" s="14"/>
      <c r="GM590" s="12"/>
      <c r="GN590" s="12"/>
      <c r="GO590" s="14"/>
      <c r="GP590" s="14"/>
      <c r="GQ590" s="12"/>
      <c r="GR590" s="14"/>
      <c r="GS590" s="12"/>
      <c r="GT590" s="14"/>
      <c r="GU590" s="14"/>
      <c r="GV590" s="14"/>
      <c r="GW590" s="14"/>
      <c r="GX590" s="14"/>
      <c r="GY590" s="14"/>
      <c r="GZ590" s="14"/>
      <c r="HA590" s="14"/>
      <c r="HB590" s="14"/>
      <c r="HC590" s="14"/>
      <c r="HD590" s="14"/>
      <c r="HE590" s="14"/>
      <c r="HF590" s="14"/>
      <c r="HG590" s="14"/>
      <c r="HH590" s="14"/>
      <c r="HI590" s="14"/>
      <c r="HJ590" s="14"/>
      <c r="HK590" s="14"/>
      <c r="HL590" s="14"/>
      <c r="HM590" s="14"/>
      <c r="HN590" s="14"/>
      <c r="HO590" s="14"/>
      <c r="HP590" s="14"/>
      <c r="HQ590" s="12">
        <f t="shared" si="106"/>
        <v>0</v>
      </c>
      <c r="HR590" s="12">
        <v>12000.0</v>
      </c>
      <c r="HS590" s="12">
        <v>0.0</v>
      </c>
      <c r="HT590" s="12">
        <v>0.0</v>
      </c>
      <c r="HU590" s="12">
        <v>0.0</v>
      </c>
      <c r="HV590" s="12">
        <v>0.0</v>
      </c>
      <c r="HW590" s="12">
        <v>0.0</v>
      </c>
      <c r="HX590" s="12">
        <v>12000.0</v>
      </c>
      <c r="HY590" s="12" t="s">
        <v>4938</v>
      </c>
      <c r="HZ590" s="19">
        <v>36568.0</v>
      </c>
    </row>
    <row r="591">
      <c r="A591" s="12" t="s">
        <v>4939</v>
      </c>
      <c r="B591" s="12" t="s">
        <v>4940</v>
      </c>
      <c r="C591" s="13">
        <v>45239.0</v>
      </c>
      <c r="D591" s="12">
        <v>11.0</v>
      </c>
      <c r="E591" s="12" t="s">
        <v>3251</v>
      </c>
      <c r="F591" s="12" t="s">
        <v>3252</v>
      </c>
      <c r="G591" s="12" t="s">
        <v>237</v>
      </c>
      <c r="H591" s="12" t="s">
        <v>238</v>
      </c>
      <c r="I591" s="12" t="s">
        <v>239</v>
      </c>
      <c r="J591" s="14"/>
      <c r="K591" s="12" t="s">
        <v>4941</v>
      </c>
      <c r="L591" s="12" t="s">
        <v>4942</v>
      </c>
      <c r="M591" s="15" t="s">
        <v>600</v>
      </c>
      <c r="N591" s="12" t="s">
        <v>331</v>
      </c>
      <c r="O591" s="12" t="s">
        <v>244</v>
      </c>
      <c r="P591" s="12" t="s">
        <v>245</v>
      </c>
      <c r="Q591" s="12" t="s">
        <v>278</v>
      </c>
      <c r="R591" s="12" t="s">
        <v>279</v>
      </c>
      <c r="S591" s="12" t="s">
        <v>248</v>
      </c>
      <c r="T591" s="16" t="s">
        <v>4943</v>
      </c>
      <c r="U591" s="17" t="s">
        <v>4944</v>
      </c>
      <c r="V591" s="12" t="str">
        <f t="shared" si="1"/>
        <v>3.599426</v>
      </c>
      <c r="W591" s="14" t="str">
        <f t="shared" si="2"/>
        <v>98.578043</v>
      </c>
      <c r="X591" s="14" t="str">
        <f t="shared" si="3"/>
        <v>3.599394</v>
      </c>
      <c r="Y591" s="14" t="str">
        <f t="shared" si="4"/>
        <v>98.577947</v>
      </c>
      <c r="Z591" s="18">
        <f t="shared" si="99"/>
        <v>6428596.214</v>
      </c>
      <c r="AA591" s="14" t="str">
        <f t="shared" si="6"/>
        <v>Diluar Radius</v>
      </c>
      <c r="AB591" s="14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4"/>
      <c r="DR591" s="12" t="b">
        <v>0</v>
      </c>
      <c r="DS591" s="12" t="b">
        <v>0</v>
      </c>
      <c r="DT591" s="12"/>
      <c r="DU591" s="12"/>
      <c r="DV591" s="12" t="s">
        <v>4945</v>
      </c>
      <c r="DW591" s="12" t="b">
        <v>0</v>
      </c>
      <c r="DX591" s="12"/>
      <c r="DY591" s="12"/>
      <c r="DZ591" s="12"/>
      <c r="EA591" s="12"/>
      <c r="EB591" s="12"/>
      <c r="EC591" s="12"/>
      <c r="ED591" s="12"/>
      <c r="EE591" s="12"/>
      <c r="EF591" s="14"/>
      <c r="EG591" s="14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4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4"/>
      <c r="FR591" s="12"/>
      <c r="FS591" s="12"/>
      <c r="FT591" s="12"/>
      <c r="FU591" s="12"/>
      <c r="FV591" s="12"/>
      <c r="FW591" s="12"/>
      <c r="FX591" s="12"/>
      <c r="FY591" s="12"/>
      <c r="FZ591" s="12"/>
      <c r="GA591" s="12"/>
      <c r="GB591" s="12"/>
      <c r="GC591" s="12"/>
      <c r="GD591" s="12"/>
      <c r="GE591" s="12"/>
      <c r="GF591" s="12"/>
      <c r="GG591" s="12"/>
      <c r="GH591" s="12"/>
      <c r="GI591" s="12"/>
      <c r="GJ591" s="12"/>
      <c r="GK591" s="14"/>
      <c r="GL591" s="14"/>
      <c r="GM591" s="12"/>
      <c r="GN591" s="12"/>
      <c r="GO591" s="14"/>
      <c r="GP591" s="14"/>
      <c r="GQ591" s="12"/>
      <c r="GR591" s="14"/>
      <c r="GS591" s="12"/>
      <c r="GT591" s="14"/>
      <c r="GU591" s="14"/>
      <c r="GV591" s="14"/>
      <c r="GW591" s="14"/>
      <c r="GX591" s="14"/>
      <c r="GY591" s="14"/>
      <c r="GZ591" s="14"/>
      <c r="HA591" s="14"/>
      <c r="HB591" s="14"/>
      <c r="HC591" s="14"/>
      <c r="HD591" s="14"/>
      <c r="HE591" s="14"/>
      <c r="HF591" s="14"/>
      <c r="HG591" s="14"/>
      <c r="HH591" s="14"/>
      <c r="HI591" s="14"/>
      <c r="HJ591" s="14"/>
      <c r="HK591" s="14"/>
      <c r="HL591" s="14"/>
      <c r="HM591" s="14"/>
      <c r="HN591" s="14"/>
      <c r="HO591" s="14"/>
      <c r="HP591" s="14"/>
      <c r="HQ591" s="12">
        <f t="shared" si="106"/>
        <v>0</v>
      </c>
      <c r="HR591" s="12">
        <v>0.0</v>
      </c>
      <c r="HS591" s="12">
        <v>0.0</v>
      </c>
      <c r="HT591" s="12">
        <v>0.0</v>
      </c>
      <c r="HU591" s="12">
        <v>0.0</v>
      </c>
      <c r="HV591" s="12">
        <v>0.0</v>
      </c>
      <c r="HW591" s="12">
        <v>0.0</v>
      </c>
      <c r="HX591" s="12">
        <v>0.0</v>
      </c>
      <c r="HY591" s="12" t="s">
        <v>4946</v>
      </c>
      <c r="HZ591" s="19">
        <v>36554.0</v>
      </c>
    </row>
    <row r="592">
      <c r="A592" s="12" t="s">
        <v>4947</v>
      </c>
      <c r="B592" s="12" t="s">
        <v>4948</v>
      </c>
      <c r="C592" s="13">
        <v>45239.0</v>
      </c>
      <c r="D592" s="12">
        <v>11.0</v>
      </c>
      <c r="E592" s="12" t="s">
        <v>3251</v>
      </c>
      <c r="F592" s="12" t="s">
        <v>3252</v>
      </c>
      <c r="G592" s="12" t="s">
        <v>237</v>
      </c>
      <c r="H592" s="12" t="s">
        <v>238</v>
      </c>
      <c r="I592" s="12" t="s">
        <v>239</v>
      </c>
      <c r="J592" s="14"/>
      <c r="K592" s="12" t="s">
        <v>4949</v>
      </c>
      <c r="L592" s="12" t="s">
        <v>4950</v>
      </c>
      <c r="M592" s="15" t="s">
        <v>600</v>
      </c>
      <c r="N592" s="12" t="s">
        <v>331</v>
      </c>
      <c r="O592" s="12" t="s">
        <v>244</v>
      </c>
      <c r="P592" s="12" t="s">
        <v>245</v>
      </c>
      <c r="Q592" s="12" t="s">
        <v>278</v>
      </c>
      <c r="R592" s="12" t="s">
        <v>279</v>
      </c>
      <c r="S592" s="12" t="s">
        <v>4951</v>
      </c>
      <c r="T592" s="16" t="s">
        <v>4952</v>
      </c>
      <c r="U592" s="17" t="s">
        <v>4953</v>
      </c>
      <c r="V592" s="12" t="str">
        <f t="shared" si="1"/>
        <v>3.593954</v>
      </c>
      <c r="W592" s="14" t="str">
        <f t="shared" si="2"/>
        <v>98.551542</v>
      </c>
      <c r="X592" s="14" t="str">
        <f t="shared" si="3"/>
        <v>3.593989</v>
      </c>
      <c r="Y592" s="14" t="str">
        <f t="shared" si="4"/>
        <v>98.551610</v>
      </c>
      <c r="Z592" s="18">
        <f t="shared" si="99"/>
        <v>3216313.557</v>
      </c>
      <c r="AA592" s="14" t="str">
        <f t="shared" si="6"/>
        <v>Diluar Radius</v>
      </c>
      <c r="AB592" s="14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4"/>
      <c r="DR592" s="12" t="b">
        <v>0</v>
      </c>
      <c r="DS592" s="12" t="b">
        <v>0</v>
      </c>
      <c r="DT592" s="12"/>
      <c r="DU592" s="12"/>
      <c r="DV592" s="12" t="s">
        <v>4954</v>
      </c>
      <c r="DW592" s="12" t="b">
        <v>1</v>
      </c>
      <c r="DX592" s="12"/>
      <c r="DY592" s="12"/>
      <c r="DZ592" s="12"/>
      <c r="EA592" s="12"/>
      <c r="EB592" s="12"/>
      <c r="EC592" s="12"/>
      <c r="ED592" s="12"/>
      <c r="EE592" s="12"/>
      <c r="EF592" s="14"/>
      <c r="EG592" s="14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4"/>
      <c r="EU592" s="12"/>
      <c r="EV592" s="12"/>
      <c r="EW592" s="12"/>
      <c r="EX592" s="12"/>
      <c r="EY592" s="12"/>
      <c r="EZ592" s="12"/>
      <c r="FA592" s="12"/>
      <c r="FB592" s="12"/>
      <c r="FC592" s="12">
        <v>1.0</v>
      </c>
      <c r="FD592" s="12"/>
      <c r="FE592" s="12"/>
      <c r="FF592" s="12">
        <v>1.0</v>
      </c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4"/>
      <c r="FR592" s="12"/>
      <c r="FS592" s="12"/>
      <c r="FT592" s="12"/>
      <c r="FU592" s="12"/>
      <c r="FV592" s="12"/>
      <c r="FW592" s="12"/>
      <c r="FX592" s="12"/>
      <c r="FY592" s="12"/>
      <c r="FZ592" s="12"/>
      <c r="GA592" s="12"/>
      <c r="GB592" s="12"/>
      <c r="GC592" s="12"/>
      <c r="GD592" s="12"/>
      <c r="GE592" s="12"/>
      <c r="GF592" s="12"/>
      <c r="GG592" s="12"/>
      <c r="GH592" s="12"/>
      <c r="GI592" s="12"/>
      <c r="GJ592" s="12"/>
      <c r="GK592" s="14"/>
      <c r="GL592" s="14"/>
      <c r="GM592" s="12"/>
      <c r="GN592" s="12"/>
      <c r="GO592" s="14"/>
      <c r="GP592" s="14"/>
      <c r="GQ592" s="12"/>
      <c r="GR592" s="14"/>
      <c r="GS592" s="12"/>
      <c r="GT592" s="14"/>
      <c r="GU592" s="14"/>
      <c r="GV592" s="14"/>
      <c r="GW592" s="14"/>
      <c r="GX592" s="14"/>
      <c r="GY592" s="14"/>
      <c r="GZ592" s="14"/>
      <c r="HA592" s="14"/>
      <c r="HB592" s="14"/>
      <c r="HC592" s="14"/>
      <c r="HD592" s="14"/>
      <c r="HE592" s="14"/>
      <c r="HF592" s="14"/>
      <c r="HG592" s="14"/>
      <c r="HH592" s="14"/>
      <c r="HI592" s="14"/>
      <c r="HJ592" s="14"/>
      <c r="HK592" s="14"/>
      <c r="HL592" s="14"/>
      <c r="HM592" s="14"/>
      <c r="HN592" s="14"/>
      <c r="HO592" s="14"/>
      <c r="HP592" s="14"/>
      <c r="HQ592" s="12">
        <f t="shared" si="106"/>
        <v>0</v>
      </c>
      <c r="HR592" s="12">
        <v>24000.0</v>
      </c>
      <c r="HS592" s="12">
        <v>0.0</v>
      </c>
      <c r="HT592" s="12">
        <v>0.0</v>
      </c>
      <c r="HU592" s="12">
        <v>0.0</v>
      </c>
      <c r="HV592" s="12">
        <v>0.0</v>
      </c>
      <c r="HW592" s="12">
        <v>0.0</v>
      </c>
      <c r="HX592" s="12">
        <v>24000.0</v>
      </c>
      <c r="HY592" s="12" t="s">
        <v>4955</v>
      </c>
      <c r="HZ592" s="19">
        <v>36592.0</v>
      </c>
    </row>
    <row r="593">
      <c r="A593" s="12" t="s">
        <v>4956</v>
      </c>
      <c r="B593" s="12" t="s">
        <v>4957</v>
      </c>
      <c r="C593" s="13">
        <v>45239.0</v>
      </c>
      <c r="D593" s="12">
        <v>11.0</v>
      </c>
      <c r="E593" s="12" t="s">
        <v>3251</v>
      </c>
      <c r="F593" s="12" t="s">
        <v>3252</v>
      </c>
      <c r="G593" s="12" t="s">
        <v>237</v>
      </c>
      <c r="H593" s="12" t="s">
        <v>238</v>
      </c>
      <c r="I593" s="12" t="s">
        <v>239</v>
      </c>
      <c r="J593" s="14"/>
      <c r="K593" s="12" t="s">
        <v>4958</v>
      </c>
      <c r="L593" s="12" t="s">
        <v>4959</v>
      </c>
      <c r="M593" s="15" t="s">
        <v>600</v>
      </c>
      <c r="N593" s="12" t="s">
        <v>331</v>
      </c>
      <c r="O593" s="12" t="s">
        <v>244</v>
      </c>
      <c r="P593" s="12" t="s">
        <v>245</v>
      </c>
      <c r="Q593" s="12" t="s">
        <v>278</v>
      </c>
      <c r="R593" s="12" t="s">
        <v>279</v>
      </c>
      <c r="S593" s="12" t="s">
        <v>248</v>
      </c>
      <c r="T593" s="16" t="s">
        <v>4960</v>
      </c>
      <c r="U593" s="17" t="s">
        <v>4961</v>
      </c>
      <c r="V593" s="12" t="str">
        <f t="shared" si="1"/>
        <v>3.596610</v>
      </c>
      <c r="W593" s="14" t="str">
        <f t="shared" si="2"/>
        <v>98.563846</v>
      </c>
      <c r="X593" s="14" t="str">
        <f t="shared" si="3"/>
        <v>3.596683</v>
      </c>
      <c r="Y593" s="14" t="str">
        <f t="shared" si="4"/>
        <v>98.563909</v>
      </c>
      <c r="Z593" s="18">
        <f t="shared" si="99"/>
        <v>7547807.539</v>
      </c>
      <c r="AA593" s="14" t="str">
        <f t="shared" si="6"/>
        <v>Diluar Radius</v>
      </c>
      <c r="AB593" s="14"/>
      <c r="AC593" s="12" t="b">
        <v>0</v>
      </c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4"/>
      <c r="DR593" s="12" t="b">
        <v>0</v>
      </c>
      <c r="DS593" s="12" t="b">
        <v>0</v>
      </c>
      <c r="DT593" s="12"/>
      <c r="DU593" s="12"/>
      <c r="DV593" s="12" t="s">
        <v>4962</v>
      </c>
      <c r="DW593" s="12" t="b">
        <v>1</v>
      </c>
      <c r="DX593" s="12"/>
      <c r="DY593" s="12"/>
      <c r="DZ593" s="12"/>
      <c r="EA593" s="12"/>
      <c r="EB593" s="12"/>
      <c r="EC593" s="12"/>
      <c r="ED593" s="12"/>
      <c r="EE593" s="12"/>
      <c r="EF593" s="14"/>
      <c r="EG593" s="14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4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4"/>
      <c r="FR593" s="12"/>
      <c r="FS593" s="12"/>
      <c r="FT593" s="12"/>
      <c r="FU593" s="12"/>
      <c r="FV593" s="12"/>
      <c r="FW593" s="12"/>
      <c r="FX593" s="12"/>
      <c r="FY593" s="12">
        <v>1.0</v>
      </c>
      <c r="FZ593" s="12"/>
      <c r="GA593" s="12"/>
      <c r="GB593" s="12"/>
      <c r="GC593" s="12"/>
      <c r="GD593" s="12"/>
      <c r="GE593" s="12"/>
      <c r="GF593" s="12"/>
      <c r="GG593" s="12"/>
      <c r="GH593" s="12"/>
      <c r="GI593" s="12"/>
      <c r="GJ593" s="12"/>
      <c r="GK593" s="14"/>
      <c r="GL593" s="14"/>
      <c r="GM593" s="12"/>
      <c r="GN593" s="12"/>
      <c r="GO593" s="14"/>
      <c r="GP593" s="14"/>
      <c r="GQ593" s="12"/>
      <c r="GR593" s="14"/>
      <c r="GS593" s="12"/>
      <c r="GT593" s="14"/>
      <c r="GU593" s="14"/>
      <c r="GV593" s="14"/>
      <c r="GW593" s="14"/>
      <c r="GX593" s="14"/>
      <c r="GY593" s="14"/>
      <c r="GZ593" s="14"/>
      <c r="HA593" s="14"/>
      <c r="HB593" s="14"/>
      <c r="HC593" s="14"/>
      <c r="HD593" s="14"/>
      <c r="HE593" s="14"/>
      <c r="HF593" s="14"/>
      <c r="HG593" s="14"/>
      <c r="HH593" s="14"/>
      <c r="HI593" s="14"/>
      <c r="HJ593" s="14"/>
      <c r="HK593" s="14"/>
      <c r="HL593" s="14"/>
      <c r="HM593" s="14"/>
      <c r="HN593" s="14"/>
      <c r="HO593" s="14"/>
      <c r="HP593" s="14"/>
      <c r="HQ593" s="12">
        <f t="shared" si="106"/>
        <v>0</v>
      </c>
      <c r="HR593" s="12">
        <v>12000.0</v>
      </c>
      <c r="HS593" s="12">
        <v>0.0</v>
      </c>
      <c r="HT593" s="12">
        <v>0.0</v>
      </c>
      <c r="HU593" s="12">
        <v>0.0</v>
      </c>
      <c r="HV593" s="12">
        <v>0.0</v>
      </c>
      <c r="HW593" s="12">
        <v>0.0</v>
      </c>
      <c r="HX593" s="12">
        <v>12000.0</v>
      </c>
      <c r="HY593" s="12" t="s">
        <v>4963</v>
      </c>
      <c r="HZ593" s="12" t="s">
        <v>1778</v>
      </c>
    </row>
    <row r="594">
      <c r="A594" s="12" t="s">
        <v>4964</v>
      </c>
      <c r="B594" s="20">
        <v>12428.0</v>
      </c>
      <c r="C594" s="13">
        <v>45239.0</v>
      </c>
      <c r="D594" s="12">
        <v>11.0</v>
      </c>
      <c r="E594" s="12" t="s">
        <v>3251</v>
      </c>
      <c r="F594" s="12" t="s">
        <v>3252</v>
      </c>
      <c r="G594" s="12" t="s">
        <v>237</v>
      </c>
      <c r="H594" s="12" t="s">
        <v>238</v>
      </c>
      <c r="I594" s="12" t="s">
        <v>239</v>
      </c>
      <c r="J594" s="14"/>
      <c r="K594" s="12" t="s">
        <v>4958</v>
      </c>
      <c r="L594" s="12" t="s">
        <v>4959</v>
      </c>
      <c r="M594" s="15" t="s">
        <v>600</v>
      </c>
      <c r="N594" s="12" t="s">
        <v>331</v>
      </c>
      <c r="O594" s="12" t="s">
        <v>244</v>
      </c>
      <c r="P594" s="12" t="s">
        <v>245</v>
      </c>
      <c r="Q594" s="12" t="s">
        <v>278</v>
      </c>
      <c r="R594" s="12" t="s">
        <v>279</v>
      </c>
      <c r="S594" s="12" t="s">
        <v>248</v>
      </c>
      <c r="T594" s="16" t="s">
        <v>4960</v>
      </c>
      <c r="U594" s="17" t="s">
        <v>4965</v>
      </c>
      <c r="V594" s="12" t="str">
        <f t="shared" si="1"/>
        <v>3.596610</v>
      </c>
      <c r="W594" s="14" t="str">
        <f t="shared" si="2"/>
        <v>98.563846</v>
      </c>
      <c r="X594" s="14" t="str">
        <f t="shared" si="3"/>
        <v>3.596638</v>
      </c>
      <c r="Y594" s="14" t="str">
        <f t="shared" si="4"/>
        <v>98.563807</v>
      </c>
      <c r="Z594" s="18">
        <f t="shared" si="99"/>
        <v>4419319.352</v>
      </c>
      <c r="AA594" s="14" t="str">
        <f t="shared" si="6"/>
        <v>Diluar Radius</v>
      </c>
      <c r="AB594" s="14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4"/>
      <c r="DR594" s="12" t="b">
        <v>0</v>
      </c>
      <c r="DS594" s="12" t="b">
        <v>0</v>
      </c>
      <c r="DT594" s="12"/>
      <c r="DU594" s="12"/>
      <c r="DV594" s="12" t="s">
        <v>4966</v>
      </c>
      <c r="DW594" s="12" t="b">
        <v>1</v>
      </c>
      <c r="DX594" s="12"/>
      <c r="DY594" s="12"/>
      <c r="DZ594" s="12"/>
      <c r="EA594" s="12"/>
      <c r="EB594" s="12"/>
      <c r="EC594" s="12"/>
      <c r="ED594" s="12"/>
      <c r="EE594" s="12"/>
      <c r="EF594" s="14"/>
      <c r="EG594" s="14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4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>
        <v>1.0</v>
      </c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4"/>
      <c r="FR594" s="12"/>
      <c r="FS594" s="12"/>
      <c r="FT594" s="12"/>
      <c r="FU594" s="12"/>
      <c r="FV594" s="12"/>
      <c r="FW594" s="12"/>
      <c r="FX594" s="12"/>
      <c r="FY594" s="12">
        <v>1.0</v>
      </c>
      <c r="FZ594" s="12"/>
      <c r="GA594" s="12"/>
      <c r="GB594" s="12"/>
      <c r="GC594" s="12"/>
      <c r="GD594" s="12"/>
      <c r="GE594" s="12"/>
      <c r="GF594" s="12"/>
      <c r="GG594" s="12"/>
      <c r="GH594" s="12"/>
      <c r="GI594" s="12"/>
      <c r="GJ594" s="12"/>
      <c r="GK594" s="14"/>
      <c r="GL594" s="14"/>
      <c r="GM594" s="12"/>
      <c r="GN594" s="12"/>
      <c r="GO594" s="14"/>
      <c r="GP594" s="14"/>
      <c r="GQ594" s="12"/>
      <c r="GR594" s="14"/>
      <c r="GS594" s="12"/>
      <c r="GT594" s="14"/>
      <c r="GU594" s="14"/>
      <c r="GV594" s="14"/>
      <c r="GW594" s="14"/>
      <c r="GX594" s="14"/>
      <c r="GY594" s="14"/>
      <c r="GZ594" s="14"/>
      <c r="HA594" s="14"/>
      <c r="HB594" s="14"/>
      <c r="HC594" s="14"/>
      <c r="HD594" s="14"/>
      <c r="HE594" s="14"/>
      <c r="HF594" s="14"/>
      <c r="HG594" s="14"/>
      <c r="HH594" s="14"/>
      <c r="HI594" s="14"/>
      <c r="HJ594" s="14"/>
      <c r="HK594" s="14"/>
      <c r="HL594" s="14"/>
      <c r="HM594" s="14"/>
      <c r="HN594" s="14"/>
      <c r="HO594" s="14"/>
      <c r="HP594" s="14"/>
      <c r="HQ594" s="12">
        <f t="shared" si="106"/>
        <v>0</v>
      </c>
      <c r="HR594" s="12">
        <v>24000.0</v>
      </c>
      <c r="HS594" s="12">
        <v>0.0</v>
      </c>
      <c r="HT594" s="12">
        <v>0.0</v>
      </c>
      <c r="HU594" s="12">
        <v>0.0</v>
      </c>
      <c r="HV594" s="12">
        <v>0.0</v>
      </c>
      <c r="HW594" s="12">
        <v>0.0</v>
      </c>
      <c r="HX594" s="12">
        <v>24000.0</v>
      </c>
      <c r="HY594" s="20">
        <v>36594.0</v>
      </c>
      <c r="HZ594" s="19">
        <v>36551.0</v>
      </c>
    </row>
    <row r="595">
      <c r="A595" s="12" t="s">
        <v>4967</v>
      </c>
      <c r="B595" s="20">
        <v>19062.0</v>
      </c>
      <c r="C595" s="13">
        <v>45239.0</v>
      </c>
      <c r="D595" s="12">
        <v>11.0</v>
      </c>
      <c r="E595" s="12" t="s">
        <v>596</v>
      </c>
      <c r="F595" s="12" t="s">
        <v>597</v>
      </c>
      <c r="G595" s="12" t="s">
        <v>237</v>
      </c>
      <c r="H595" s="12" t="s">
        <v>238</v>
      </c>
      <c r="I595" s="12" t="s">
        <v>239</v>
      </c>
      <c r="J595" s="14"/>
      <c r="K595" s="12" t="s">
        <v>4743</v>
      </c>
      <c r="L595" s="12" t="s">
        <v>4744</v>
      </c>
      <c r="M595" s="15" t="s">
        <v>600</v>
      </c>
      <c r="N595" s="12" t="s">
        <v>601</v>
      </c>
      <c r="O595" s="12" t="s">
        <v>259</v>
      </c>
      <c r="P595" s="12" t="s">
        <v>245</v>
      </c>
      <c r="Q595" s="12" t="s">
        <v>299</v>
      </c>
      <c r="R595" s="12" t="s">
        <v>247</v>
      </c>
      <c r="S595" s="12" t="s">
        <v>4745</v>
      </c>
      <c r="T595" s="16" t="s">
        <v>4746</v>
      </c>
      <c r="U595" s="17" t="s">
        <v>4968</v>
      </c>
      <c r="V595" s="12" t="str">
        <f t="shared" si="1"/>
        <v>3.606290</v>
      </c>
      <c r="W595" s="14" t="str">
        <f t="shared" si="2"/>
        <v>98.671559</v>
      </c>
      <c r="X595" s="14" t="str">
        <f t="shared" si="3"/>
        <v>3.606915</v>
      </c>
      <c r="Y595" s="14" t="str">
        <f t="shared" si="4"/>
        <v>98.670779</v>
      </c>
      <c r="Z595" s="18">
        <f t="shared" si="99"/>
        <v>9601247.499</v>
      </c>
      <c r="AA595" s="14" t="str">
        <f t="shared" si="6"/>
        <v>Diluar Radius</v>
      </c>
      <c r="AB595" s="14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 t="b">
        <v>1</v>
      </c>
      <c r="BC595" s="12"/>
      <c r="BD595" s="12"/>
      <c r="BE595" s="12"/>
      <c r="BF595" s="12" t="b">
        <v>1</v>
      </c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 t="b">
        <v>1</v>
      </c>
      <c r="CC595" s="12"/>
      <c r="CD595" s="12"/>
      <c r="CE595" s="12"/>
      <c r="CF595" s="12"/>
      <c r="CG595" s="12"/>
      <c r="CH595" s="12"/>
      <c r="CI595" s="12"/>
      <c r="CJ595" s="12"/>
      <c r="CK595" s="12" t="b">
        <v>1</v>
      </c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4"/>
      <c r="DR595" s="12" t="b">
        <v>0</v>
      </c>
      <c r="DS595" s="12" t="b">
        <v>0</v>
      </c>
      <c r="DT595" s="12"/>
      <c r="DU595" s="12"/>
      <c r="DV595" s="12" t="s">
        <v>4969</v>
      </c>
      <c r="DW595" s="12" t="b">
        <v>1</v>
      </c>
      <c r="DX595" s="12"/>
      <c r="DY595" s="12"/>
      <c r="DZ595" s="12"/>
      <c r="EA595" s="12"/>
      <c r="EB595" s="12"/>
      <c r="EC595" s="12"/>
      <c r="ED595" s="12"/>
      <c r="EE595" s="12"/>
      <c r="EF595" s="14"/>
      <c r="EG595" s="14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4"/>
      <c r="EU595" s="12"/>
      <c r="EV595" s="12"/>
      <c r="EW595" s="12"/>
      <c r="EX595" s="12"/>
      <c r="EY595" s="12">
        <v>1.0</v>
      </c>
      <c r="EZ595" s="12"/>
      <c r="FA595" s="12"/>
      <c r="FB595" s="12"/>
      <c r="FC595" s="12">
        <v>1.0</v>
      </c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4"/>
      <c r="FR595" s="12"/>
      <c r="FS595" s="12"/>
      <c r="FT595" s="12"/>
      <c r="FU595" s="12"/>
      <c r="FV595" s="12"/>
      <c r="FW595" s="12"/>
      <c r="FX595" s="12"/>
      <c r="FY595" s="12">
        <v>1.0</v>
      </c>
      <c r="FZ595" s="12"/>
      <c r="GA595" s="12"/>
      <c r="GB595" s="12"/>
      <c r="GC595" s="12"/>
      <c r="GD595" s="12"/>
      <c r="GE595" s="12"/>
      <c r="GF595" s="12"/>
      <c r="GG595" s="12"/>
      <c r="GH595" s="12">
        <v>1.0</v>
      </c>
      <c r="GI595" s="12"/>
      <c r="GJ595" s="12"/>
      <c r="GK595" s="14"/>
      <c r="GL595" s="14"/>
      <c r="GM595" s="12"/>
      <c r="GN595" s="12"/>
      <c r="GO595" s="14"/>
      <c r="GP595" s="14"/>
      <c r="GQ595" s="12"/>
      <c r="GR595" s="14"/>
      <c r="GS595" s="12"/>
      <c r="GT595" s="14"/>
      <c r="GU595" s="14"/>
      <c r="GV595" s="14"/>
      <c r="GW595" s="14"/>
      <c r="GX595" s="14"/>
      <c r="GY595" s="14"/>
      <c r="GZ595" s="14"/>
      <c r="HA595" s="14"/>
      <c r="HB595" s="14"/>
      <c r="HC595" s="14"/>
      <c r="HD595" s="14"/>
      <c r="HE595" s="14"/>
      <c r="HF595" s="14"/>
      <c r="HG595" s="14"/>
      <c r="HH595" s="14"/>
      <c r="HI595" s="14"/>
      <c r="HJ595" s="14"/>
      <c r="HK595" s="14"/>
      <c r="HL595" s="14"/>
      <c r="HM595" s="14"/>
      <c r="HN595" s="14"/>
      <c r="HO595" s="14"/>
      <c r="HP595" s="14"/>
      <c r="HQ595" s="12">
        <f t="shared" si="106"/>
        <v>4</v>
      </c>
      <c r="HR595" s="12">
        <v>48000.0</v>
      </c>
      <c r="HS595" s="12">
        <v>0.0</v>
      </c>
      <c r="HT595" s="12">
        <v>0.0</v>
      </c>
      <c r="HU595" s="12">
        <v>0.0</v>
      </c>
      <c r="HV595" s="12">
        <v>0.0</v>
      </c>
      <c r="HW595" s="12">
        <v>0.0</v>
      </c>
      <c r="HX595" s="12">
        <v>48000.0</v>
      </c>
      <c r="HY595" s="20">
        <v>41768.0</v>
      </c>
      <c r="HZ595" s="19">
        <v>36547.0</v>
      </c>
    </row>
    <row r="596">
      <c r="A596" s="12" t="s">
        <v>4970</v>
      </c>
      <c r="B596" s="20">
        <v>36686.0</v>
      </c>
      <c r="C596" s="13">
        <v>45239.0</v>
      </c>
      <c r="D596" s="12">
        <v>11.0</v>
      </c>
      <c r="E596" s="12" t="s">
        <v>3251</v>
      </c>
      <c r="F596" s="12" t="s">
        <v>3252</v>
      </c>
      <c r="G596" s="12" t="s">
        <v>237</v>
      </c>
      <c r="H596" s="12" t="s">
        <v>238</v>
      </c>
      <c r="I596" s="12" t="s">
        <v>239</v>
      </c>
      <c r="J596" s="14"/>
      <c r="K596" s="12" t="s">
        <v>4971</v>
      </c>
      <c r="L596" s="12" t="s">
        <v>4972</v>
      </c>
      <c r="M596" s="15" t="s">
        <v>600</v>
      </c>
      <c r="N596" s="12" t="s">
        <v>331</v>
      </c>
      <c r="O596" s="12" t="s">
        <v>244</v>
      </c>
      <c r="P596" s="12" t="s">
        <v>245</v>
      </c>
      <c r="Q596" s="12" t="s">
        <v>278</v>
      </c>
      <c r="R596" s="12" t="s">
        <v>279</v>
      </c>
      <c r="S596" s="12" t="s">
        <v>248</v>
      </c>
      <c r="T596" s="16" t="s">
        <v>4973</v>
      </c>
      <c r="U596" s="17" t="s">
        <v>4974</v>
      </c>
      <c r="V596" s="12" t="str">
        <f t="shared" si="1"/>
        <v>3.596466</v>
      </c>
      <c r="W596" s="14" t="str">
        <f t="shared" si="2"/>
        <v>98.563073</v>
      </c>
      <c r="X596" s="14" t="str">
        <f t="shared" si="3"/>
        <v>3.596582</v>
      </c>
      <c r="Y596" s="14" t="str">
        <f t="shared" si="4"/>
        <v>98.563121</v>
      </c>
      <c r="Z596" s="18">
        <f t="shared" si="99"/>
        <v>11868675.97</v>
      </c>
      <c r="AA596" s="14" t="str">
        <f t="shared" si="6"/>
        <v>Diluar Radius</v>
      </c>
      <c r="AB596" s="14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4"/>
      <c r="DR596" s="12" t="b">
        <v>0</v>
      </c>
      <c r="DS596" s="12" t="b">
        <v>0</v>
      </c>
      <c r="DT596" s="12"/>
      <c r="DU596" s="12"/>
      <c r="DV596" s="12" t="s">
        <v>4975</v>
      </c>
      <c r="DW596" s="12" t="b">
        <v>0</v>
      </c>
      <c r="DX596" s="12"/>
      <c r="DY596" s="12"/>
      <c r="DZ596" s="12"/>
      <c r="EA596" s="12"/>
      <c r="EB596" s="12"/>
      <c r="EC596" s="12"/>
      <c r="ED596" s="12"/>
      <c r="EE596" s="12"/>
      <c r="EF596" s="14"/>
      <c r="EG596" s="14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4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4"/>
      <c r="FR596" s="12"/>
      <c r="FS596" s="12"/>
      <c r="FT596" s="12"/>
      <c r="FU596" s="12"/>
      <c r="FV596" s="12"/>
      <c r="FW596" s="12"/>
      <c r="FX596" s="12"/>
      <c r="FY596" s="12"/>
      <c r="FZ596" s="12"/>
      <c r="GA596" s="12"/>
      <c r="GB596" s="12"/>
      <c r="GC596" s="12"/>
      <c r="GD596" s="12"/>
      <c r="GE596" s="12"/>
      <c r="GF596" s="12"/>
      <c r="GG596" s="12"/>
      <c r="GH596" s="12"/>
      <c r="GI596" s="12"/>
      <c r="GJ596" s="12"/>
      <c r="GK596" s="14"/>
      <c r="GL596" s="14"/>
      <c r="GM596" s="12"/>
      <c r="GN596" s="12"/>
      <c r="GO596" s="14"/>
      <c r="GP596" s="14"/>
      <c r="GQ596" s="12"/>
      <c r="GR596" s="14"/>
      <c r="GS596" s="12"/>
      <c r="GT596" s="14"/>
      <c r="GU596" s="14"/>
      <c r="GV596" s="14"/>
      <c r="GW596" s="14"/>
      <c r="GX596" s="14"/>
      <c r="GY596" s="14"/>
      <c r="GZ596" s="14"/>
      <c r="HA596" s="14"/>
      <c r="HB596" s="14"/>
      <c r="HC596" s="14"/>
      <c r="HD596" s="14"/>
      <c r="HE596" s="14"/>
      <c r="HF596" s="14"/>
      <c r="HG596" s="14"/>
      <c r="HH596" s="14"/>
      <c r="HI596" s="14"/>
      <c r="HJ596" s="14"/>
      <c r="HK596" s="14"/>
      <c r="HL596" s="14"/>
      <c r="HM596" s="14"/>
      <c r="HN596" s="14"/>
      <c r="HO596" s="14"/>
      <c r="HP596" s="14"/>
      <c r="HQ596" s="12">
        <f t="shared" si="106"/>
        <v>0</v>
      </c>
      <c r="HR596" s="12">
        <v>0.0</v>
      </c>
      <c r="HS596" s="12">
        <v>0.0</v>
      </c>
      <c r="HT596" s="12">
        <v>0.0</v>
      </c>
      <c r="HU596" s="12">
        <v>0.0</v>
      </c>
      <c r="HV596" s="12">
        <v>0.0</v>
      </c>
      <c r="HW596" s="12">
        <v>0.0</v>
      </c>
      <c r="HX596" s="12">
        <v>0.0</v>
      </c>
      <c r="HY596" s="20">
        <v>36716.0</v>
      </c>
      <c r="HZ596" s="12" t="s">
        <v>272</v>
      </c>
    </row>
    <row r="597">
      <c r="A597" s="12" t="s">
        <v>4976</v>
      </c>
      <c r="B597" s="20">
        <v>37477.0</v>
      </c>
      <c r="C597" s="13">
        <v>45239.0</v>
      </c>
      <c r="D597" s="12">
        <v>11.0</v>
      </c>
      <c r="E597" s="12" t="s">
        <v>3251</v>
      </c>
      <c r="F597" s="12" t="s">
        <v>3252</v>
      </c>
      <c r="G597" s="12" t="s">
        <v>237</v>
      </c>
      <c r="H597" s="12" t="s">
        <v>238</v>
      </c>
      <c r="I597" s="12" t="s">
        <v>239</v>
      </c>
      <c r="J597" s="14"/>
      <c r="K597" s="12" t="s">
        <v>4570</v>
      </c>
      <c r="L597" s="12" t="s">
        <v>4571</v>
      </c>
      <c r="M597" s="15" t="s">
        <v>600</v>
      </c>
      <c r="N597" s="12" t="s">
        <v>331</v>
      </c>
      <c r="O597" s="12" t="s">
        <v>244</v>
      </c>
      <c r="P597" s="12" t="s">
        <v>245</v>
      </c>
      <c r="Q597" s="12" t="s">
        <v>278</v>
      </c>
      <c r="R597" s="12" t="s">
        <v>279</v>
      </c>
      <c r="S597" s="12" t="s">
        <v>248</v>
      </c>
      <c r="T597" s="16" t="s">
        <v>4572</v>
      </c>
      <c r="U597" s="17" t="s">
        <v>4977</v>
      </c>
      <c r="V597" s="12" t="str">
        <f t="shared" si="1"/>
        <v>3.598646</v>
      </c>
      <c r="W597" s="14" t="str">
        <f t="shared" si="2"/>
        <v>98.563354</v>
      </c>
      <c r="X597" s="14" t="str">
        <f t="shared" si="3"/>
        <v>3.598617</v>
      </c>
      <c r="Y597" s="14" t="str">
        <f t="shared" si="4"/>
        <v>98.563360</v>
      </c>
      <c r="Z597" s="18">
        <f t="shared" si="99"/>
        <v>3229837.125</v>
      </c>
      <c r="AA597" s="14" t="str">
        <f t="shared" si="6"/>
        <v>Diluar Radius</v>
      </c>
      <c r="AB597" s="14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 t="b">
        <v>1</v>
      </c>
      <c r="BC597" s="12"/>
      <c r="BD597" s="12"/>
      <c r="BE597" s="12"/>
      <c r="BF597" s="12" t="b">
        <v>1</v>
      </c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 t="b">
        <v>1</v>
      </c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4"/>
      <c r="DR597" s="12" t="b">
        <v>0</v>
      </c>
      <c r="DS597" s="12" t="b">
        <v>0</v>
      </c>
      <c r="DT597" s="12"/>
      <c r="DU597" s="12"/>
      <c r="DV597" s="12" t="s">
        <v>4978</v>
      </c>
      <c r="DW597" s="12" t="b">
        <v>0</v>
      </c>
      <c r="DX597" s="12"/>
      <c r="DY597" s="12"/>
      <c r="DZ597" s="12"/>
      <c r="EA597" s="12"/>
      <c r="EB597" s="12"/>
      <c r="EC597" s="12"/>
      <c r="ED597" s="12"/>
      <c r="EE597" s="12"/>
      <c r="EF597" s="14"/>
      <c r="EG597" s="14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4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4"/>
      <c r="FR597" s="12"/>
      <c r="FS597" s="12"/>
      <c r="FT597" s="12"/>
      <c r="FU597" s="12"/>
      <c r="FV597" s="12"/>
      <c r="FW597" s="12"/>
      <c r="FX597" s="12"/>
      <c r="FY597" s="12"/>
      <c r="FZ597" s="12"/>
      <c r="GA597" s="12"/>
      <c r="GB597" s="12"/>
      <c r="GC597" s="12"/>
      <c r="GD597" s="12"/>
      <c r="GE597" s="12"/>
      <c r="GF597" s="12"/>
      <c r="GG597" s="12"/>
      <c r="GH597" s="12"/>
      <c r="GI597" s="12"/>
      <c r="GJ597" s="12"/>
      <c r="GK597" s="14"/>
      <c r="GL597" s="14"/>
      <c r="GM597" s="12"/>
      <c r="GN597" s="12"/>
      <c r="GO597" s="14"/>
      <c r="GP597" s="14"/>
      <c r="GQ597" s="12"/>
      <c r="GR597" s="14"/>
      <c r="GS597" s="12"/>
      <c r="GT597" s="14"/>
      <c r="GU597" s="14"/>
      <c r="GV597" s="14"/>
      <c r="GW597" s="14"/>
      <c r="GX597" s="14"/>
      <c r="GY597" s="14"/>
      <c r="GZ597" s="14"/>
      <c r="HA597" s="14"/>
      <c r="HB597" s="14"/>
      <c r="HC597" s="14"/>
      <c r="HD597" s="14"/>
      <c r="HE597" s="14"/>
      <c r="HF597" s="14"/>
      <c r="HG597" s="14"/>
      <c r="HH597" s="14"/>
      <c r="HI597" s="14"/>
      <c r="HJ597" s="14"/>
      <c r="HK597" s="14"/>
      <c r="HL597" s="14"/>
      <c r="HM597" s="14"/>
      <c r="HN597" s="14"/>
      <c r="HO597" s="14"/>
      <c r="HP597" s="14"/>
      <c r="HQ597" s="12">
        <f t="shared" si="106"/>
        <v>3</v>
      </c>
      <c r="HR597" s="12">
        <v>0.0</v>
      </c>
      <c r="HS597" s="12">
        <v>0.0</v>
      </c>
      <c r="HT597" s="12">
        <v>0.0</v>
      </c>
      <c r="HU597" s="12">
        <v>0.0</v>
      </c>
      <c r="HV597" s="12">
        <v>0.0</v>
      </c>
      <c r="HW597" s="12">
        <v>0.0</v>
      </c>
      <c r="HX597" s="12">
        <v>0.0</v>
      </c>
      <c r="HY597" s="12" t="s">
        <v>4979</v>
      </c>
      <c r="HZ597" s="12" t="s">
        <v>1344</v>
      </c>
    </row>
    <row r="598">
      <c r="A598" s="12" t="s">
        <v>4980</v>
      </c>
      <c r="B598" s="12" t="s">
        <v>4981</v>
      </c>
      <c r="C598" s="13">
        <v>45239.0</v>
      </c>
      <c r="D598" s="12">
        <v>11.0</v>
      </c>
      <c r="E598" s="12" t="s">
        <v>3251</v>
      </c>
      <c r="F598" s="12" t="s">
        <v>3252</v>
      </c>
      <c r="G598" s="12" t="s">
        <v>237</v>
      </c>
      <c r="H598" s="12" t="s">
        <v>238</v>
      </c>
      <c r="I598" s="12" t="s">
        <v>239</v>
      </c>
      <c r="J598" s="14"/>
      <c r="K598" s="12" t="s">
        <v>4982</v>
      </c>
      <c r="L598" s="12" t="s">
        <v>4983</v>
      </c>
      <c r="M598" s="15" t="s">
        <v>600</v>
      </c>
      <c r="N598" s="12" t="s">
        <v>331</v>
      </c>
      <c r="O598" s="12" t="s">
        <v>244</v>
      </c>
      <c r="P598" s="12" t="s">
        <v>245</v>
      </c>
      <c r="Q598" s="12" t="s">
        <v>278</v>
      </c>
      <c r="R598" s="12" t="s">
        <v>279</v>
      </c>
      <c r="S598" s="12" t="s">
        <v>248</v>
      </c>
      <c r="T598" s="16" t="s">
        <v>4984</v>
      </c>
      <c r="U598" s="17" t="s">
        <v>4985</v>
      </c>
      <c r="V598" s="12" t="str">
        <f t="shared" si="1"/>
        <v>3.601364</v>
      </c>
      <c r="W598" s="14" t="str">
        <f t="shared" si="2"/>
        <v>98.545151</v>
      </c>
      <c r="X598" s="14" t="str">
        <f t="shared" si="3"/>
        <v>3.601316</v>
      </c>
      <c r="Y598" s="14" t="str">
        <f t="shared" si="4"/>
        <v>98.545186</v>
      </c>
      <c r="Z598" s="18">
        <f t="shared" si="99"/>
        <v>5157504.472</v>
      </c>
      <c r="AA598" s="14" t="str">
        <f t="shared" si="6"/>
        <v>Diluar Radius</v>
      </c>
      <c r="AB598" s="14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4"/>
      <c r="DR598" s="12" t="b">
        <v>0</v>
      </c>
      <c r="DS598" s="12" t="b">
        <v>0</v>
      </c>
      <c r="DT598" s="12"/>
      <c r="DU598" s="12"/>
      <c r="DV598" s="12" t="s">
        <v>4986</v>
      </c>
      <c r="DW598" s="12" t="b">
        <v>0</v>
      </c>
      <c r="DX598" s="12"/>
      <c r="DY598" s="12"/>
      <c r="DZ598" s="12"/>
      <c r="EA598" s="12"/>
      <c r="EB598" s="12"/>
      <c r="EC598" s="12"/>
      <c r="ED598" s="12"/>
      <c r="EE598" s="12"/>
      <c r="EF598" s="14"/>
      <c r="EG598" s="14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4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4"/>
      <c r="FR598" s="12"/>
      <c r="FS598" s="12"/>
      <c r="FT598" s="12"/>
      <c r="FU598" s="12"/>
      <c r="FV598" s="12"/>
      <c r="FW598" s="12"/>
      <c r="FX598" s="12"/>
      <c r="FY598" s="12"/>
      <c r="FZ598" s="12"/>
      <c r="GA598" s="12"/>
      <c r="GB598" s="12"/>
      <c r="GC598" s="12"/>
      <c r="GD598" s="12"/>
      <c r="GE598" s="12"/>
      <c r="GF598" s="12"/>
      <c r="GG598" s="12"/>
      <c r="GH598" s="12"/>
      <c r="GI598" s="12"/>
      <c r="GJ598" s="12"/>
      <c r="GK598" s="14"/>
      <c r="GL598" s="14"/>
      <c r="GM598" s="12"/>
      <c r="GN598" s="12"/>
      <c r="GO598" s="14"/>
      <c r="GP598" s="14"/>
      <c r="GQ598" s="12"/>
      <c r="GR598" s="14"/>
      <c r="GS598" s="12"/>
      <c r="GT598" s="14"/>
      <c r="GU598" s="14"/>
      <c r="GV598" s="14"/>
      <c r="GW598" s="14"/>
      <c r="GX598" s="14"/>
      <c r="GY598" s="14"/>
      <c r="GZ598" s="14"/>
      <c r="HA598" s="14"/>
      <c r="HB598" s="14"/>
      <c r="HC598" s="14"/>
      <c r="HD598" s="14"/>
      <c r="HE598" s="14"/>
      <c r="HF598" s="14"/>
      <c r="HG598" s="14"/>
      <c r="HH598" s="14"/>
      <c r="HI598" s="14"/>
      <c r="HJ598" s="14"/>
      <c r="HK598" s="14"/>
      <c r="HL598" s="14"/>
      <c r="HM598" s="14"/>
      <c r="HN598" s="14"/>
      <c r="HO598" s="14"/>
      <c r="HP598" s="14"/>
      <c r="HQ598" s="12">
        <f t="shared" si="106"/>
        <v>0</v>
      </c>
      <c r="HR598" s="12">
        <v>0.0</v>
      </c>
      <c r="HS598" s="12">
        <v>0.0</v>
      </c>
      <c r="HT598" s="12">
        <v>0.0</v>
      </c>
      <c r="HU598" s="12">
        <v>0.0</v>
      </c>
      <c r="HV598" s="12">
        <v>0.0</v>
      </c>
      <c r="HW598" s="12">
        <v>0.0</v>
      </c>
      <c r="HX598" s="12">
        <v>0.0</v>
      </c>
      <c r="HY598" s="12" t="s">
        <v>4987</v>
      </c>
      <c r="HZ598" s="19">
        <v>36539.0</v>
      </c>
    </row>
    <row r="599">
      <c r="A599" s="12" t="s">
        <v>4988</v>
      </c>
      <c r="B599" s="12" t="s">
        <v>4989</v>
      </c>
      <c r="C599" s="13">
        <v>45239.0</v>
      </c>
      <c r="D599" s="12">
        <v>11.0</v>
      </c>
      <c r="E599" s="12" t="s">
        <v>3251</v>
      </c>
      <c r="F599" s="12" t="s">
        <v>3252</v>
      </c>
      <c r="G599" s="12" t="s">
        <v>237</v>
      </c>
      <c r="H599" s="12" t="s">
        <v>238</v>
      </c>
      <c r="I599" s="12" t="s">
        <v>239</v>
      </c>
      <c r="J599" s="14"/>
      <c r="K599" s="12" t="s">
        <v>4990</v>
      </c>
      <c r="L599" s="12" t="s">
        <v>4991</v>
      </c>
      <c r="M599" s="15" t="s">
        <v>600</v>
      </c>
      <c r="N599" s="12" t="s">
        <v>331</v>
      </c>
      <c r="O599" s="12" t="s">
        <v>244</v>
      </c>
      <c r="P599" s="12" t="s">
        <v>245</v>
      </c>
      <c r="Q599" s="12" t="s">
        <v>246</v>
      </c>
      <c r="R599" s="12" t="s">
        <v>247</v>
      </c>
      <c r="S599" s="12" t="s">
        <v>248</v>
      </c>
      <c r="T599" s="16" t="s">
        <v>4992</v>
      </c>
      <c r="U599" s="17" t="s">
        <v>4993</v>
      </c>
      <c r="V599" s="12" t="str">
        <f t="shared" si="1"/>
        <v>3.601373</v>
      </c>
      <c r="W599" s="14" t="str">
        <f t="shared" si="2"/>
        <v>98.545207</v>
      </c>
      <c r="X599" s="14" t="str">
        <f t="shared" si="3"/>
        <v>3.601368</v>
      </c>
      <c r="Y599" s="14" t="str">
        <f t="shared" si="4"/>
        <v>98.545186</v>
      </c>
      <c r="Z599" s="18">
        <f t="shared" si="99"/>
        <v>886121.3824</v>
      </c>
      <c r="AA599" s="14" t="str">
        <f t="shared" si="6"/>
        <v>Diluar Radius</v>
      </c>
      <c r="AB599" s="14"/>
      <c r="AC599" s="12" t="b">
        <v>0</v>
      </c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4"/>
      <c r="DR599" s="12" t="b">
        <v>0</v>
      </c>
      <c r="DS599" s="12" t="b">
        <v>0</v>
      </c>
      <c r="DT599" s="12"/>
      <c r="DU599" s="12"/>
      <c r="DV599" s="12" t="s">
        <v>4994</v>
      </c>
      <c r="DW599" s="12" t="b">
        <v>0</v>
      </c>
      <c r="DX599" s="12"/>
      <c r="DY599" s="12"/>
      <c r="DZ599" s="12"/>
      <c r="EA599" s="12"/>
      <c r="EB599" s="12"/>
      <c r="EC599" s="12"/>
      <c r="ED599" s="12"/>
      <c r="EE599" s="12"/>
      <c r="EF599" s="14"/>
      <c r="EG599" s="14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4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4"/>
      <c r="FR599" s="12"/>
      <c r="FS599" s="12"/>
      <c r="FT599" s="12"/>
      <c r="FU599" s="12"/>
      <c r="FV599" s="12"/>
      <c r="FW599" s="12"/>
      <c r="FX599" s="12"/>
      <c r="FY599" s="12"/>
      <c r="FZ599" s="12"/>
      <c r="GA599" s="12"/>
      <c r="GB599" s="12"/>
      <c r="GC599" s="12"/>
      <c r="GD599" s="12"/>
      <c r="GE599" s="12"/>
      <c r="GF599" s="12"/>
      <c r="GG599" s="12"/>
      <c r="GH599" s="12"/>
      <c r="GI599" s="12"/>
      <c r="GJ599" s="12"/>
      <c r="GK599" s="14"/>
      <c r="GL599" s="14"/>
      <c r="GM599" s="12"/>
      <c r="GN599" s="12"/>
      <c r="GO599" s="14"/>
      <c r="GP599" s="14"/>
      <c r="GQ599" s="12"/>
      <c r="GR599" s="14"/>
      <c r="GS599" s="12"/>
      <c r="GT599" s="14"/>
      <c r="GU599" s="14"/>
      <c r="GV599" s="14"/>
      <c r="GW599" s="14"/>
      <c r="GX599" s="14"/>
      <c r="GY599" s="14"/>
      <c r="GZ599" s="14"/>
      <c r="HA599" s="14"/>
      <c r="HB599" s="14"/>
      <c r="HC599" s="14"/>
      <c r="HD599" s="14"/>
      <c r="HE599" s="14"/>
      <c r="HF599" s="14"/>
      <c r="HG599" s="14"/>
      <c r="HH599" s="14"/>
      <c r="HI599" s="14"/>
      <c r="HJ599" s="14"/>
      <c r="HK599" s="14"/>
      <c r="HL599" s="14"/>
      <c r="HM599" s="14"/>
      <c r="HN599" s="14"/>
      <c r="HO599" s="14"/>
      <c r="HP599" s="14"/>
      <c r="HQ599" s="12">
        <f t="shared" si="106"/>
        <v>0</v>
      </c>
      <c r="HR599" s="12">
        <v>0.0</v>
      </c>
      <c r="HS599" s="12">
        <v>0.0</v>
      </c>
      <c r="HT599" s="12">
        <v>0.0</v>
      </c>
      <c r="HU599" s="12">
        <v>0.0</v>
      </c>
      <c r="HV599" s="12">
        <v>0.0</v>
      </c>
      <c r="HW599" s="12">
        <v>0.0</v>
      </c>
      <c r="HX599" s="12">
        <v>0.0</v>
      </c>
      <c r="HY599" s="12" t="s">
        <v>4995</v>
      </c>
      <c r="HZ599" s="19">
        <v>36548.0</v>
      </c>
    </row>
    <row r="600">
      <c r="A600" s="12" t="s">
        <v>4996</v>
      </c>
      <c r="B600" s="12" t="s">
        <v>4997</v>
      </c>
      <c r="C600" s="13">
        <v>45239.0</v>
      </c>
      <c r="D600" s="12">
        <v>11.0</v>
      </c>
      <c r="E600" s="12" t="s">
        <v>596</v>
      </c>
      <c r="F600" s="12" t="s">
        <v>597</v>
      </c>
      <c r="G600" s="12" t="s">
        <v>237</v>
      </c>
      <c r="H600" s="12" t="s">
        <v>238</v>
      </c>
      <c r="I600" s="12" t="s">
        <v>239</v>
      </c>
      <c r="J600" s="14"/>
      <c r="K600" s="12" t="s">
        <v>4998</v>
      </c>
      <c r="L600" s="12" t="s">
        <v>4999</v>
      </c>
      <c r="M600" s="15" t="s">
        <v>600</v>
      </c>
      <c r="N600" s="12" t="s">
        <v>601</v>
      </c>
      <c r="O600" s="12" t="s">
        <v>259</v>
      </c>
      <c r="P600" s="12" t="s">
        <v>245</v>
      </c>
      <c r="Q600" s="12" t="s">
        <v>246</v>
      </c>
      <c r="R600" s="12" t="s">
        <v>247</v>
      </c>
      <c r="S600" s="12" t="s">
        <v>5000</v>
      </c>
      <c r="T600" s="16" t="s">
        <v>5001</v>
      </c>
      <c r="U600" s="17" t="s">
        <v>5002</v>
      </c>
      <c r="V600" s="12" t="str">
        <f t="shared" si="1"/>
        <v>3.624702</v>
      </c>
      <c r="W600" s="14" t="str">
        <f t="shared" si="2"/>
        <v>98.669081</v>
      </c>
      <c r="X600" s="14" t="str">
        <f t="shared" si="3"/>
        <v>3.624741</v>
      </c>
      <c r="Y600" s="14" t="str">
        <f t="shared" si="4"/>
        <v>98.669033</v>
      </c>
      <c r="Z600" s="18">
        <f t="shared" si="99"/>
        <v>4855523.179</v>
      </c>
      <c r="AA600" s="14" t="str">
        <f t="shared" si="6"/>
        <v>Diluar Radius</v>
      </c>
      <c r="AB600" s="14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 t="b">
        <v>1</v>
      </c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4"/>
      <c r="DR600" s="12" t="b">
        <v>0</v>
      </c>
      <c r="DS600" s="12" t="b">
        <v>0</v>
      </c>
      <c r="DT600" s="12"/>
      <c r="DU600" s="12"/>
      <c r="DV600" s="12" t="s">
        <v>5003</v>
      </c>
      <c r="DW600" s="12" t="b">
        <v>0</v>
      </c>
      <c r="DX600" s="12"/>
      <c r="DY600" s="12"/>
      <c r="DZ600" s="12"/>
      <c r="EA600" s="12"/>
      <c r="EB600" s="12"/>
      <c r="EC600" s="12"/>
      <c r="ED600" s="12"/>
      <c r="EE600" s="12"/>
      <c r="EF600" s="14"/>
      <c r="EG600" s="14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4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4"/>
      <c r="FR600" s="12"/>
      <c r="FS600" s="12"/>
      <c r="FT600" s="12"/>
      <c r="FU600" s="12"/>
      <c r="FV600" s="12"/>
      <c r="FW600" s="12"/>
      <c r="FX600" s="12"/>
      <c r="FY600" s="12"/>
      <c r="FZ600" s="12"/>
      <c r="GA600" s="12"/>
      <c r="GB600" s="12"/>
      <c r="GC600" s="12"/>
      <c r="GD600" s="12"/>
      <c r="GE600" s="12"/>
      <c r="GF600" s="12"/>
      <c r="GG600" s="12"/>
      <c r="GH600" s="12"/>
      <c r="GI600" s="12"/>
      <c r="GJ600" s="12"/>
      <c r="GK600" s="14"/>
      <c r="GL600" s="14"/>
      <c r="GM600" s="12"/>
      <c r="GN600" s="12"/>
      <c r="GO600" s="14"/>
      <c r="GP600" s="14"/>
      <c r="GQ600" s="12"/>
      <c r="GR600" s="14"/>
      <c r="GS600" s="12"/>
      <c r="GT600" s="14"/>
      <c r="GU600" s="14"/>
      <c r="GV600" s="14"/>
      <c r="GW600" s="14"/>
      <c r="GX600" s="14"/>
      <c r="GY600" s="14"/>
      <c r="GZ600" s="14"/>
      <c r="HA600" s="14"/>
      <c r="HB600" s="14"/>
      <c r="HC600" s="14"/>
      <c r="HD600" s="14"/>
      <c r="HE600" s="14"/>
      <c r="HF600" s="14"/>
      <c r="HG600" s="14"/>
      <c r="HH600" s="14"/>
      <c r="HI600" s="14"/>
      <c r="HJ600" s="14"/>
      <c r="HK600" s="14"/>
      <c r="HL600" s="14"/>
      <c r="HM600" s="14"/>
      <c r="HN600" s="14"/>
      <c r="HO600" s="14"/>
      <c r="HP600" s="14"/>
      <c r="HQ600" s="12">
        <f t="shared" si="106"/>
        <v>1</v>
      </c>
      <c r="HR600" s="12">
        <v>0.0</v>
      </c>
      <c r="HS600" s="12">
        <v>0.0</v>
      </c>
      <c r="HT600" s="12">
        <v>0.0</v>
      </c>
      <c r="HU600" s="12">
        <v>0.0</v>
      </c>
      <c r="HV600" s="12">
        <v>0.0</v>
      </c>
      <c r="HW600" s="12">
        <v>0.0</v>
      </c>
      <c r="HX600" s="12">
        <v>0.0</v>
      </c>
      <c r="HY600" s="12" t="s">
        <v>5004</v>
      </c>
      <c r="HZ600" s="12" t="s">
        <v>1576</v>
      </c>
    </row>
    <row r="601">
      <c r="A601" s="12" t="s">
        <v>5005</v>
      </c>
      <c r="B601" s="12" t="s">
        <v>5006</v>
      </c>
      <c r="C601" s="13">
        <v>45239.0</v>
      </c>
      <c r="D601" s="12">
        <v>11.0</v>
      </c>
      <c r="E601" s="12" t="s">
        <v>3251</v>
      </c>
      <c r="F601" s="12" t="s">
        <v>3252</v>
      </c>
      <c r="G601" s="12" t="s">
        <v>237</v>
      </c>
      <c r="H601" s="12" t="s">
        <v>238</v>
      </c>
      <c r="I601" s="12" t="s">
        <v>239</v>
      </c>
      <c r="J601" s="14"/>
      <c r="K601" s="12" t="s">
        <v>5007</v>
      </c>
      <c r="L601" s="12" t="s">
        <v>5008</v>
      </c>
      <c r="M601" s="15" t="s">
        <v>600</v>
      </c>
      <c r="N601" s="12" t="s">
        <v>331</v>
      </c>
      <c r="O601" s="12" t="s">
        <v>244</v>
      </c>
      <c r="P601" s="12" t="s">
        <v>245</v>
      </c>
      <c r="Q601" s="12" t="s">
        <v>278</v>
      </c>
      <c r="R601" s="12" t="s">
        <v>279</v>
      </c>
      <c r="S601" s="12" t="s">
        <v>248</v>
      </c>
      <c r="T601" s="16" t="s">
        <v>5009</v>
      </c>
      <c r="U601" s="17" t="s">
        <v>5010</v>
      </c>
      <c r="V601" s="12" t="str">
        <f t="shared" si="1"/>
        <v>3.601356</v>
      </c>
      <c r="W601" s="14" t="str">
        <f t="shared" si="2"/>
        <v>98.545164</v>
      </c>
      <c r="X601" s="14" t="str">
        <f t="shared" si="3"/>
        <v>3.601357</v>
      </c>
      <c r="Y601" s="14" t="str">
        <f t="shared" si="4"/>
        <v>98.545163</v>
      </c>
      <c r="Z601" s="18">
        <f t="shared" si="99"/>
        <v>111392.7055</v>
      </c>
      <c r="AA601" s="14" t="str">
        <f t="shared" si="6"/>
        <v>Diluar Radius</v>
      </c>
      <c r="AB601" s="14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4"/>
      <c r="DR601" s="12" t="b">
        <v>0</v>
      </c>
      <c r="DS601" s="12" t="b">
        <v>0</v>
      </c>
      <c r="DT601" s="12"/>
      <c r="DU601" s="12"/>
      <c r="DV601" s="12" t="s">
        <v>5011</v>
      </c>
      <c r="DW601" s="12" t="b">
        <v>0</v>
      </c>
      <c r="DX601" s="12"/>
      <c r="DY601" s="12"/>
      <c r="DZ601" s="12"/>
      <c r="EA601" s="12"/>
      <c r="EB601" s="12"/>
      <c r="EC601" s="12"/>
      <c r="ED601" s="12"/>
      <c r="EE601" s="12"/>
      <c r="EF601" s="14"/>
      <c r="EG601" s="14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4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4"/>
      <c r="FR601" s="12"/>
      <c r="FS601" s="12"/>
      <c r="FT601" s="12"/>
      <c r="FU601" s="12"/>
      <c r="FV601" s="12"/>
      <c r="FW601" s="12"/>
      <c r="FX601" s="12"/>
      <c r="FY601" s="12"/>
      <c r="FZ601" s="12"/>
      <c r="GA601" s="12"/>
      <c r="GB601" s="12"/>
      <c r="GC601" s="12"/>
      <c r="GD601" s="12"/>
      <c r="GE601" s="12"/>
      <c r="GF601" s="12"/>
      <c r="GG601" s="12"/>
      <c r="GH601" s="12"/>
      <c r="GI601" s="12"/>
      <c r="GJ601" s="12"/>
      <c r="GK601" s="14"/>
      <c r="GL601" s="14"/>
      <c r="GM601" s="12"/>
      <c r="GN601" s="12"/>
      <c r="GO601" s="14"/>
      <c r="GP601" s="14"/>
      <c r="GQ601" s="12"/>
      <c r="GR601" s="14"/>
      <c r="GS601" s="12"/>
      <c r="GT601" s="14"/>
      <c r="GU601" s="14"/>
      <c r="GV601" s="14"/>
      <c r="GW601" s="14"/>
      <c r="GX601" s="14"/>
      <c r="GY601" s="14"/>
      <c r="GZ601" s="14"/>
      <c r="HA601" s="14"/>
      <c r="HB601" s="14"/>
      <c r="HC601" s="14"/>
      <c r="HD601" s="14"/>
      <c r="HE601" s="14"/>
      <c r="HF601" s="14"/>
      <c r="HG601" s="14"/>
      <c r="HH601" s="14"/>
      <c r="HI601" s="14"/>
      <c r="HJ601" s="14"/>
      <c r="HK601" s="14"/>
      <c r="HL601" s="14"/>
      <c r="HM601" s="14"/>
      <c r="HN601" s="14"/>
      <c r="HO601" s="14"/>
      <c r="HP601" s="14"/>
      <c r="HQ601" s="12">
        <f t="shared" si="106"/>
        <v>0</v>
      </c>
      <c r="HR601" s="12">
        <v>0.0</v>
      </c>
      <c r="HS601" s="12">
        <v>0.0</v>
      </c>
      <c r="HT601" s="12">
        <v>0.0</v>
      </c>
      <c r="HU601" s="12">
        <v>0.0</v>
      </c>
      <c r="HV601" s="12">
        <v>0.0</v>
      </c>
      <c r="HW601" s="12">
        <v>0.0</v>
      </c>
      <c r="HX601" s="12">
        <v>0.0</v>
      </c>
      <c r="HY601" s="12" t="s">
        <v>5012</v>
      </c>
      <c r="HZ601" s="19">
        <v>36579.0</v>
      </c>
    </row>
    <row r="602">
      <c r="A602" s="12" t="s">
        <v>5013</v>
      </c>
      <c r="B602" s="12" t="s">
        <v>5014</v>
      </c>
      <c r="C602" s="13">
        <v>45239.0</v>
      </c>
      <c r="D602" s="12">
        <v>11.0</v>
      </c>
      <c r="E602" s="12" t="s">
        <v>3251</v>
      </c>
      <c r="F602" s="12" t="s">
        <v>3252</v>
      </c>
      <c r="G602" s="12" t="s">
        <v>237</v>
      </c>
      <c r="H602" s="12" t="s">
        <v>238</v>
      </c>
      <c r="I602" s="12" t="s">
        <v>239</v>
      </c>
      <c r="J602" s="14"/>
      <c r="K602" s="12" t="s">
        <v>5015</v>
      </c>
      <c r="L602" s="12" t="s">
        <v>5016</v>
      </c>
      <c r="M602" s="15" t="s">
        <v>600</v>
      </c>
      <c r="N602" s="12" t="s">
        <v>331</v>
      </c>
      <c r="O602" s="12" t="s">
        <v>244</v>
      </c>
      <c r="P602" s="12" t="s">
        <v>245</v>
      </c>
      <c r="Q602" s="12" t="s">
        <v>278</v>
      </c>
      <c r="R602" s="12" t="s">
        <v>279</v>
      </c>
      <c r="S602" s="12" t="s">
        <v>248</v>
      </c>
      <c r="T602" s="16" t="s">
        <v>5017</v>
      </c>
      <c r="U602" s="17" t="s">
        <v>5018</v>
      </c>
      <c r="V602" s="12" t="str">
        <f t="shared" si="1"/>
        <v>3.602176</v>
      </c>
      <c r="W602" s="14" t="str">
        <f t="shared" si="2"/>
        <v>98.541034</v>
      </c>
      <c r="X602" s="14" t="str">
        <f t="shared" si="3"/>
        <v>3.602194</v>
      </c>
      <c r="Y602" s="14" t="str">
        <f t="shared" si="4"/>
        <v>98.541018</v>
      </c>
      <c r="Z602" s="18">
        <f t="shared" si="99"/>
        <v>2587036.313</v>
      </c>
      <c r="AA602" s="14" t="str">
        <f t="shared" si="6"/>
        <v>Diluar Radius</v>
      </c>
      <c r="AB602" s="14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4"/>
      <c r="DR602" s="12" t="b">
        <v>0</v>
      </c>
      <c r="DS602" s="12" t="b">
        <v>0</v>
      </c>
      <c r="DT602" s="12"/>
      <c r="DU602" s="12"/>
      <c r="DV602" s="12" t="s">
        <v>5019</v>
      </c>
      <c r="DW602" s="12" t="b">
        <v>0</v>
      </c>
      <c r="DX602" s="12"/>
      <c r="DY602" s="12"/>
      <c r="DZ602" s="12"/>
      <c r="EA602" s="12"/>
      <c r="EB602" s="12"/>
      <c r="EC602" s="12"/>
      <c r="ED602" s="12"/>
      <c r="EE602" s="12"/>
      <c r="EF602" s="14"/>
      <c r="EG602" s="14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4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4"/>
      <c r="FR602" s="12"/>
      <c r="FS602" s="12"/>
      <c r="FT602" s="12"/>
      <c r="FU602" s="12"/>
      <c r="FV602" s="12"/>
      <c r="FW602" s="12"/>
      <c r="FX602" s="12"/>
      <c r="FY602" s="12"/>
      <c r="FZ602" s="12"/>
      <c r="GA602" s="12"/>
      <c r="GB602" s="12"/>
      <c r="GC602" s="12"/>
      <c r="GD602" s="12"/>
      <c r="GE602" s="12"/>
      <c r="GF602" s="12"/>
      <c r="GG602" s="12"/>
      <c r="GH602" s="12"/>
      <c r="GI602" s="12"/>
      <c r="GJ602" s="12"/>
      <c r="GK602" s="14"/>
      <c r="GL602" s="14"/>
      <c r="GM602" s="12"/>
      <c r="GN602" s="12"/>
      <c r="GO602" s="14"/>
      <c r="GP602" s="14"/>
      <c r="GQ602" s="12"/>
      <c r="GR602" s="14"/>
      <c r="GS602" s="12"/>
      <c r="GT602" s="14"/>
      <c r="GU602" s="14"/>
      <c r="GV602" s="14"/>
      <c r="GW602" s="14"/>
      <c r="GX602" s="14"/>
      <c r="GY602" s="14"/>
      <c r="GZ602" s="14"/>
      <c r="HA602" s="14"/>
      <c r="HB602" s="14"/>
      <c r="HC602" s="14"/>
      <c r="HD602" s="14"/>
      <c r="HE602" s="14"/>
      <c r="HF602" s="14"/>
      <c r="HG602" s="14"/>
      <c r="HH602" s="14"/>
      <c r="HI602" s="14"/>
      <c r="HJ602" s="14"/>
      <c r="HK602" s="14"/>
      <c r="HL602" s="14"/>
      <c r="HM602" s="14"/>
      <c r="HN602" s="14"/>
      <c r="HO602" s="14"/>
      <c r="HP602" s="14"/>
      <c r="HQ602" s="12">
        <f t="shared" si="106"/>
        <v>0</v>
      </c>
      <c r="HR602" s="12">
        <v>0.0</v>
      </c>
      <c r="HS602" s="12">
        <v>0.0</v>
      </c>
      <c r="HT602" s="12">
        <v>0.0</v>
      </c>
      <c r="HU602" s="12">
        <v>0.0</v>
      </c>
      <c r="HV602" s="12">
        <v>0.0</v>
      </c>
      <c r="HW602" s="12">
        <v>0.0</v>
      </c>
      <c r="HX602" s="12">
        <v>0.0</v>
      </c>
      <c r="HY602" s="12" t="s">
        <v>5020</v>
      </c>
      <c r="HZ602" s="19">
        <v>36557.0</v>
      </c>
    </row>
    <row r="603">
      <c r="A603" s="12" t="s">
        <v>5021</v>
      </c>
      <c r="B603" s="12" t="s">
        <v>5022</v>
      </c>
      <c r="C603" s="13">
        <v>45239.0</v>
      </c>
      <c r="D603" s="12">
        <v>11.0</v>
      </c>
      <c r="E603" s="12" t="s">
        <v>475</v>
      </c>
      <c r="F603" s="12" t="s">
        <v>476</v>
      </c>
      <c r="G603" s="12" t="s">
        <v>237</v>
      </c>
      <c r="H603" s="12" t="s">
        <v>238</v>
      </c>
      <c r="I603" s="12" t="s">
        <v>239</v>
      </c>
      <c r="J603" s="14"/>
      <c r="K603" s="12" t="s">
        <v>2183</v>
      </c>
      <c r="L603" s="12" t="s">
        <v>2184</v>
      </c>
      <c r="M603" s="12" t="str">
        <v>#ERROR!</v>
      </c>
      <c r="N603" s="12" t="s">
        <v>734</v>
      </c>
      <c r="O603" s="12" t="s">
        <v>244</v>
      </c>
      <c r="P603" s="12" t="s">
        <v>245</v>
      </c>
      <c r="Q603" s="12" t="s">
        <v>278</v>
      </c>
      <c r="R603" s="12" t="s">
        <v>279</v>
      </c>
      <c r="S603" s="12" t="s">
        <v>248</v>
      </c>
      <c r="T603" s="16" t="s">
        <v>5023</v>
      </c>
      <c r="U603" s="17" t="s">
        <v>5024</v>
      </c>
      <c r="V603" s="12" t="str">
        <f t="shared" si="1"/>
        <v>3.642706</v>
      </c>
      <c r="W603" s="14" t="str">
        <f t="shared" si="2"/>
        <v>98.657672</v>
      </c>
      <c r="X603" s="14" t="str">
        <f t="shared" si="3"/>
        <v>3.642564</v>
      </c>
      <c r="Y603" s="14" t="str">
        <f t="shared" si="4"/>
        <v>98.657795</v>
      </c>
      <c r="Z603" s="18">
        <f t="shared" si="99"/>
        <v>14183865.46</v>
      </c>
      <c r="AA603" s="14" t="str">
        <f t="shared" si="6"/>
        <v>Diluar Radius</v>
      </c>
      <c r="AB603" s="14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 t="b">
        <v>1</v>
      </c>
      <c r="BA603" s="12"/>
      <c r="BB603" s="12" t="b">
        <v>1</v>
      </c>
      <c r="BC603" s="12"/>
      <c r="BD603" s="12"/>
      <c r="BE603" s="12"/>
      <c r="BF603" s="12" t="b">
        <v>1</v>
      </c>
      <c r="BG603" s="12"/>
      <c r="BH603" s="12"/>
      <c r="BI603" s="12" t="b">
        <v>1</v>
      </c>
      <c r="BJ603" s="12"/>
      <c r="BK603" s="12"/>
      <c r="BL603" s="12" t="b">
        <v>1</v>
      </c>
      <c r="BM603" s="12"/>
      <c r="BN603" s="12"/>
      <c r="BO603" s="12"/>
      <c r="BP603" s="12"/>
      <c r="BQ603" s="12"/>
      <c r="BR603" s="12" t="b">
        <v>1</v>
      </c>
      <c r="BS603" s="12"/>
      <c r="BT603" s="12"/>
      <c r="BU603" s="12"/>
      <c r="BV603" s="12" t="b">
        <v>1</v>
      </c>
      <c r="BW603" s="12" t="b">
        <v>1</v>
      </c>
      <c r="BX603" s="12"/>
      <c r="BY603" s="12"/>
      <c r="BZ603" s="12" t="b">
        <v>1</v>
      </c>
      <c r="CA603" s="12"/>
      <c r="CB603" s="12" t="b">
        <v>1</v>
      </c>
      <c r="CC603" s="12"/>
      <c r="CD603" s="12"/>
      <c r="CE603" s="12"/>
      <c r="CF603" s="12"/>
      <c r="CG603" s="12" t="b">
        <v>1</v>
      </c>
      <c r="CH603" s="12"/>
      <c r="CI603" s="12" t="b">
        <v>1</v>
      </c>
      <c r="CJ603" s="12" t="b">
        <v>1</v>
      </c>
      <c r="CK603" s="12" t="b">
        <v>1</v>
      </c>
      <c r="CL603" s="12" t="b">
        <v>1</v>
      </c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4"/>
      <c r="DR603" s="12" t="b">
        <v>1</v>
      </c>
      <c r="DS603" s="12" t="b">
        <v>1</v>
      </c>
      <c r="DT603" s="12"/>
      <c r="DU603" s="12"/>
      <c r="DV603" s="12" t="s">
        <v>5025</v>
      </c>
      <c r="DW603" s="12" t="b">
        <v>1</v>
      </c>
      <c r="DX603" s="12"/>
      <c r="DY603" s="12"/>
      <c r="DZ603" s="12"/>
      <c r="EA603" s="12"/>
      <c r="EB603" s="12"/>
      <c r="EC603" s="12"/>
      <c r="ED603" s="12"/>
      <c r="EE603" s="12"/>
      <c r="EF603" s="14"/>
      <c r="EG603" s="14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4"/>
      <c r="EU603" s="12"/>
      <c r="EV603" s="12"/>
      <c r="EW603" s="12">
        <v>2.0</v>
      </c>
      <c r="EX603" s="12"/>
      <c r="EY603" s="12">
        <v>2.0</v>
      </c>
      <c r="EZ603" s="12"/>
      <c r="FA603" s="12">
        <v>2.0</v>
      </c>
      <c r="FB603" s="12"/>
      <c r="FC603" s="12">
        <v>4.0</v>
      </c>
      <c r="FD603" s="12"/>
      <c r="FE603" s="12"/>
      <c r="FF603" s="12">
        <v>2.0</v>
      </c>
      <c r="FG603" s="12"/>
      <c r="FH603" s="12"/>
      <c r="FI603" s="12"/>
      <c r="FJ603" s="12"/>
      <c r="FK603" s="12"/>
      <c r="FL603" s="12">
        <v>2.0</v>
      </c>
      <c r="FM603" s="12"/>
      <c r="FN603" s="12"/>
      <c r="FO603" s="12"/>
      <c r="FP603" s="12"/>
      <c r="FQ603" s="14"/>
      <c r="FR603" s="12"/>
      <c r="FS603" s="12">
        <v>2.0</v>
      </c>
      <c r="FT603" s="12"/>
      <c r="FU603" s="12"/>
      <c r="FV603" s="12">
        <v>2.0</v>
      </c>
      <c r="FW603" s="12">
        <v>2.0</v>
      </c>
      <c r="FX603" s="12"/>
      <c r="FY603" s="12">
        <v>8.0</v>
      </c>
      <c r="FZ603" s="12"/>
      <c r="GA603" s="12">
        <v>2.0</v>
      </c>
      <c r="GB603" s="12"/>
      <c r="GC603" s="12"/>
      <c r="GD603" s="12">
        <v>2.0</v>
      </c>
      <c r="GE603" s="12"/>
      <c r="GF603" s="12"/>
      <c r="GG603" s="12">
        <v>2.0</v>
      </c>
      <c r="GH603" s="12">
        <v>1.0</v>
      </c>
      <c r="GI603" s="12"/>
      <c r="GJ603" s="12">
        <v>2.0</v>
      </c>
      <c r="GK603" s="14"/>
      <c r="GL603" s="14"/>
      <c r="GM603" s="12"/>
      <c r="GN603" s="12"/>
      <c r="GO603" s="14"/>
      <c r="GP603" s="14"/>
      <c r="GQ603" s="12"/>
      <c r="GR603" s="14"/>
      <c r="GS603" s="12"/>
      <c r="GT603" s="14"/>
      <c r="GU603" s="14"/>
      <c r="GV603" s="14"/>
      <c r="GW603" s="14"/>
      <c r="GX603" s="14"/>
      <c r="GY603" s="14"/>
      <c r="GZ603" s="14"/>
      <c r="HA603" s="14"/>
      <c r="HB603" s="14"/>
      <c r="HC603" s="14"/>
      <c r="HD603" s="14"/>
      <c r="HE603" s="14"/>
      <c r="HF603" s="14"/>
      <c r="HG603" s="14"/>
      <c r="HH603" s="14"/>
      <c r="HI603" s="14"/>
      <c r="HJ603" s="14"/>
      <c r="HK603" s="14"/>
      <c r="HL603" s="14"/>
      <c r="HM603" s="14"/>
      <c r="HN603" s="14"/>
      <c r="HO603" s="14"/>
      <c r="HP603" s="14"/>
      <c r="HQ603" s="12">
        <f t="shared" si="106"/>
        <v>15</v>
      </c>
      <c r="HR603" s="12">
        <v>444000.0</v>
      </c>
      <c r="HS603" s="12">
        <v>0.0</v>
      </c>
      <c r="HT603" s="12">
        <v>0.0</v>
      </c>
      <c r="HU603" s="12">
        <v>0.0</v>
      </c>
      <c r="HV603" s="12">
        <v>0.0</v>
      </c>
      <c r="HW603" s="12">
        <v>0.0</v>
      </c>
      <c r="HX603" s="12">
        <v>444000.0</v>
      </c>
      <c r="HY603" s="12" t="s">
        <v>5026</v>
      </c>
      <c r="HZ603" s="12" t="s">
        <v>5027</v>
      </c>
    </row>
    <row r="604">
      <c r="A604" s="12" t="s">
        <v>5028</v>
      </c>
      <c r="B604" s="12" t="s">
        <v>5029</v>
      </c>
      <c r="C604" s="13">
        <v>45239.0</v>
      </c>
      <c r="D604" s="12">
        <v>11.0</v>
      </c>
      <c r="E604" s="12" t="s">
        <v>596</v>
      </c>
      <c r="F604" s="12" t="s">
        <v>597</v>
      </c>
      <c r="G604" s="12" t="s">
        <v>237</v>
      </c>
      <c r="H604" s="12" t="s">
        <v>238</v>
      </c>
      <c r="I604" s="12" t="s">
        <v>239</v>
      </c>
      <c r="J604" s="14"/>
      <c r="K604" s="12" t="s">
        <v>5030</v>
      </c>
      <c r="L604" s="12" t="s">
        <v>5031</v>
      </c>
      <c r="M604" s="15" t="s">
        <v>600</v>
      </c>
      <c r="N604" s="12" t="s">
        <v>601</v>
      </c>
      <c r="O604" s="12" t="s">
        <v>259</v>
      </c>
      <c r="P604" s="12" t="s">
        <v>245</v>
      </c>
      <c r="Q604" s="12" t="s">
        <v>299</v>
      </c>
      <c r="R604" s="12" t="s">
        <v>247</v>
      </c>
      <c r="S604" s="12" t="s">
        <v>5000</v>
      </c>
      <c r="T604" s="16" t="s">
        <v>5032</v>
      </c>
      <c r="U604" s="17" t="s">
        <v>5033</v>
      </c>
      <c r="V604" s="12" t="str">
        <f t="shared" si="1"/>
        <v>3.627032</v>
      </c>
      <c r="W604" s="14" t="str">
        <f t="shared" si="2"/>
        <v>98.669242</v>
      </c>
      <c r="X604" s="14" t="str">
        <f t="shared" si="3"/>
        <v>3.627053</v>
      </c>
      <c r="Y604" s="14" t="str">
        <f t="shared" si="4"/>
        <v>98.669270</v>
      </c>
      <c r="Z604" s="18">
        <f t="shared" si="99"/>
        <v>3315129.385</v>
      </c>
      <c r="AA604" s="14" t="str">
        <f t="shared" si="6"/>
        <v>Diluar Radius</v>
      </c>
      <c r="AB604" s="14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 t="b">
        <v>1</v>
      </c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4"/>
      <c r="DR604" s="12" t="b">
        <v>0</v>
      </c>
      <c r="DS604" s="12" t="b">
        <v>0</v>
      </c>
      <c r="DT604" s="12"/>
      <c r="DU604" s="12"/>
      <c r="DV604" s="12" t="s">
        <v>5034</v>
      </c>
      <c r="DW604" s="12" t="b">
        <v>0</v>
      </c>
      <c r="DX604" s="12"/>
      <c r="DY604" s="12"/>
      <c r="DZ604" s="12"/>
      <c r="EA604" s="12"/>
      <c r="EB604" s="12"/>
      <c r="EC604" s="12"/>
      <c r="ED604" s="12"/>
      <c r="EE604" s="12"/>
      <c r="EF604" s="14"/>
      <c r="EG604" s="14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4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4"/>
      <c r="FR604" s="12"/>
      <c r="FS604" s="12"/>
      <c r="FT604" s="12"/>
      <c r="FU604" s="12"/>
      <c r="FV604" s="12"/>
      <c r="FW604" s="12"/>
      <c r="FX604" s="12"/>
      <c r="FY604" s="12"/>
      <c r="FZ604" s="12"/>
      <c r="GA604" s="12"/>
      <c r="GB604" s="12"/>
      <c r="GC604" s="12"/>
      <c r="GD604" s="12"/>
      <c r="GE604" s="12"/>
      <c r="GF604" s="12"/>
      <c r="GG604" s="12"/>
      <c r="GH604" s="12"/>
      <c r="GI604" s="12"/>
      <c r="GJ604" s="12"/>
      <c r="GK604" s="14"/>
      <c r="GL604" s="14"/>
      <c r="GM604" s="12"/>
      <c r="GN604" s="12"/>
      <c r="GO604" s="14"/>
      <c r="GP604" s="14"/>
      <c r="GQ604" s="12"/>
      <c r="GR604" s="14"/>
      <c r="GS604" s="12"/>
      <c r="GT604" s="14"/>
      <c r="GU604" s="14"/>
      <c r="GV604" s="14"/>
      <c r="GW604" s="14"/>
      <c r="GX604" s="14"/>
      <c r="GY604" s="14"/>
      <c r="GZ604" s="14"/>
      <c r="HA604" s="14"/>
      <c r="HB604" s="14"/>
      <c r="HC604" s="14"/>
      <c r="HD604" s="14"/>
      <c r="HE604" s="14"/>
      <c r="HF604" s="14"/>
      <c r="HG604" s="14"/>
      <c r="HH604" s="14"/>
      <c r="HI604" s="14"/>
      <c r="HJ604" s="14"/>
      <c r="HK604" s="14"/>
      <c r="HL604" s="14"/>
      <c r="HM604" s="14"/>
      <c r="HN604" s="14"/>
      <c r="HO604" s="14"/>
      <c r="HP604" s="14"/>
      <c r="HQ604" s="12">
        <f t="shared" si="106"/>
        <v>1</v>
      </c>
      <c r="HR604" s="12">
        <v>0.0</v>
      </c>
      <c r="HS604" s="12">
        <v>0.0</v>
      </c>
      <c r="HT604" s="12">
        <v>0.0</v>
      </c>
      <c r="HU604" s="12">
        <v>0.0</v>
      </c>
      <c r="HV604" s="12">
        <v>0.0</v>
      </c>
      <c r="HW604" s="12">
        <v>0.0</v>
      </c>
      <c r="HX604" s="12">
        <v>0.0</v>
      </c>
      <c r="HY604" s="12" t="s">
        <v>5035</v>
      </c>
      <c r="HZ604" s="19">
        <v>36611.0</v>
      </c>
    </row>
    <row r="605">
      <c r="A605" s="12" t="s">
        <v>5036</v>
      </c>
      <c r="B605" s="12" t="s">
        <v>5037</v>
      </c>
      <c r="C605" s="13">
        <v>45239.0</v>
      </c>
      <c r="D605" s="12">
        <v>11.0</v>
      </c>
      <c r="E605" s="12" t="s">
        <v>2565</v>
      </c>
      <c r="F605" s="12" t="s">
        <v>2566</v>
      </c>
      <c r="G605" s="12" t="s">
        <v>237</v>
      </c>
      <c r="H605" s="12" t="s">
        <v>238</v>
      </c>
      <c r="I605" s="12" t="s">
        <v>239</v>
      </c>
      <c r="J605" s="14"/>
      <c r="K605" s="12" t="s">
        <v>3058</v>
      </c>
      <c r="L605" s="12" t="s">
        <v>3059</v>
      </c>
      <c r="M605" s="15" t="s">
        <v>2625</v>
      </c>
      <c r="N605" s="12" t="s">
        <v>2570</v>
      </c>
      <c r="O605" s="12" t="s">
        <v>244</v>
      </c>
      <c r="P605" s="12" t="s">
        <v>245</v>
      </c>
      <c r="Q605" s="12" t="s">
        <v>299</v>
      </c>
      <c r="R605" s="12" t="s">
        <v>247</v>
      </c>
      <c r="S605" s="12" t="s">
        <v>248</v>
      </c>
      <c r="T605" s="16" t="s">
        <v>5038</v>
      </c>
      <c r="U605" s="17" t="s">
        <v>5039</v>
      </c>
      <c r="V605" s="12" t="str">
        <f t="shared" si="1"/>
        <v>3.490602</v>
      </c>
      <c r="W605" s="14" t="str">
        <f t="shared" si="2"/>
        <v>98.778547</v>
      </c>
      <c r="X605" s="14" t="str">
        <f t="shared" si="3"/>
        <v>3.490828</v>
      </c>
      <c r="Y605" s="14" t="str">
        <f t="shared" si="4"/>
        <v>98.778430</v>
      </c>
      <c r="Z605" s="18">
        <f t="shared" si="99"/>
        <v>14085493.03</v>
      </c>
      <c r="AA605" s="14" t="str">
        <f t="shared" si="6"/>
        <v>Diluar Radius</v>
      </c>
      <c r="AB605" s="14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4"/>
      <c r="DR605" s="12" t="b">
        <v>0</v>
      </c>
      <c r="DS605" s="12" t="b">
        <v>0</v>
      </c>
      <c r="DT605" s="12"/>
      <c r="DU605" s="12"/>
      <c r="DV605" s="12" t="s">
        <v>5040</v>
      </c>
      <c r="DW605" s="12" t="b">
        <v>1</v>
      </c>
      <c r="DX605" s="12"/>
      <c r="DY605" s="12"/>
      <c r="DZ605" s="12"/>
      <c r="EA605" s="12"/>
      <c r="EB605" s="12"/>
      <c r="EC605" s="12"/>
      <c r="ED605" s="12"/>
      <c r="EE605" s="12"/>
      <c r="EF605" s="14"/>
      <c r="EG605" s="14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4"/>
      <c r="EU605" s="12">
        <v>1.0</v>
      </c>
      <c r="EV605" s="12"/>
      <c r="EW605" s="12">
        <v>1.0</v>
      </c>
      <c r="EX605" s="12">
        <v>1.0</v>
      </c>
      <c r="EY605" s="12">
        <v>1.0</v>
      </c>
      <c r="EZ605" s="12"/>
      <c r="FA605" s="12">
        <v>1.0</v>
      </c>
      <c r="FB605" s="12"/>
      <c r="FC605" s="12">
        <v>2.0</v>
      </c>
      <c r="FD605" s="12">
        <v>1.0</v>
      </c>
      <c r="FE605" s="12"/>
      <c r="FF605" s="12">
        <v>1.0</v>
      </c>
      <c r="FG605" s="12"/>
      <c r="FH605" s="12"/>
      <c r="FI605" s="12">
        <v>1.0</v>
      </c>
      <c r="FJ605" s="12">
        <v>1.0</v>
      </c>
      <c r="FK605" s="12"/>
      <c r="FL605" s="12"/>
      <c r="FM605" s="12">
        <v>1.0</v>
      </c>
      <c r="FN605" s="12"/>
      <c r="FO605" s="12">
        <v>1.0</v>
      </c>
      <c r="FP605" s="12"/>
      <c r="FQ605" s="14"/>
      <c r="FR605" s="12">
        <v>1.0</v>
      </c>
      <c r="FS605" s="12">
        <v>1.0</v>
      </c>
      <c r="FT605" s="12">
        <v>1.0</v>
      </c>
      <c r="FU605" s="12">
        <v>1.0</v>
      </c>
      <c r="FV605" s="12">
        <v>1.0</v>
      </c>
      <c r="FW605" s="12">
        <v>1.0</v>
      </c>
      <c r="FX605" s="12">
        <v>1.0</v>
      </c>
      <c r="FY605" s="12">
        <v>2.0</v>
      </c>
      <c r="FZ605" s="12">
        <v>1.0</v>
      </c>
      <c r="GA605" s="12"/>
      <c r="GB605" s="12">
        <v>1.0</v>
      </c>
      <c r="GC605" s="12"/>
      <c r="GD605" s="12">
        <v>1.0</v>
      </c>
      <c r="GE605" s="12"/>
      <c r="GF605" s="12">
        <v>1.0</v>
      </c>
      <c r="GG605" s="12">
        <v>1.0</v>
      </c>
      <c r="GH605" s="12">
        <v>1.0</v>
      </c>
      <c r="GI605" s="12"/>
      <c r="GJ605" s="12"/>
      <c r="GK605" s="14"/>
      <c r="GL605" s="14"/>
      <c r="GM605" s="12"/>
      <c r="GN605" s="12"/>
      <c r="GO605" s="14"/>
      <c r="GP605" s="14"/>
      <c r="GQ605" s="12"/>
      <c r="GR605" s="14"/>
      <c r="GS605" s="12"/>
      <c r="GT605" s="14"/>
      <c r="GU605" s="14"/>
      <c r="GV605" s="14"/>
      <c r="GW605" s="14"/>
      <c r="GX605" s="14"/>
      <c r="GY605" s="14"/>
      <c r="GZ605" s="14"/>
      <c r="HA605" s="14"/>
      <c r="HB605" s="14"/>
      <c r="HC605" s="14"/>
      <c r="HD605" s="14"/>
      <c r="HE605" s="14"/>
      <c r="HF605" s="14"/>
      <c r="HG605" s="14"/>
      <c r="HH605" s="14"/>
      <c r="HI605" s="14"/>
      <c r="HJ605" s="14"/>
      <c r="HK605" s="14"/>
      <c r="HL605" s="14"/>
      <c r="HM605" s="14"/>
      <c r="HN605" s="14"/>
      <c r="HO605" s="14"/>
      <c r="HP605" s="14"/>
      <c r="HQ605" s="12">
        <f t="shared" si="106"/>
        <v>0</v>
      </c>
      <c r="HR605" s="12">
        <v>336000.0</v>
      </c>
      <c r="HS605" s="12">
        <v>0.0</v>
      </c>
      <c r="HT605" s="12">
        <v>0.0</v>
      </c>
      <c r="HU605" s="12">
        <v>0.0</v>
      </c>
      <c r="HV605" s="12">
        <v>0.0</v>
      </c>
      <c r="HW605" s="12">
        <v>0.0</v>
      </c>
      <c r="HX605" s="12">
        <v>336000.0</v>
      </c>
      <c r="HY605" s="12" t="s">
        <v>5041</v>
      </c>
      <c r="HZ605" s="12" t="s">
        <v>5042</v>
      </c>
    </row>
    <row r="606">
      <c r="A606" s="12" t="s">
        <v>5043</v>
      </c>
      <c r="B606" s="12" t="s">
        <v>5044</v>
      </c>
      <c r="C606" s="13">
        <v>45239.0</v>
      </c>
      <c r="D606" s="12">
        <v>11.0</v>
      </c>
      <c r="E606" s="12" t="s">
        <v>475</v>
      </c>
      <c r="F606" s="12" t="s">
        <v>476</v>
      </c>
      <c r="G606" s="12" t="s">
        <v>237</v>
      </c>
      <c r="H606" s="12" t="s">
        <v>238</v>
      </c>
      <c r="I606" s="12" t="s">
        <v>239</v>
      </c>
      <c r="J606" s="14"/>
      <c r="K606" s="12" t="s">
        <v>5045</v>
      </c>
      <c r="L606" s="12" t="s">
        <v>5046</v>
      </c>
      <c r="M606" s="15" t="s">
        <v>1727</v>
      </c>
      <c r="N606" s="12" t="s">
        <v>601</v>
      </c>
      <c r="O606" s="12" t="s">
        <v>259</v>
      </c>
      <c r="P606" s="12" t="s">
        <v>245</v>
      </c>
      <c r="Q606" s="12" t="s">
        <v>246</v>
      </c>
      <c r="R606" s="12" t="s">
        <v>247</v>
      </c>
      <c r="S606" s="12" t="s">
        <v>248</v>
      </c>
      <c r="T606" s="16" t="s">
        <v>5047</v>
      </c>
      <c r="U606" s="17" t="s">
        <v>5048</v>
      </c>
      <c r="V606" s="12" t="str">
        <f t="shared" si="1"/>
        <v>3.627017</v>
      </c>
      <c r="W606" s="14" t="str">
        <f t="shared" si="2"/>
        <v>98.665250</v>
      </c>
      <c r="X606" s="14" t="str">
        <f t="shared" si="3"/>
        <v>3.627047</v>
      </c>
      <c r="Y606" s="14" t="str">
        <f t="shared" si="4"/>
        <v>98.665368</v>
      </c>
      <c r="Z606" s="18">
        <f t="shared" si="99"/>
        <v>11037802.1</v>
      </c>
      <c r="AA606" s="14" t="str">
        <f t="shared" si="6"/>
        <v>Diluar Radius</v>
      </c>
      <c r="AB606" s="14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 t="b">
        <v>1</v>
      </c>
      <c r="CA606" s="12"/>
      <c r="CB606" s="12" t="b">
        <v>1</v>
      </c>
      <c r="CC606" s="12"/>
      <c r="CD606" s="12"/>
      <c r="CE606" s="12"/>
      <c r="CF606" s="12"/>
      <c r="CG606" s="12"/>
      <c r="CH606" s="12"/>
      <c r="CI606" s="12"/>
      <c r="CJ606" s="12" t="b">
        <v>1</v>
      </c>
      <c r="CK606" s="12"/>
      <c r="CL606" s="12" t="b">
        <v>1</v>
      </c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4"/>
      <c r="DR606" s="12" t="b">
        <v>0</v>
      </c>
      <c r="DS606" s="12" t="b">
        <v>0</v>
      </c>
      <c r="DT606" s="12"/>
      <c r="DU606" s="12"/>
      <c r="DV606" s="12" t="s">
        <v>5049</v>
      </c>
      <c r="DW606" s="12" t="b">
        <v>0</v>
      </c>
      <c r="DX606" s="12"/>
      <c r="DY606" s="12"/>
      <c r="DZ606" s="12"/>
      <c r="EA606" s="12"/>
      <c r="EB606" s="12"/>
      <c r="EC606" s="12"/>
      <c r="ED606" s="12"/>
      <c r="EE606" s="12"/>
      <c r="EF606" s="14"/>
      <c r="EG606" s="14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4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4"/>
      <c r="FR606" s="12"/>
      <c r="FS606" s="12"/>
      <c r="FT606" s="12"/>
      <c r="FU606" s="12"/>
      <c r="FV606" s="12"/>
      <c r="FW606" s="12"/>
      <c r="FX606" s="12"/>
      <c r="FY606" s="12"/>
      <c r="FZ606" s="12"/>
      <c r="GA606" s="12"/>
      <c r="GB606" s="12"/>
      <c r="GC606" s="12"/>
      <c r="GD606" s="12"/>
      <c r="GE606" s="12"/>
      <c r="GF606" s="12"/>
      <c r="GG606" s="12"/>
      <c r="GH606" s="12"/>
      <c r="GI606" s="12"/>
      <c r="GJ606" s="12"/>
      <c r="GK606" s="14"/>
      <c r="GL606" s="14"/>
      <c r="GM606" s="12"/>
      <c r="GN606" s="12"/>
      <c r="GO606" s="14"/>
      <c r="GP606" s="14"/>
      <c r="GQ606" s="12"/>
      <c r="GR606" s="14"/>
      <c r="GS606" s="12"/>
      <c r="GT606" s="14"/>
      <c r="GU606" s="14"/>
      <c r="GV606" s="14"/>
      <c r="GW606" s="14"/>
      <c r="GX606" s="14"/>
      <c r="GY606" s="14"/>
      <c r="GZ606" s="14"/>
      <c r="HA606" s="14"/>
      <c r="HB606" s="14"/>
      <c r="HC606" s="14"/>
      <c r="HD606" s="14"/>
      <c r="HE606" s="14"/>
      <c r="HF606" s="14"/>
      <c r="HG606" s="14"/>
      <c r="HH606" s="14"/>
      <c r="HI606" s="14"/>
      <c r="HJ606" s="14"/>
      <c r="HK606" s="14"/>
      <c r="HL606" s="14"/>
      <c r="HM606" s="14"/>
      <c r="HN606" s="14"/>
      <c r="HO606" s="14"/>
      <c r="HP606" s="14"/>
      <c r="HQ606" s="12">
        <f t="shared" si="106"/>
        <v>4</v>
      </c>
      <c r="HR606" s="12">
        <v>0.0</v>
      </c>
      <c r="HS606" s="12">
        <v>0.0</v>
      </c>
      <c r="HT606" s="12">
        <v>0.0</v>
      </c>
      <c r="HU606" s="12">
        <v>0.0</v>
      </c>
      <c r="HV606" s="12">
        <v>0.0</v>
      </c>
      <c r="HW606" s="12">
        <v>0.0</v>
      </c>
      <c r="HX606" s="12">
        <v>0.0</v>
      </c>
      <c r="HY606" s="12" t="s">
        <v>5050</v>
      </c>
      <c r="HZ606" s="12" t="s">
        <v>3699</v>
      </c>
    </row>
    <row r="607">
      <c r="A607" s="12" t="s">
        <v>5051</v>
      </c>
      <c r="B607" s="12" t="s">
        <v>5052</v>
      </c>
      <c r="C607" s="13">
        <v>45239.0</v>
      </c>
      <c r="D607" s="12">
        <v>11.0</v>
      </c>
      <c r="E607" s="12" t="s">
        <v>3251</v>
      </c>
      <c r="F607" s="12" t="s">
        <v>3252</v>
      </c>
      <c r="G607" s="12" t="s">
        <v>237</v>
      </c>
      <c r="H607" s="12" t="s">
        <v>238</v>
      </c>
      <c r="I607" s="12" t="s">
        <v>239</v>
      </c>
      <c r="J607" s="14"/>
      <c r="K607" s="12" t="s">
        <v>5053</v>
      </c>
      <c r="L607" s="12" t="s">
        <v>5054</v>
      </c>
      <c r="M607" s="15" t="s">
        <v>600</v>
      </c>
      <c r="N607" s="12" t="s">
        <v>331</v>
      </c>
      <c r="O607" s="12" t="s">
        <v>244</v>
      </c>
      <c r="P607" s="12" t="s">
        <v>245</v>
      </c>
      <c r="Q607" s="12" t="s">
        <v>278</v>
      </c>
      <c r="R607" s="12" t="s">
        <v>279</v>
      </c>
      <c r="S607" s="12" t="s">
        <v>248</v>
      </c>
      <c r="T607" s="16" t="s">
        <v>5055</v>
      </c>
      <c r="U607" s="17" t="s">
        <v>5056</v>
      </c>
      <c r="V607" s="12" t="str">
        <f t="shared" si="1"/>
        <v>3.602184</v>
      </c>
      <c r="W607" s="14" t="str">
        <f t="shared" si="2"/>
        <v>98.541378</v>
      </c>
      <c r="X607" s="14" t="str">
        <f t="shared" si="3"/>
        <v>3.601815</v>
      </c>
      <c r="Y607" s="14" t="str">
        <f t="shared" si="4"/>
        <v>98.541897</v>
      </c>
      <c r="Z607" s="18">
        <f t="shared" si="99"/>
        <v>15695205.19</v>
      </c>
      <c r="AA607" s="14" t="str">
        <f t="shared" si="6"/>
        <v>Diluar Radius</v>
      </c>
      <c r="AB607" s="14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4"/>
      <c r="DR607" s="12" t="b">
        <v>0</v>
      </c>
      <c r="DS607" s="12" t="b">
        <v>0</v>
      </c>
      <c r="DT607" s="12"/>
      <c r="DU607" s="12"/>
      <c r="DV607" s="12" t="s">
        <v>5057</v>
      </c>
      <c r="DW607" s="12" t="b">
        <v>1</v>
      </c>
      <c r="DX607" s="12"/>
      <c r="DY607" s="12"/>
      <c r="DZ607" s="12"/>
      <c r="EA607" s="12"/>
      <c r="EB607" s="12"/>
      <c r="EC607" s="12"/>
      <c r="ED607" s="12"/>
      <c r="EE607" s="12"/>
      <c r="EF607" s="14"/>
      <c r="EG607" s="14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4"/>
      <c r="EU607" s="12"/>
      <c r="EV607" s="12"/>
      <c r="EW607" s="12"/>
      <c r="EX607" s="12"/>
      <c r="EY607" s="12"/>
      <c r="EZ607" s="12"/>
      <c r="FA607" s="12"/>
      <c r="FB607" s="12"/>
      <c r="FC607" s="12">
        <v>1.0</v>
      </c>
      <c r="FD607" s="12"/>
      <c r="FE607" s="12"/>
      <c r="FF607" s="12">
        <v>1.0</v>
      </c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4"/>
      <c r="FR607" s="12"/>
      <c r="FS607" s="12">
        <v>1.0</v>
      </c>
      <c r="FT607" s="12"/>
      <c r="FU607" s="12"/>
      <c r="FV607" s="12"/>
      <c r="FW607" s="12">
        <v>1.0</v>
      </c>
      <c r="FX607" s="12"/>
      <c r="FY607" s="12">
        <v>1.0</v>
      </c>
      <c r="FZ607" s="12"/>
      <c r="GA607" s="12"/>
      <c r="GB607" s="12"/>
      <c r="GC607" s="12"/>
      <c r="GD607" s="12"/>
      <c r="GE607" s="12"/>
      <c r="GF607" s="12"/>
      <c r="GG607" s="12"/>
      <c r="GH607" s="12"/>
      <c r="GI607" s="12"/>
      <c r="GJ607" s="12"/>
      <c r="GK607" s="14"/>
      <c r="GL607" s="14"/>
      <c r="GM607" s="12"/>
      <c r="GN607" s="12"/>
      <c r="GO607" s="14"/>
      <c r="GP607" s="14"/>
      <c r="GQ607" s="12"/>
      <c r="GR607" s="14"/>
      <c r="GS607" s="12"/>
      <c r="GT607" s="14"/>
      <c r="GU607" s="14"/>
      <c r="GV607" s="14"/>
      <c r="GW607" s="14"/>
      <c r="GX607" s="14"/>
      <c r="GY607" s="14"/>
      <c r="GZ607" s="14"/>
      <c r="HA607" s="14"/>
      <c r="HB607" s="14"/>
      <c r="HC607" s="14"/>
      <c r="HD607" s="14"/>
      <c r="HE607" s="14"/>
      <c r="HF607" s="14"/>
      <c r="HG607" s="14"/>
      <c r="HH607" s="14"/>
      <c r="HI607" s="14"/>
      <c r="HJ607" s="14"/>
      <c r="HK607" s="14"/>
      <c r="HL607" s="14"/>
      <c r="HM607" s="14"/>
      <c r="HN607" s="14"/>
      <c r="HO607" s="14"/>
      <c r="HP607" s="14"/>
      <c r="HQ607" s="12">
        <f t="shared" si="106"/>
        <v>0</v>
      </c>
      <c r="HR607" s="12">
        <v>60000.0</v>
      </c>
      <c r="HS607" s="12">
        <v>0.0</v>
      </c>
      <c r="HT607" s="12">
        <v>0.0</v>
      </c>
      <c r="HU607" s="12">
        <v>0.0</v>
      </c>
      <c r="HV607" s="12">
        <v>0.0</v>
      </c>
      <c r="HW607" s="12">
        <v>0.0</v>
      </c>
      <c r="HX607" s="12">
        <v>60000.0</v>
      </c>
      <c r="HY607" s="12" t="s">
        <v>5058</v>
      </c>
      <c r="HZ607" s="12" t="s">
        <v>1958</v>
      </c>
    </row>
    <row r="608">
      <c r="A608" s="12" t="s">
        <v>5059</v>
      </c>
      <c r="B608" s="12" t="s">
        <v>5060</v>
      </c>
      <c r="C608" s="13">
        <v>45239.0</v>
      </c>
      <c r="D608" s="12">
        <v>11.0</v>
      </c>
      <c r="E608" s="12" t="s">
        <v>475</v>
      </c>
      <c r="F608" s="12" t="s">
        <v>476</v>
      </c>
      <c r="G608" s="12" t="s">
        <v>237</v>
      </c>
      <c r="H608" s="12" t="s">
        <v>238</v>
      </c>
      <c r="I608" s="12" t="s">
        <v>239</v>
      </c>
      <c r="J608" s="14"/>
      <c r="K608" s="12" t="s">
        <v>5061</v>
      </c>
      <c r="L608" s="12" t="s">
        <v>5062</v>
      </c>
      <c r="M608" s="15" t="s">
        <v>1727</v>
      </c>
      <c r="N608" s="12" t="s">
        <v>601</v>
      </c>
      <c r="O608" s="12" t="s">
        <v>259</v>
      </c>
      <c r="P608" s="12" t="s">
        <v>245</v>
      </c>
      <c r="Q608" s="12" t="s">
        <v>278</v>
      </c>
      <c r="R608" s="12" t="s">
        <v>279</v>
      </c>
      <c r="S608" s="12" t="s">
        <v>248</v>
      </c>
      <c r="T608" s="16" t="s">
        <v>5063</v>
      </c>
      <c r="U608" s="17" t="s">
        <v>5064</v>
      </c>
      <c r="V608" s="12" t="str">
        <f t="shared" si="1"/>
        <v>3.626994</v>
      </c>
      <c r="W608" s="14" t="str">
        <f t="shared" si="2"/>
        <v>98.665281</v>
      </c>
      <c r="X608" s="14" t="str">
        <f t="shared" si="3"/>
        <v>3.627018</v>
      </c>
      <c r="Y608" s="14" t="str">
        <f t="shared" si="4"/>
        <v>98.665260</v>
      </c>
      <c r="Z608" s="18">
        <f t="shared" si="99"/>
        <v>3532625.581</v>
      </c>
      <c r="AA608" s="14" t="str">
        <f t="shared" si="6"/>
        <v>Diluar Radius</v>
      </c>
      <c r="AB608" s="14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 t="b">
        <v>1</v>
      </c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 t="b">
        <v>1</v>
      </c>
      <c r="CA608" s="12"/>
      <c r="CB608" s="12" t="b">
        <v>1</v>
      </c>
      <c r="CC608" s="12"/>
      <c r="CD608" s="12"/>
      <c r="CE608" s="12"/>
      <c r="CF608" s="12"/>
      <c r="CG608" s="12" t="b">
        <v>1</v>
      </c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4"/>
      <c r="DR608" s="12" t="b">
        <v>0</v>
      </c>
      <c r="DS608" s="12" t="b">
        <v>0</v>
      </c>
      <c r="DT608" s="12"/>
      <c r="DU608" s="12"/>
      <c r="DV608" s="12" t="s">
        <v>5065</v>
      </c>
      <c r="DW608" s="12" t="b">
        <v>0</v>
      </c>
      <c r="DX608" s="12"/>
      <c r="DY608" s="12"/>
      <c r="DZ608" s="12"/>
      <c r="EA608" s="12"/>
      <c r="EB608" s="12"/>
      <c r="EC608" s="12"/>
      <c r="ED608" s="12"/>
      <c r="EE608" s="12"/>
      <c r="EF608" s="14"/>
      <c r="EG608" s="14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4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4"/>
      <c r="FR608" s="12"/>
      <c r="FS608" s="12"/>
      <c r="FT608" s="12"/>
      <c r="FU608" s="12"/>
      <c r="FV608" s="12"/>
      <c r="FW608" s="12"/>
      <c r="FX608" s="12"/>
      <c r="FY608" s="12"/>
      <c r="FZ608" s="12"/>
      <c r="GA608" s="12"/>
      <c r="GB608" s="12"/>
      <c r="GC608" s="12"/>
      <c r="GD608" s="12"/>
      <c r="GE608" s="12"/>
      <c r="GF608" s="12"/>
      <c r="GG608" s="12"/>
      <c r="GH608" s="12"/>
      <c r="GI608" s="12"/>
      <c r="GJ608" s="12"/>
      <c r="GK608" s="14"/>
      <c r="GL608" s="14"/>
      <c r="GM608" s="12"/>
      <c r="GN608" s="12"/>
      <c r="GO608" s="14"/>
      <c r="GP608" s="14"/>
      <c r="GQ608" s="12"/>
      <c r="GR608" s="14"/>
      <c r="GS608" s="12"/>
      <c r="GT608" s="14"/>
      <c r="GU608" s="14"/>
      <c r="GV608" s="14"/>
      <c r="GW608" s="14"/>
      <c r="GX608" s="14"/>
      <c r="GY608" s="14"/>
      <c r="GZ608" s="14"/>
      <c r="HA608" s="14"/>
      <c r="HB608" s="14"/>
      <c r="HC608" s="14"/>
      <c r="HD608" s="14"/>
      <c r="HE608" s="14"/>
      <c r="HF608" s="14"/>
      <c r="HG608" s="14"/>
      <c r="HH608" s="14"/>
      <c r="HI608" s="14"/>
      <c r="HJ608" s="14"/>
      <c r="HK608" s="14"/>
      <c r="HL608" s="14"/>
      <c r="HM608" s="14"/>
      <c r="HN608" s="14"/>
      <c r="HO608" s="14"/>
      <c r="HP608" s="14"/>
      <c r="HQ608" s="12">
        <f t="shared" si="106"/>
        <v>4</v>
      </c>
      <c r="HR608" s="12">
        <v>0.0</v>
      </c>
      <c r="HS608" s="12">
        <v>0.0</v>
      </c>
      <c r="HT608" s="12">
        <v>0.0</v>
      </c>
      <c r="HU608" s="12">
        <v>0.0</v>
      </c>
      <c r="HV608" s="12">
        <v>0.0</v>
      </c>
      <c r="HW608" s="12">
        <v>0.0</v>
      </c>
      <c r="HX608" s="12">
        <v>0.0</v>
      </c>
      <c r="HY608" s="12" t="s">
        <v>5066</v>
      </c>
      <c r="HZ608" s="19">
        <v>36727.0</v>
      </c>
    </row>
    <row r="609">
      <c r="A609" s="12" t="s">
        <v>5067</v>
      </c>
      <c r="B609" s="12" t="s">
        <v>5068</v>
      </c>
      <c r="C609" s="13">
        <v>45239.0</v>
      </c>
      <c r="D609" s="12">
        <v>11.0</v>
      </c>
      <c r="E609" s="12" t="s">
        <v>475</v>
      </c>
      <c r="F609" s="12" t="s">
        <v>476</v>
      </c>
      <c r="G609" s="12" t="s">
        <v>237</v>
      </c>
      <c r="H609" s="12" t="s">
        <v>238</v>
      </c>
      <c r="I609" s="12" t="s">
        <v>239</v>
      </c>
      <c r="J609" s="14"/>
      <c r="K609" s="12" t="s">
        <v>5069</v>
      </c>
      <c r="L609" s="12" t="s">
        <v>5070</v>
      </c>
      <c r="M609" s="15" t="s">
        <v>5071</v>
      </c>
      <c r="N609" s="12" t="s">
        <v>601</v>
      </c>
      <c r="O609" s="12" t="s">
        <v>259</v>
      </c>
      <c r="P609" s="12" t="s">
        <v>245</v>
      </c>
      <c r="Q609" s="12" t="s">
        <v>278</v>
      </c>
      <c r="R609" s="12" t="s">
        <v>279</v>
      </c>
      <c r="S609" s="12" t="s">
        <v>248</v>
      </c>
      <c r="T609" s="16" t="s">
        <v>5072</v>
      </c>
      <c r="U609" s="17" t="s">
        <v>5073</v>
      </c>
      <c r="V609" s="12" t="str">
        <f t="shared" si="1"/>
        <v>3.626983</v>
      </c>
      <c r="W609" s="14" t="str">
        <f t="shared" si="2"/>
        <v>98.665312</v>
      </c>
      <c r="X609" s="14" t="str">
        <f t="shared" si="3"/>
        <v>3.627002</v>
      </c>
      <c r="Y609" s="14" t="str">
        <f t="shared" si="4"/>
        <v>98.665293</v>
      </c>
      <c r="Z609" s="18">
        <f t="shared" si="99"/>
        <v>2954962.978</v>
      </c>
      <c r="AA609" s="14" t="str">
        <f t="shared" si="6"/>
        <v>Diluar Radius</v>
      </c>
      <c r="AB609" s="14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 t="b">
        <v>1</v>
      </c>
      <c r="BA609" s="12"/>
      <c r="BB609" s="12"/>
      <c r="BC609" s="12"/>
      <c r="BD609" s="12"/>
      <c r="BE609" s="12"/>
      <c r="BF609" s="12" t="b">
        <v>1</v>
      </c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 t="b">
        <v>1</v>
      </c>
      <c r="BW609" s="12"/>
      <c r="BX609" s="12"/>
      <c r="BY609" s="12"/>
      <c r="BZ609" s="12" t="b">
        <v>1</v>
      </c>
      <c r="CA609" s="12"/>
      <c r="CB609" s="12" t="b">
        <v>1</v>
      </c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4"/>
      <c r="DR609" s="12" t="b">
        <v>0</v>
      </c>
      <c r="DS609" s="12" t="b">
        <v>0</v>
      </c>
      <c r="DT609" s="12"/>
      <c r="DU609" s="12"/>
      <c r="DV609" s="12" t="s">
        <v>5074</v>
      </c>
      <c r="DW609" s="12" t="b">
        <v>0</v>
      </c>
      <c r="DX609" s="12"/>
      <c r="DY609" s="12"/>
      <c r="DZ609" s="12"/>
      <c r="EA609" s="12"/>
      <c r="EB609" s="12"/>
      <c r="EC609" s="12"/>
      <c r="ED609" s="12"/>
      <c r="EE609" s="12"/>
      <c r="EF609" s="14"/>
      <c r="EG609" s="14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4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4"/>
      <c r="FR609" s="12"/>
      <c r="FS609" s="12"/>
      <c r="FT609" s="12"/>
      <c r="FU609" s="12"/>
      <c r="FV609" s="12"/>
      <c r="FW609" s="12"/>
      <c r="FX609" s="12"/>
      <c r="FY609" s="12"/>
      <c r="FZ609" s="12"/>
      <c r="GA609" s="12"/>
      <c r="GB609" s="12"/>
      <c r="GC609" s="12"/>
      <c r="GD609" s="12"/>
      <c r="GE609" s="12"/>
      <c r="GF609" s="12"/>
      <c r="GG609" s="12"/>
      <c r="GH609" s="12"/>
      <c r="GI609" s="12"/>
      <c r="GJ609" s="12"/>
      <c r="GK609" s="14"/>
      <c r="GL609" s="14"/>
      <c r="GM609" s="12"/>
      <c r="GN609" s="12"/>
      <c r="GO609" s="14"/>
      <c r="GP609" s="14"/>
      <c r="GQ609" s="12"/>
      <c r="GR609" s="14"/>
      <c r="GS609" s="12"/>
      <c r="GT609" s="14"/>
      <c r="GU609" s="14"/>
      <c r="GV609" s="14"/>
      <c r="GW609" s="14"/>
      <c r="GX609" s="14"/>
      <c r="GY609" s="14"/>
      <c r="GZ609" s="14"/>
      <c r="HA609" s="14"/>
      <c r="HB609" s="14"/>
      <c r="HC609" s="14"/>
      <c r="HD609" s="14"/>
      <c r="HE609" s="14"/>
      <c r="HF609" s="14"/>
      <c r="HG609" s="14"/>
      <c r="HH609" s="14"/>
      <c r="HI609" s="14"/>
      <c r="HJ609" s="14"/>
      <c r="HK609" s="14"/>
      <c r="HL609" s="14"/>
      <c r="HM609" s="14"/>
      <c r="HN609" s="14"/>
      <c r="HO609" s="14"/>
      <c r="HP609" s="14"/>
      <c r="HQ609" s="12">
        <f t="shared" si="106"/>
        <v>5</v>
      </c>
      <c r="HR609" s="12">
        <v>0.0</v>
      </c>
      <c r="HS609" s="12">
        <v>0.0</v>
      </c>
      <c r="HT609" s="12">
        <v>0.0</v>
      </c>
      <c r="HU609" s="12">
        <v>0.0</v>
      </c>
      <c r="HV609" s="12">
        <v>0.0</v>
      </c>
      <c r="HW609" s="12">
        <v>0.0</v>
      </c>
      <c r="HX609" s="12">
        <v>0.0</v>
      </c>
      <c r="HY609" s="12" t="s">
        <v>5075</v>
      </c>
      <c r="HZ609" s="12" t="s">
        <v>3391</v>
      </c>
    </row>
    <row r="610">
      <c r="A610" s="12" t="s">
        <v>5076</v>
      </c>
      <c r="B610" s="12" t="s">
        <v>5077</v>
      </c>
      <c r="C610" s="13">
        <v>45239.0</v>
      </c>
      <c r="D610" s="12">
        <v>11.0</v>
      </c>
      <c r="E610" s="12" t="s">
        <v>475</v>
      </c>
      <c r="F610" s="12" t="s">
        <v>476</v>
      </c>
      <c r="G610" s="12" t="s">
        <v>237</v>
      </c>
      <c r="H610" s="12" t="s">
        <v>238</v>
      </c>
      <c r="I610" s="12" t="s">
        <v>239</v>
      </c>
      <c r="J610" s="14"/>
      <c r="K610" s="12" t="s">
        <v>5078</v>
      </c>
      <c r="L610" s="12" t="s">
        <v>5079</v>
      </c>
      <c r="M610" s="15" t="s">
        <v>600</v>
      </c>
      <c r="N610" s="12" t="s">
        <v>601</v>
      </c>
      <c r="O610" s="12" t="s">
        <v>259</v>
      </c>
      <c r="P610" s="12" t="s">
        <v>245</v>
      </c>
      <c r="Q610" s="12" t="s">
        <v>246</v>
      </c>
      <c r="R610" s="12" t="s">
        <v>247</v>
      </c>
      <c r="S610" s="12" t="s">
        <v>5080</v>
      </c>
      <c r="T610" s="16" t="s">
        <v>5081</v>
      </c>
      <c r="U610" s="17" t="s">
        <v>5082</v>
      </c>
      <c r="V610" s="12" t="str">
        <f t="shared" si="1"/>
        <v>3.627699</v>
      </c>
      <c r="W610" s="14" t="str">
        <f t="shared" si="2"/>
        <v>98.667724</v>
      </c>
      <c r="X610" s="14" t="str">
        <f t="shared" si="3"/>
        <v>3.627161</v>
      </c>
      <c r="Y610" s="14" t="str">
        <f t="shared" si="4"/>
        <v>98.667558</v>
      </c>
      <c r="Z610" s="18">
        <f t="shared" si="99"/>
        <v>5347780.697</v>
      </c>
      <c r="AA610" s="14" t="str">
        <f t="shared" si="6"/>
        <v>Diluar Radius</v>
      </c>
      <c r="AB610" s="14"/>
      <c r="AC610" s="12"/>
      <c r="AD610" s="12"/>
      <c r="AE610" s="12"/>
      <c r="AF610" s="12"/>
      <c r="AG610" s="12"/>
      <c r="AH610" s="12" t="b">
        <v>1</v>
      </c>
      <c r="AI610" s="12" t="b">
        <v>1</v>
      </c>
      <c r="AJ610" s="12"/>
      <c r="AK610" s="12"/>
      <c r="AL610" s="12"/>
      <c r="AM610" s="12" t="b">
        <v>1</v>
      </c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 t="b">
        <v>1</v>
      </c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 t="b">
        <v>1</v>
      </c>
      <c r="BW610" s="12"/>
      <c r="BX610" s="12"/>
      <c r="BY610" s="12"/>
      <c r="BZ610" s="12" t="b">
        <v>1</v>
      </c>
      <c r="CA610" s="12"/>
      <c r="CB610" s="12" t="b">
        <v>1</v>
      </c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4"/>
      <c r="DR610" s="12" t="b">
        <v>0</v>
      </c>
      <c r="DS610" s="12" t="b">
        <v>0</v>
      </c>
      <c r="DT610" s="12"/>
      <c r="DU610" s="12"/>
      <c r="DV610" s="12" t="s">
        <v>5083</v>
      </c>
      <c r="DW610" s="12" t="b">
        <v>0</v>
      </c>
      <c r="DX610" s="12"/>
      <c r="DY610" s="12"/>
      <c r="DZ610" s="12"/>
      <c r="EA610" s="12"/>
      <c r="EB610" s="12"/>
      <c r="EC610" s="12"/>
      <c r="ED610" s="12"/>
      <c r="EE610" s="12"/>
      <c r="EF610" s="14"/>
      <c r="EG610" s="14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4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4"/>
      <c r="FR610" s="12"/>
      <c r="FS610" s="12"/>
      <c r="FT610" s="12"/>
      <c r="FU610" s="12"/>
      <c r="FV610" s="12"/>
      <c r="FW610" s="12"/>
      <c r="FX610" s="12"/>
      <c r="FY610" s="12"/>
      <c r="FZ610" s="12"/>
      <c r="GA610" s="12"/>
      <c r="GB610" s="12"/>
      <c r="GC610" s="12"/>
      <c r="GD610" s="12"/>
      <c r="GE610" s="12"/>
      <c r="GF610" s="12"/>
      <c r="GG610" s="12"/>
      <c r="GH610" s="12"/>
      <c r="GI610" s="12"/>
      <c r="GJ610" s="12"/>
      <c r="GK610" s="14"/>
      <c r="GL610" s="14"/>
      <c r="GM610" s="12"/>
      <c r="GN610" s="12"/>
      <c r="GO610" s="14"/>
      <c r="GP610" s="14"/>
      <c r="GQ610" s="12"/>
      <c r="GR610" s="14"/>
      <c r="GS610" s="12"/>
      <c r="GT610" s="14"/>
      <c r="GU610" s="14"/>
      <c r="GV610" s="14"/>
      <c r="GW610" s="14"/>
      <c r="GX610" s="14"/>
      <c r="GY610" s="14"/>
      <c r="GZ610" s="14"/>
      <c r="HA610" s="14"/>
      <c r="HB610" s="14"/>
      <c r="HC610" s="14"/>
      <c r="HD610" s="14"/>
      <c r="HE610" s="14"/>
      <c r="HF610" s="14"/>
      <c r="HG610" s="14"/>
      <c r="HH610" s="14"/>
      <c r="HI610" s="14"/>
      <c r="HJ610" s="14"/>
      <c r="HK610" s="14"/>
      <c r="HL610" s="14"/>
      <c r="HM610" s="14"/>
      <c r="HN610" s="14"/>
      <c r="HO610" s="14"/>
      <c r="HP610" s="14"/>
      <c r="HQ610" s="12">
        <f t="shared" si="106"/>
        <v>7</v>
      </c>
      <c r="HR610" s="12">
        <v>0.0</v>
      </c>
      <c r="HS610" s="12">
        <v>0.0</v>
      </c>
      <c r="HT610" s="12">
        <v>0.0</v>
      </c>
      <c r="HU610" s="12">
        <v>0.0</v>
      </c>
      <c r="HV610" s="12">
        <v>0.0</v>
      </c>
      <c r="HW610" s="12">
        <v>0.0</v>
      </c>
      <c r="HX610" s="12">
        <v>0.0</v>
      </c>
      <c r="HY610" s="12" t="s">
        <v>5084</v>
      </c>
      <c r="HZ610" s="19">
        <v>36594.0</v>
      </c>
    </row>
    <row r="611">
      <c r="A611" s="12" t="s">
        <v>5085</v>
      </c>
      <c r="B611" s="20">
        <v>45332.0</v>
      </c>
      <c r="C611" s="13">
        <v>45239.0</v>
      </c>
      <c r="D611" s="12">
        <v>11.0</v>
      </c>
      <c r="E611" s="12" t="s">
        <v>3251</v>
      </c>
      <c r="F611" s="12" t="s">
        <v>3252</v>
      </c>
      <c r="G611" s="12" t="s">
        <v>237</v>
      </c>
      <c r="H611" s="12" t="s">
        <v>238</v>
      </c>
      <c r="I611" s="12" t="s">
        <v>239</v>
      </c>
      <c r="J611" s="14"/>
      <c r="K611" s="12" t="s">
        <v>4708</v>
      </c>
      <c r="L611" s="12" t="s">
        <v>4709</v>
      </c>
      <c r="M611" s="15" t="s">
        <v>600</v>
      </c>
      <c r="N611" s="12" t="s">
        <v>331</v>
      </c>
      <c r="O611" s="12" t="s">
        <v>244</v>
      </c>
      <c r="P611" s="12" t="s">
        <v>245</v>
      </c>
      <c r="Q611" s="12" t="s">
        <v>278</v>
      </c>
      <c r="R611" s="12" t="s">
        <v>279</v>
      </c>
      <c r="S611" s="12" t="s">
        <v>248</v>
      </c>
      <c r="T611" s="16" t="s">
        <v>4710</v>
      </c>
      <c r="U611" s="17" t="s">
        <v>5086</v>
      </c>
      <c r="V611" s="12" t="str">
        <f t="shared" si="1"/>
        <v>3.603213</v>
      </c>
      <c r="W611" s="14" t="str">
        <f t="shared" si="2"/>
        <v>98.536313</v>
      </c>
      <c r="X611" s="14" t="str">
        <f t="shared" si="3"/>
        <v>3.603006</v>
      </c>
      <c r="Y611" s="14" t="str">
        <f t="shared" si="4"/>
        <v>98.535799</v>
      </c>
      <c r="Z611" s="18">
        <f t="shared" si="99"/>
        <v>9987401.632</v>
      </c>
      <c r="AA611" s="14" t="str">
        <f t="shared" si="6"/>
        <v>Diluar Radius</v>
      </c>
      <c r="AB611" s="14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4"/>
      <c r="DR611" s="12" t="b">
        <v>0</v>
      </c>
      <c r="DS611" s="12" t="b">
        <v>0</v>
      </c>
      <c r="DT611" s="12"/>
      <c r="DU611" s="12"/>
      <c r="DV611" s="12" t="s">
        <v>5087</v>
      </c>
      <c r="DW611" s="12" t="b">
        <v>1</v>
      </c>
      <c r="DX611" s="12"/>
      <c r="DY611" s="12"/>
      <c r="DZ611" s="12"/>
      <c r="EA611" s="12"/>
      <c r="EB611" s="12"/>
      <c r="EC611" s="12"/>
      <c r="ED611" s="12"/>
      <c r="EE611" s="12"/>
      <c r="EF611" s="14"/>
      <c r="EG611" s="14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4"/>
      <c r="EU611" s="12">
        <v>1.0</v>
      </c>
      <c r="EV611" s="12"/>
      <c r="EW611" s="12"/>
      <c r="EX611" s="12"/>
      <c r="EY611" s="12">
        <v>1.0</v>
      </c>
      <c r="EZ611" s="12"/>
      <c r="FA611" s="12"/>
      <c r="FB611" s="12"/>
      <c r="FC611" s="12">
        <v>1.0</v>
      </c>
      <c r="FD611" s="12"/>
      <c r="FE611" s="12"/>
      <c r="FF611" s="12">
        <v>1.0</v>
      </c>
      <c r="FG611" s="12"/>
      <c r="FH611" s="12"/>
      <c r="FI611" s="12">
        <v>1.0</v>
      </c>
      <c r="FJ611" s="12"/>
      <c r="FK611" s="12"/>
      <c r="FL611" s="12"/>
      <c r="FM611" s="12"/>
      <c r="FN611" s="12"/>
      <c r="FO611" s="12"/>
      <c r="FP611" s="12"/>
      <c r="FQ611" s="14"/>
      <c r="FR611" s="12">
        <v>1.0</v>
      </c>
      <c r="FS611" s="12">
        <v>1.0</v>
      </c>
      <c r="FT611" s="12"/>
      <c r="FU611" s="12"/>
      <c r="FV611" s="12"/>
      <c r="FW611" s="12"/>
      <c r="FX611" s="12"/>
      <c r="FY611" s="12">
        <v>1.0</v>
      </c>
      <c r="FZ611" s="12"/>
      <c r="GA611" s="12"/>
      <c r="GB611" s="12"/>
      <c r="GC611" s="12"/>
      <c r="GD611" s="12"/>
      <c r="GE611" s="12"/>
      <c r="GF611" s="12"/>
      <c r="GG611" s="12"/>
      <c r="GH611" s="12"/>
      <c r="GI611" s="12"/>
      <c r="GJ611" s="12">
        <v>1.0</v>
      </c>
      <c r="GK611" s="14"/>
      <c r="GL611" s="14"/>
      <c r="GM611" s="12"/>
      <c r="GN611" s="12"/>
      <c r="GO611" s="14"/>
      <c r="GP611" s="14"/>
      <c r="GQ611" s="12"/>
      <c r="GR611" s="14"/>
      <c r="GS611" s="12"/>
      <c r="GT611" s="14"/>
      <c r="GU611" s="14"/>
      <c r="GV611" s="14"/>
      <c r="GW611" s="14"/>
      <c r="GX611" s="14"/>
      <c r="GY611" s="14"/>
      <c r="GZ611" s="14"/>
      <c r="HA611" s="14"/>
      <c r="HB611" s="14"/>
      <c r="HC611" s="14"/>
      <c r="HD611" s="14"/>
      <c r="HE611" s="14"/>
      <c r="HF611" s="14"/>
      <c r="HG611" s="14"/>
      <c r="HH611" s="14"/>
      <c r="HI611" s="14"/>
      <c r="HJ611" s="14"/>
      <c r="HK611" s="14"/>
      <c r="HL611" s="14"/>
      <c r="HM611" s="14"/>
      <c r="HN611" s="14"/>
      <c r="HO611" s="14"/>
      <c r="HP611" s="14"/>
      <c r="HQ611" s="12">
        <f t="shared" si="106"/>
        <v>0</v>
      </c>
      <c r="HR611" s="12">
        <v>108000.0</v>
      </c>
      <c r="HS611" s="12">
        <v>0.0</v>
      </c>
      <c r="HT611" s="12">
        <v>0.0</v>
      </c>
      <c r="HU611" s="12">
        <v>0.0</v>
      </c>
      <c r="HV611" s="12">
        <v>0.0</v>
      </c>
      <c r="HW611" s="12">
        <v>0.0</v>
      </c>
      <c r="HX611" s="12">
        <v>108000.0</v>
      </c>
      <c r="HY611" s="20">
        <v>36656.0</v>
      </c>
      <c r="HZ611" s="12" t="s">
        <v>5088</v>
      </c>
    </row>
    <row r="612">
      <c r="A612" s="12" t="s">
        <v>5089</v>
      </c>
      <c r="B612" s="20">
        <v>20130.0</v>
      </c>
      <c r="C612" s="13">
        <v>45239.0</v>
      </c>
      <c r="D612" s="12">
        <v>11.0</v>
      </c>
      <c r="E612" s="12" t="s">
        <v>475</v>
      </c>
      <c r="F612" s="12" t="s">
        <v>476</v>
      </c>
      <c r="G612" s="12" t="s">
        <v>237</v>
      </c>
      <c r="H612" s="12" t="s">
        <v>238</v>
      </c>
      <c r="I612" s="12" t="s">
        <v>239</v>
      </c>
      <c r="J612" s="14"/>
      <c r="K612" s="12" t="s">
        <v>2642</v>
      </c>
      <c r="L612" s="12" t="s">
        <v>2643</v>
      </c>
      <c r="M612" s="12" t="str">
        <v>#ERROR!</v>
      </c>
      <c r="N612" s="12" t="s">
        <v>480</v>
      </c>
      <c r="O612" s="12" t="s">
        <v>259</v>
      </c>
      <c r="P612" s="12" t="s">
        <v>245</v>
      </c>
      <c r="Q612" s="12" t="s">
        <v>278</v>
      </c>
      <c r="R612" s="12" t="s">
        <v>279</v>
      </c>
      <c r="S612" s="15" t="s">
        <v>2644</v>
      </c>
      <c r="T612" s="16" t="s">
        <v>5090</v>
      </c>
      <c r="U612" s="17" t="s">
        <v>5091</v>
      </c>
      <c r="V612" s="12" t="str">
        <f t="shared" si="1"/>
        <v>3.624489</v>
      </c>
      <c r="W612" s="14" t="str">
        <f t="shared" si="2"/>
        <v>98.669235</v>
      </c>
      <c r="X612" s="14" t="str">
        <f t="shared" si="3"/>
        <v>3.624488</v>
      </c>
      <c r="Y612" s="14" t="str">
        <f t="shared" si="4"/>
        <v>98.669214</v>
      </c>
      <c r="Z612" s="18">
        <f t="shared" si="99"/>
        <v>2327089.265</v>
      </c>
      <c r="AA612" s="14" t="str">
        <f t="shared" si="6"/>
        <v>Diluar Radius</v>
      </c>
      <c r="AB612" s="14"/>
      <c r="AC612" s="12"/>
      <c r="AD612" s="12"/>
      <c r="AE612" s="12"/>
      <c r="AF612" s="12"/>
      <c r="AG612" s="12"/>
      <c r="AH612" s="12" t="b">
        <v>1</v>
      </c>
      <c r="AI612" s="12" t="b">
        <v>1</v>
      </c>
      <c r="AJ612" s="12"/>
      <c r="AK612" s="12"/>
      <c r="AL612" s="12"/>
      <c r="AM612" s="12" t="b">
        <v>1</v>
      </c>
      <c r="AN612" s="12"/>
      <c r="AO612" s="12" t="b">
        <v>1</v>
      </c>
      <c r="AP612" s="12"/>
      <c r="AQ612" s="12"/>
      <c r="AR612" s="12"/>
      <c r="AS612" s="12"/>
      <c r="AT612" s="12" t="b">
        <v>1</v>
      </c>
      <c r="AU612" s="12"/>
      <c r="AV612" s="12"/>
      <c r="AW612" s="12"/>
      <c r="AX612" s="12"/>
      <c r="AY612" s="12"/>
      <c r="AZ612" s="12" t="b">
        <v>1</v>
      </c>
      <c r="BA612" s="12"/>
      <c r="BB612" s="12"/>
      <c r="BC612" s="12"/>
      <c r="BD612" s="12"/>
      <c r="BE612" s="12"/>
      <c r="BF612" s="12" t="b">
        <v>1</v>
      </c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 t="b">
        <v>1</v>
      </c>
      <c r="BW612" s="12"/>
      <c r="BX612" s="12"/>
      <c r="BY612" s="12"/>
      <c r="BZ612" s="12" t="b">
        <v>1</v>
      </c>
      <c r="CA612" s="12"/>
      <c r="CB612" s="12" t="b">
        <v>1</v>
      </c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4"/>
      <c r="DR612" s="12" t="b">
        <v>1</v>
      </c>
      <c r="DS612" s="12" t="b">
        <v>1</v>
      </c>
      <c r="DT612" s="12"/>
      <c r="DU612" s="12"/>
      <c r="DV612" s="12" t="s">
        <v>5092</v>
      </c>
      <c r="DW612" s="12" t="b">
        <v>1</v>
      </c>
      <c r="DX612" s="12"/>
      <c r="DY612" s="12"/>
      <c r="DZ612" s="12"/>
      <c r="EA612" s="12"/>
      <c r="EB612" s="12"/>
      <c r="EC612" s="12"/>
      <c r="ED612" s="12">
        <v>1.0</v>
      </c>
      <c r="EE612" s="12"/>
      <c r="EF612" s="14"/>
      <c r="EG612" s="14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4"/>
      <c r="EU612" s="12"/>
      <c r="EV612" s="12"/>
      <c r="EW612" s="12">
        <v>1.0</v>
      </c>
      <c r="EX612" s="12"/>
      <c r="EY612" s="12"/>
      <c r="EZ612" s="12"/>
      <c r="FA612" s="12"/>
      <c r="FB612" s="12"/>
      <c r="FC612" s="12">
        <v>2.0</v>
      </c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4"/>
      <c r="FR612" s="12"/>
      <c r="FS612" s="12">
        <v>1.0</v>
      </c>
      <c r="FT612" s="12"/>
      <c r="FU612" s="12"/>
      <c r="FV612" s="12"/>
      <c r="FW612" s="12">
        <v>1.0</v>
      </c>
      <c r="FX612" s="12"/>
      <c r="FY612" s="12">
        <v>2.0</v>
      </c>
      <c r="FZ612" s="12"/>
      <c r="GA612" s="12"/>
      <c r="GB612" s="12"/>
      <c r="GC612" s="12"/>
      <c r="GD612" s="12"/>
      <c r="GE612" s="12"/>
      <c r="GF612" s="12"/>
      <c r="GG612" s="12"/>
      <c r="GH612" s="12"/>
      <c r="GI612" s="12"/>
      <c r="GJ612" s="12"/>
      <c r="GK612" s="14"/>
      <c r="GL612" s="14"/>
      <c r="GM612" s="12"/>
      <c r="GN612" s="12"/>
      <c r="GO612" s="14"/>
      <c r="GP612" s="14"/>
      <c r="GQ612" s="12"/>
      <c r="GR612" s="14"/>
      <c r="GS612" s="12"/>
      <c r="GT612" s="14"/>
      <c r="GU612" s="14"/>
      <c r="GV612" s="14"/>
      <c r="GW612" s="14"/>
      <c r="GX612" s="14"/>
      <c r="GY612" s="14"/>
      <c r="GZ612" s="14"/>
      <c r="HA612" s="14"/>
      <c r="HB612" s="14"/>
      <c r="HC612" s="14"/>
      <c r="HD612" s="14"/>
      <c r="HE612" s="14"/>
      <c r="HF612" s="14"/>
      <c r="HG612" s="14"/>
      <c r="HH612" s="14"/>
      <c r="HI612" s="14"/>
      <c r="HJ612" s="14"/>
      <c r="HK612" s="14"/>
      <c r="HL612" s="14"/>
      <c r="HM612" s="14"/>
      <c r="HN612" s="14"/>
      <c r="HO612" s="14"/>
      <c r="HP612" s="14"/>
      <c r="HQ612" s="12">
        <f t="shared" si="106"/>
        <v>10</v>
      </c>
      <c r="HR612" s="12">
        <v>84000.0</v>
      </c>
      <c r="HS612" s="12">
        <v>12500.0</v>
      </c>
      <c r="HT612" s="12">
        <v>0.0</v>
      </c>
      <c r="HU612" s="12">
        <v>0.0</v>
      </c>
      <c r="HV612" s="12">
        <v>0.0</v>
      </c>
      <c r="HW612" s="12">
        <v>0.0</v>
      </c>
      <c r="HX612" s="12">
        <v>96500.0</v>
      </c>
      <c r="HY612" s="20">
        <v>20007.0</v>
      </c>
      <c r="HZ612" s="12" t="s">
        <v>5093</v>
      </c>
    </row>
    <row r="613">
      <c r="A613" s="12" t="s">
        <v>5094</v>
      </c>
      <c r="B613" s="12" t="s">
        <v>5095</v>
      </c>
      <c r="C613" s="13">
        <v>45239.0</v>
      </c>
      <c r="D613" s="12">
        <v>11.0</v>
      </c>
      <c r="E613" s="12" t="s">
        <v>3251</v>
      </c>
      <c r="F613" s="12" t="s">
        <v>3252</v>
      </c>
      <c r="G613" s="12" t="s">
        <v>237</v>
      </c>
      <c r="H613" s="12" t="s">
        <v>238</v>
      </c>
      <c r="I613" s="12" t="s">
        <v>239</v>
      </c>
      <c r="J613" s="14"/>
      <c r="K613" s="12" t="s">
        <v>5096</v>
      </c>
      <c r="L613" s="12" t="s">
        <v>1654</v>
      </c>
      <c r="M613" s="15" t="s">
        <v>600</v>
      </c>
      <c r="N613" s="12" t="s">
        <v>3426</v>
      </c>
      <c r="O613" s="12" t="s">
        <v>3256</v>
      </c>
      <c r="P613" s="12" t="s">
        <v>245</v>
      </c>
      <c r="Q613" s="12" t="s">
        <v>278</v>
      </c>
      <c r="R613" s="12" t="s">
        <v>279</v>
      </c>
      <c r="S613" s="12" t="s">
        <v>248</v>
      </c>
      <c r="T613" s="16" t="s">
        <v>5097</v>
      </c>
      <c r="U613" s="17" t="s">
        <v>5098</v>
      </c>
      <c r="V613" s="12" t="str">
        <f t="shared" si="1"/>
        <v>3.608853</v>
      </c>
      <c r="W613" s="14" t="str">
        <f t="shared" si="2"/>
        <v>98.510316</v>
      </c>
      <c r="X613" s="14" t="str">
        <f t="shared" si="3"/>
        <v>3.607979</v>
      </c>
      <c r="Y613" s="14" t="str">
        <f t="shared" si="4"/>
        <v>98.513473</v>
      </c>
      <c r="Z613" s="18">
        <f t="shared" si="99"/>
        <v>13144892.11</v>
      </c>
      <c r="AA613" s="14" t="str">
        <f t="shared" si="6"/>
        <v>Diluar Radius</v>
      </c>
      <c r="AB613" s="14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4"/>
      <c r="DR613" s="12" t="b">
        <v>0</v>
      </c>
      <c r="DS613" s="12" t="b">
        <v>0</v>
      </c>
      <c r="DT613" s="12"/>
      <c r="DU613" s="12"/>
      <c r="DV613" s="12" t="s">
        <v>5099</v>
      </c>
      <c r="DW613" s="12" t="b">
        <v>1</v>
      </c>
      <c r="DX613" s="12"/>
      <c r="DY613" s="12"/>
      <c r="DZ613" s="12"/>
      <c r="EA613" s="12"/>
      <c r="EB613" s="12"/>
      <c r="EC613" s="12"/>
      <c r="ED613" s="12"/>
      <c r="EE613" s="12"/>
      <c r="EF613" s="14"/>
      <c r="EG613" s="14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4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>
        <v>1.0</v>
      </c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4"/>
      <c r="FR613" s="12"/>
      <c r="FS613" s="12"/>
      <c r="FT613" s="12"/>
      <c r="FU613" s="12"/>
      <c r="FV613" s="12"/>
      <c r="FW613" s="12"/>
      <c r="FX613" s="12"/>
      <c r="FY613" s="12">
        <v>1.0</v>
      </c>
      <c r="FZ613" s="12"/>
      <c r="GA613" s="12"/>
      <c r="GB613" s="12"/>
      <c r="GC613" s="12"/>
      <c r="GD613" s="12"/>
      <c r="GE613" s="12"/>
      <c r="GF613" s="12"/>
      <c r="GG613" s="12">
        <v>1.0</v>
      </c>
      <c r="GH613" s="12"/>
      <c r="GI613" s="12"/>
      <c r="GJ613" s="12"/>
      <c r="GK613" s="14"/>
      <c r="GL613" s="14"/>
      <c r="GM613" s="12"/>
      <c r="GN613" s="12"/>
      <c r="GO613" s="14"/>
      <c r="GP613" s="14"/>
      <c r="GQ613" s="12"/>
      <c r="GR613" s="14"/>
      <c r="GS613" s="12"/>
      <c r="GT613" s="14"/>
      <c r="GU613" s="14"/>
      <c r="GV613" s="14"/>
      <c r="GW613" s="14"/>
      <c r="GX613" s="14"/>
      <c r="GY613" s="14"/>
      <c r="GZ613" s="14"/>
      <c r="HA613" s="14"/>
      <c r="HB613" s="14"/>
      <c r="HC613" s="14"/>
      <c r="HD613" s="14"/>
      <c r="HE613" s="14"/>
      <c r="HF613" s="14"/>
      <c r="HG613" s="14"/>
      <c r="HH613" s="14"/>
      <c r="HI613" s="14"/>
      <c r="HJ613" s="14"/>
      <c r="HK613" s="14"/>
      <c r="HL613" s="14"/>
      <c r="HM613" s="14"/>
      <c r="HN613" s="14"/>
      <c r="HO613" s="14"/>
      <c r="HP613" s="14"/>
      <c r="HQ613" s="12">
        <f t="shared" si="106"/>
        <v>0</v>
      </c>
      <c r="HR613" s="12">
        <v>36000.0</v>
      </c>
      <c r="HS613" s="12">
        <v>0.0</v>
      </c>
      <c r="HT613" s="12">
        <v>0.0</v>
      </c>
      <c r="HU613" s="12">
        <v>0.0</v>
      </c>
      <c r="HV613" s="12">
        <v>0.0</v>
      </c>
      <c r="HW613" s="12">
        <v>0.0</v>
      </c>
      <c r="HX613" s="12">
        <v>36000.0</v>
      </c>
      <c r="HY613" s="12" t="s">
        <v>5100</v>
      </c>
      <c r="HZ613" s="19">
        <v>36585.0</v>
      </c>
    </row>
    <row r="614">
      <c r="A614" s="12" t="s">
        <v>5101</v>
      </c>
      <c r="B614" s="12" t="s">
        <v>5102</v>
      </c>
      <c r="C614" s="13">
        <v>45239.0</v>
      </c>
      <c r="D614" s="12">
        <v>11.0</v>
      </c>
      <c r="E614" s="12" t="s">
        <v>1094</v>
      </c>
      <c r="F614" s="12" t="s">
        <v>1095</v>
      </c>
      <c r="G614" s="12" t="s">
        <v>237</v>
      </c>
      <c r="H614" s="12" t="s">
        <v>238</v>
      </c>
      <c r="I614" s="12" t="s">
        <v>239</v>
      </c>
      <c r="J614" s="14"/>
      <c r="K614" s="12" t="s">
        <v>5103</v>
      </c>
      <c r="L614" s="12" t="s">
        <v>5104</v>
      </c>
      <c r="M614" s="15" t="s">
        <v>1727</v>
      </c>
      <c r="N614" s="12" t="s">
        <v>1704</v>
      </c>
      <c r="O614" s="12" t="s">
        <v>1100</v>
      </c>
      <c r="P614" s="12" t="s">
        <v>245</v>
      </c>
      <c r="Q614" s="12" t="s">
        <v>428</v>
      </c>
      <c r="R614" s="12" t="s">
        <v>429</v>
      </c>
      <c r="S614" s="12" t="s">
        <v>248</v>
      </c>
      <c r="T614" s="16" t="s">
        <v>5105</v>
      </c>
      <c r="U614" s="17" t="s">
        <v>5106</v>
      </c>
      <c r="V614" s="12" t="str">
        <f t="shared" si="1"/>
        <v>3.189772</v>
      </c>
      <c r="W614" s="14" t="str">
        <f t="shared" si="2"/>
        <v>98.510175</v>
      </c>
      <c r="X614" s="14" t="str">
        <f t="shared" si="3"/>
        <v>3.190336</v>
      </c>
      <c r="Y614" s="14" t="str">
        <f t="shared" si="4"/>
        <v>98.510287</v>
      </c>
      <c r="Z614" s="18">
        <f t="shared" si="99"/>
        <v>7379340.824</v>
      </c>
      <c r="AA614" s="14" t="str">
        <f t="shared" si="6"/>
        <v>Diluar Radius</v>
      </c>
      <c r="AB614" s="14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4"/>
      <c r="DR614" s="12" t="b">
        <v>0</v>
      </c>
      <c r="DS614" s="12" t="b">
        <v>0</v>
      </c>
      <c r="DT614" s="12"/>
      <c r="DU614" s="12"/>
      <c r="DV614" s="12" t="s">
        <v>5107</v>
      </c>
      <c r="DW614" s="12" t="b">
        <v>1</v>
      </c>
      <c r="DX614" s="12"/>
      <c r="DY614" s="12"/>
      <c r="DZ614" s="12"/>
      <c r="EA614" s="12"/>
      <c r="EB614" s="12"/>
      <c r="EC614" s="12"/>
      <c r="ED614" s="12"/>
      <c r="EE614" s="12"/>
      <c r="EF614" s="14"/>
      <c r="EG614" s="14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4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4"/>
      <c r="FR614" s="12"/>
      <c r="FS614" s="12">
        <v>4.0</v>
      </c>
      <c r="FT614" s="12"/>
      <c r="FU614" s="12"/>
      <c r="FV614" s="12"/>
      <c r="FW614" s="12">
        <v>8.0</v>
      </c>
      <c r="FX614" s="12"/>
      <c r="FY614" s="12">
        <v>8.0</v>
      </c>
      <c r="FZ614" s="12"/>
      <c r="GA614" s="12"/>
      <c r="GB614" s="12"/>
      <c r="GC614" s="12"/>
      <c r="GD614" s="12"/>
      <c r="GE614" s="12"/>
      <c r="GF614" s="12"/>
      <c r="GG614" s="12"/>
      <c r="GH614" s="12"/>
      <c r="GI614" s="12"/>
      <c r="GJ614" s="12"/>
      <c r="GK614" s="14"/>
      <c r="GL614" s="14"/>
      <c r="GM614" s="12"/>
      <c r="GN614" s="12"/>
      <c r="GO614" s="14"/>
      <c r="GP614" s="14"/>
      <c r="GQ614" s="12"/>
      <c r="GR614" s="14"/>
      <c r="GS614" s="12"/>
      <c r="GT614" s="14"/>
      <c r="GU614" s="14"/>
      <c r="GV614" s="14"/>
      <c r="GW614" s="14"/>
      <c r="GX614" s="14"/>
      <c r="GY614" s="14"/>
      <c r="GZ614" s="14"/>
      <c r="HA614" s="14"/>
      <c r="HB614" s="14"/>
      <c r="HC614" s="14"/>
      <c r="HD614" s="14"/>
      <c r="HE614" s="14"/>
      <c r="HF614" s="14"/>
      <c r="HG614" s="14"/>
      <c r="HH614" s="14"/>
      <c r="HI614" s="14"/>
      <c r="HJ614" s="14"/>
      <c r="HK614" s="14"/>
      <c r="HL614" s="14"/>
      <c r="HM614" s="14"/>
      <c r="HN614" s="14"/>
      <c r="HO614" s="14"/>
      <c r="HP614" s="14"/>
      <c r="HQ614" s="12">
        <f t="shared" si="106"/>
        <v>0</v>
      </c>
      <c r="HR614" s="12">
        <v>240000.0</v>
      </c>
      <c r="HS614" s="12">
        <v>0.0</v>
      </c>
      <c r="HT614" s="12">
        <v>0.0</v>
      </c>
      <c r="HU614" s="12">
        <v>0.0</v>
      </c>
      <c r="HV614" s="12">
        <v>0.0</v>
      </c>
      <c r="HW614" s="12">
        <v>0.0</v>
      </c>
      <c r="HX614" s="12">
        <v>240000.0</v>
      </c>
      <c r="HY614" s="12" t="s">
        <v>5108</v>
      </c>
      <c r="HZ614" s="19">
        <v>36582.0</v>
      </c>
    </row>
    <row r="615">
      <c r="A615" s="12" t="s">
        <v>5109</v>
      </c>
      <c r="B615" s="12" t="s">
        <v>5110</v>
      </c>
      <c r="C615" s="13">
        <v>45239.0</v>
      </c>
      <c r="D615" s="12">
        <v>11.0</v>
      </c>
      <c r="E615" s="12" t="s">
        <v>293</v>
      </c>
      <c r="F615" s="12" t="s">
        <v>629</v>
      </c>
      <c r="G615" s="12" t="s">
        <v>237</v>
      </c>
      <c r="H615" s="12" t="s">
        <v>238</v>
      </c>
      <c r="I615" s="12" t="s">
        <v>239</v>
      </c>
      <c r="J615" s="14"/>
      <c r="K615" s="12" t="s">
        <v>5111</v>
      </c>
      <c r="L615" s="12" t="s">
        <v>5112</v>
      </c>
      <c r="M615" s="15" t="s">
        <v>297</v>
      </c>
      <c r="N615" s="12" t="s">
        <v>258</v>
      </c>
      <c r="O615" s="12" t="s">
        <v>259</v>
      </c>
      <c r="P615" s="12" t="s">
        <v>245</v>
      </c>
      <c r="Q615" s="12" t="s">
        <v>5113</v>
      </c>
      <c r="R615" s="12" t="s">
        <v>429</v>
      </c>
      <c r="S615" s="12" t="s">
        <v>248</v>
      </c>
      <c r="T615" s="16" t="s">
        <v>5114</v>
      </c>
      <c r="U615" s="17" t="s">
        <v>5115</v>
      </c>
      <c r="V615" s="12" t="str">
        <f t="shared" si="1"/>
        <v>3.530819</v>
      </c>
      <c r="W615" s="14" t="str">
        <f t="shared" si="2"/>
        <v>98.697129</v>
      </c>
      <c r="X615" s="14" t="str">
        <f t="shared" si="3"/>
        <v>3.530825</v>
      </c>
      <c r="Y615" s="14" t="str">
        <f t="shared" si="4"/>
        <v>98.697123</v>
      </c>
      <c r="Z615" s="18">
        <f t="shared" si="99"/>
        <v>740775.384</v>
      </c>
      <c r="AA615" s="14" t="str">
        <f t="shared" si="6"/>
        <v>Diluar Radius</v>
      </c>
      <c r="AB615" s="14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4"/>
      <c r="DR615" s="12" t="b">
        <v>0</v>
      </c>
      <c r="DS615" s="12" t="b">
        <v>0</v>
      </c>
      <c r="DT615" s="12"/>
      <c r="DU615" s="12"/>
      <c r="DV615" s="12" t="s">
        <v>5116</v>
      </c>
      <c r="DW615" s="12" t="b">
        <v>1</v>
      </c>
      <c r="DX615" s="12"/>
      <c r="DY615" s="12"/>
      <c r="DZ615" s="12"/>
      <c r="EA615" s="12"/>
      <c r="EB615" s="12"/>
      <c r="EC615" s="12"/>
      <c r="ED615" s="12"/>
      <c r="EE615" s="12"/>
      <c r="EF615" s="14"/>
      <c r="EG615" s="14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4"/>
      <c r="EU615" s="12"/>
      <c r="EV615" s="12"/>
      <c r="EW615" s="12">
        <v>4.0</v>
      </c>
      <c r="EX615" s="12"/>
      <c r="EY615" s="12"/>
      <c r="EZ615" s="12"/>
      <c r="FA615" s="12"/>
      <c r="FB615" s="12"/>
      <c r="FC615" s="12">
        <v>24.0</v>
      </c>
      <c r="FD615" s="12"/>
      <c r="FE615" s="12"/>
      <c r="FF615" s="12">
        <v>4.0</v>
      </c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4"/>
      <c r="FR615" s="12"/>
      <c r="FS615" s="12">
        <v>4.0</v>
      </c>
      <c r="FT615" s="12">
        <v>4.0</v>
      </c>
      <c r="FU615" s="12"/>
      <c r="FV615" s="12"/>
      <c r="FW615" s="12">
        <v>8.0</v>
      </c>
      <c r="FX615" s="12"/>
      <c r="FY615" s="12">
        <v>12.0</v>
      </c>
      <c r="FZ615" s="12">
        <v>0.0</v>
      </c>
      <c r="GA615" s="12"/>
      <c r="GB615" s="12"/>
      <c r="GC615" s="12"/>
      <c r="GD615" s="12">
        <v>20.0</v>
      </c>
      <c r="GE615" s="12"/>
      <c r="GF615" s="12"/>
      <c r="GG615" s="12"/>
      <c r="GH615" s="12"/>
      <c r="GI615" s="12"/>
      <c r="GJ615" s="12">
        <v>4.0</v>
      </c>
      <c r="GK615" s="14"/>
      <c r="GL615" s="14"/>
      <c r="GM615" s="12"/>
      <c r="GN615" s="12"/>
      <c r="GO615" s="14"/>
      <c r="GP615" s="14"/>
      <c r="GQ615" s="12"/>
      <c r="GR615" s="14"/>
      <c r="GS615" s="12"/>
      <c r="GT615" s="14"/>
      <c r="GU615" s="14"/>
      <c r="GV615" s="14"/>
      <c r="GW615" s="14"/>
      <c r="GX615" s="14"/>
      <c r="GY615" s="14"/>
      <c r="GZ615" s="14"/>
      <c r="HA615" s="14"/>
      <c r="HB615" s="14"/>
      <c r="HC615" s="14"/>
      <c r="HD615" s="14"/>
      <c r="HE615" s="14"/>
      <c r="HF615" s="14"/>
      <c r="HG615" s="14"/>
      <c r="HH615" s="14"/>
      <c r="HI615" s="14"/>
      <c r="HJ615" s="14"/>
      <c r="HK615" s="14"/>
      <c r="HL615" s="14"/>
      <c r="HM615" s="14"/>
      <c r="HN615" s="14"/>
      <c r="HO615" s="14"/>
      <c r="HP615" s="14"/>
      <c r="HQ615" s="12">
        <f t="shared" si="106"/>
        <v>0</v>
      </c>
      <c r="HR615" s="12">
        <v>1008000.0</v>
      </c>
      <c r="HS615" s="12">
        <v>0.0</v>
      </c>
      <c r="HT615" s="12">
        <v>0.0</v>
      </c>
      <c r="HU615" s="12">
        <v>0.0</v>
      </c>
      <c r="HV615" s="12">
        <v>0.0</v>
      </c>
      <c r="HW615" s="12">
        <v>0.0</v>
      </c>
      <c r="HX615" s="12">
        <v>1008000.0</v>
      </c>
      <c r="HY615" s="12" t="s">
        <v>5117</v>
      </c>
      <c r="HZ615" s="12" t="s">
        <v>5118</v>
      </c>
    </row>
    <row r="616">
      <c r="A616" s="12" t="s">
        <v>5119</v>
      </c>
      <c r="B616" s="12" t="s">
        <v>5120</v>
      </c>
      <c r="C616" s="13">
        <v>45239.0</v>
      </c>
      <c r="D616" s="12">
        <v>11.0</v>
      </c>
      <c r="E616" s="12" t="s">
        <v>2565</v>
      </c>
      <c r="F616" s="12" t="s">
        <v>2566</v>
      </c>
      <c r="G616" s="12" t="s">
        <v>237</v>
      </c>
      <c r="H616" s="12" t="s">
        <v>238</v>
      </c>
      <c r="I616" s="12" t="s">
        <v>239</v>
      </c>
      <c r="J616" s="14"/>
      <c r="K616" s="12" t="s">
        <v>5121</v>
      </c>
      <c r="L616" s="12" t="s">
        <v>5122</v>
      </c>
      <c r="M616" s="15" t="s">
        <v>2625</v>
      </c>
      <c r="N616" s="12" t="s">
        <v>4162</v>
      </c>
      <c r="O616" s="12" t="s">
        <v>4163</v>
      </c>
      <c r="P616" s="12" t="s">
        <v>245</v>
      </c>
      <c r="Q616" s="12" t="s">
        <v>299</v>
      </c>
      <c r="R616" s="12" t="s">
        <v>247</v>
      </c>
      <c r="S616" s="12" t="s">
        <v>248</v>
      </c>
      <c r="T616" s="16" t="s">
        <v>5123</v>
      </c>
      <c r="U616" s="17" t="s">
        <v>5124</v>
      </c>
      <c r="V616" s="12" t="str">
        <f t="shared" si="1"/>
        <v>3.567561</v>
      </c>
      <c r="W616" s="14" t="str">
        <f t="shared" si="2"/>
        <v>98.952969</v>
      </c>
      <c r="X616" s="14" t="str">
        <f t="shared" si="3"/>
        <v>3.567530</v>
      </c>
      <c r="Y616" s="14" t="str">
        <f t="shared" si="4"/>
        <v>98.953248</v>
      </c>
      <c r="Z616" s="18">
        <f t="shared" si="99"/>
        <v>5294971.688</v>
      </c>
      <c r="AA616" s="14" t="str">
        <f t="shared" si="6"/>
        <v>Diluar Radius</v>
      </c>
      <c r="AB616" s="14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4"/>
      <c r="DR616" s="12" t="b">
        <v>0</v>
      </c>
      <c r="DS616" s="12" t="b">
        <v>0</v>
      </c>
      <c r="DT616" s="12"/>
      <c r="DU616" s="12"/>
      <c r="DV616" s="12" t="s">
        <v>5125</v>
      </c>
      <c r="DW616" s="12" t="b">
        <v>1</v>
      </c>
      <c r="DX616" s="12"/>
      <c r="DY616" s="12"/>
      <c r="DZ616" s="12"/>
      <c r="EA616" s="12"/>
      <c r="EB616" s="12"/>
      <c r="EC616" s="12"/>
      <c r="ED616" s="12"/>
      <c r="EE616" s="12"/>
      <c r="EF616" s="14"/>
      <c r="EG616" s="14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4"/>
      <c r="EU616" s="12"/>
      <c r="EV616" s="12"/>
      <c r="EW616" s="12"/>
      <c r="EX616" s="12"/>
      <c r="EY616" s="12">
        <v>1.0</v>
      </c>
      <c r="EZ616" s="12"/>
      <c r="FA616" s="12"/>
      <c r="FB616" s="12"/>
      <c r="FC616" s="12">
        <v>1.0</v>
      </c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4"/>
      <c r="FR616" s="12"/>
      <c r="FS616" s="12"/>
      <c r="FT616" s="12"/>
      <c r="FU616" s="12"/>
      <c r="FV616" s="12"/>
      <c r="FW616" s="12"/>
      <c r="FX616" s="12"/>
      <c r="FY616" s="12"/>
      <c r="FZ616" s="12"/>
      <c r="GA616" s="12"/>
      <c r="GB616" s="12"/>
      <c r="GC616" s="12"/>
      <c r="GD616" s="12"/>
      <c r="GE616" s="12"/>
      <c r="GF616" s="12"/>
      <c r="GG616" s="12"/>
      <c r="GH616" s="12"/>
      <c r="GI616" s="12"/>
      <c r="GJ616" s="12"/>
      <c r="GK616" s="14"/>
      <c r="GL616" s="14"/>
      <c r="GM616" s="12"/>
      <c r="GN616" s="12"/>
      <c r="GO616" s="14"/>
      <c r="GP616" s="14"/>
      <c r="GQ616" s="12"/>
      <c r="GR616" s="14"/>
      <c r="GS616" s="12"/>
      <c r="GT616" s="14"/>
      <c r="GU616" s="14"/>
      <c r="GV616" s="14"/>
      <c r="GW616" s="14"/>
      <c r="GX616" s="14"/>
      <c r="GY616" s="14"/>
      <c r="GZ616" s="14"/>
      <c r="HA616" s="14"/>
      <c r="HB616" s="14"/>
      <c r="HC616" s="14"/>
      <c r="HD616" s="14"/>
      <c r="HE616" s="14"/>
      <c r="HF616" s="14"/>
      <c r="HG616" s="14"/>
      <c r="HH616" s="14"/>
      <c r="HI616" s="14"/>
      <c r="HJ616" s="14"/>
      <c r="HK616" s="14"/>
      <c r="HL616" s="14"/>
      <c r="HM616" s="14"/>
      <c r="HN616" s="14"/>
      <c r="HO616" s="14"/>
      <c r="HP616" s="14"/>
      <c r="HQ616" s="12">
        <f t="shared" si="106"/>
        <v>0</v>
      </c>
      <c r="HR616" s="12">
        <v>24000.0</v>
      </c>
      <c r="HS616" s="12">
        <v>0.0</v>
      </c>
      <c r="HT616" s="12">
        <v>0.0</v>
      </c>
      <c r="HU616" s="12">
        <v>0.0</v>
      </c>
      <c r="HV616" s="12">
        <v>0.0</v>
      </c>
      <c r="HW616" s="12">
        <v>0.0</v>
      </c>
      <c r="HX616" s="12">
        <v>24000.0</v>
      </c>
      <c r="HY616" s="12" t="s">
        <v>5126</v>
      </c>
      <c r="HZ616" s="19">
        <v>36630.0</v>
      </c>
    </row>
    <row r="617">
      <c r="A617" s="12" t="s">
        <v>5127</v>
      </c>
      <c r="B617" s="12" t="s">
        <v>5128</v>
      </c>
      <c r="C617" s="13">
        <v>45239.0</v>
      </c>
      <c r="D617" s="12">
        <v>11.0</v>
      </c>
      <c r="E617" s="12" t="s">
        <v>3251</v>
      </c>
      <c r="F617" s="12" t="s">
        <v>3252</v>
      </c>
      <c r="G617" s="12" t="s">
        <v>237</v>
      </c>
      <c r="H617" s="12" t="s">
        <v>238</v>
      </c>
      <c r="I617" s="12" t="s">
        <v>239</v>
      </c>
      <c r="J617" s="14"/>
      <c r="K617" s="12" t="s">
        <v>5129</v>
      </c>
      <c r="L617" s="12" t="s">
        <v>5130</v>
      </c>
      <c r="M617" s="15" t="s">
        <v>600</v>
      </c>
      <c r="N617" s="12" t="s">
        <v>3426</v>
      </c>
      <c r="O617" s="12" t="s">
        <v>3256</v>
      </c>
      <c r="P617" s="12" t="s">
        <v>245</v>
      </c>
      <c r="Q617" s="12" t="s">
        <v>278</v>
      </c>
      <c r="R617" s="12" t="s">
        <v>279</v>
      </c>
      <c r="S617" s="12" t="s">
        <v>248</v>
      </c>
      <c r="T617" s="16" t="s">
        <v>5131</v>
      </c>
      <c r="U617" s="17" t="s">
        <v>5132</v>
      </c>
      <c r="V617" s="12" t="str">
        <f t="shared" si="1"/>
        <v>3.610189</v>
      </c>
      <c r="W617" s="14" t="str">
        <f t="shared" si="2"/>
        <v>98.500292</v>
      </c>
      <c r="X617" s="14" t="str">
        <f t="shared" si="3"/>
        <v>3.610199</v>
      </c>
      <c r="Y617" s="14" t="str">
        <f t="shared" si="4"/>
        <v>98.500287</v>
      </c>
      <c r="Z617" s="18">
        <f t="shared" si="99"/>
        <v>1128613.914</v>
      </c>
      <c r="AA617" s="14" t="str">
        <f t="shared" si="6"/>
        <v>Diluar Radius</v>
      </c>
      <c r="AB617" s="14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4"/>
      <c r="DR617" s="12" t="b">
        <v>0</v>
      </c>
      <c r="DS617" s="12" t="b">
        <v>0</v>
      </c>
      <c r="DT617" s="12"/>
      <c r="DU617" s="12"/>
      <c r="DV617" s="12" t="s">
        <v>5133</v>
      </c>
      <c r="DW617" s="12" t="b">
        <v>0</v>
      </c>
      <c r="DX617" s="12"/>
      <c r="DY617" s="12"/>
      <c r="DZ617" s="12"/>
      <c r="EA617" s="12"/>
      <c r="EB617" s="12"/>
      <c r="EC617" s="12"/>
      <c r="ED617" s="12"/>
      <c r="EE617" s="12"/>
      <c r="EF617" s="14"/>
      <c r="EG617" s="14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4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4"/>
      <c r="FR617" s="12"/>
      <c r="FS617" s="12"/>
      <c r="FT617" s="12"/>
      <c r="FU617" s="12"/>
      <c r="FV617" s="12"/>
      <c r="FW617" s="12"/>
      <c r="FX617" s="12"/>
      <c r="FY617" s="12"/>
      <c r="FZ617" s="12"/>
      <c r="GA617" s="12"/>
      <c r="GB617" s="12"/>
      <c r="GC617" s="12"/>
      <c r="GD617" s="12"/>
      <c r="GE617" s="12"/>
      <c r="GF617" s="12"/>
      <c r="GG617" s="12"/>
      <c r="GH617" s="12"/>
      <c r="GI617" s="12"/>
      <c r="GJ617" s="12"/>
      <c r="GK617" s="14"/>
      <c r="GL617" s="14"/>
      <c r="GM617" s="12"/>
      <c r="GN617" s="12"/>
      <c r="GO617" s="14"/>
      <c r="GP617" s="14"/>
      <c r="GQ617" s="12"/>
      <c r="GR617" s="14"/>
      <c r="GS617" s="12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2">
        <f t="shared" si="106"/>
        <v>0</v>
      </c>
      <c r="HR617" s="12">
        <v>0.0</v>
      </c>
      <c r="HS617" s="12">
        <v>0.0</v>
      </c>
      <c r="HT617" s="12">
        <v>0.0</v>
      </c>
      <c r="HU617" s="12">
        <v>0.0</v>
      </c>
      <c r="HV617" s="12">
        <v>0.0</v>
      </c>
      <c r="HW617" s="12">
        <v>0.0</v>
      </c>
      <c r="HX617" s="12">
        <v>0.0</v>
      </c>
      <c r="HY617" s="12" t="s">
        <v>5134</v>
      </c>
      <c r="HZ617" s="12" t="s">
        <v>3934</v>
      </c>
    </row>
    <row r="618">
      <c r="A618" s="12" t="s">
        <v>5135</v>
      </c>
      <c r="B618" s="12" t="s">
        <v>5136</v>
      </c>
      <c r="C618" s="13">
        <v>45239.0</v>
      </c>
      <c r="D618" s="12">
        <v>11.0</v>
      </c>
      <c r="E618" s="12" t="s">
        <v>1094</v>
      </c>
      <c r="F618" s="12" t="s">
        <v>1095</v>
      </c>
      <c r="G618" s="12" t="s">
        <v>237</v>
      </c>
      <c r="H618" s="12" t="s">
        <v>238</v>
      </c>
      <c r="I618" s="12" t="s">
        <v>239</v>
      </c>
      <c r="J618" s="14"/>
      <c r="K618" s="12" t="s">
        <v>5137</v>
      </c>
      <c r="L618" s="12" t="s">
        <v>5138</v>
      </c>
      <c r="M618" s="15" t="s">
        <v>1727</v>
      </c>
      <c r="N618" s="12" t="s">
        <v>1704</v>
      </c>
      <c r="O618" s="12" t="s">
        <v>1100</v>
      </c>
      <c r="P618" s="12" t="s">
        <v>245</v>
      </c>
      <c r="Q618" s="12" t="s">
        <v>299</v>
      </c>
      <c r="R618" s="12" t="s">
        <v>247</v>
      </c>
      <c r="S618" s="12" t="s">
        <v>248</v>
      </c>
      <c r="T618" s="16" t="s">
        <v>5139</v>
      </c>
      <c r="U618" s="17" t="s">
        <v>5140</v>
      </c>
      <c r="V618" s="12" t="str">
        <f t="shared" si="1"/>
        <v>3.166992</v>
      </c>
      <c r="W618" s="14" t="str">
        <f t="shared" si="2"/>
        <v>98.510467</v>
      </c>
      <c r="X618" s="14" t="str">
        <f t="shared" si="3"/>
        <v>3.166971</v>
      </c>
      <c r="Y618" s="14" t="str">
        <f t="shared" si="4"/>
        <v>98.510425</v>
      </c>
      <c r="Z618" s="18">
        <f t="shared" si="99"/>
        <v>3242184.694</v>
      </c>
      <c r="AA618" s="14" t="str">
        <f t="shared" si="6"/>
        <v>Diluar Radius</v>
      </c>
      <c r="AB618" s="14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4"/>
      <c r="DR618" s="12" t="b">
        <v>0</v>
      </c>
      <c r="DS618" s="12" t="b">
        <v>0</v>
      </c>
      <c r="DT618" s="12"/>
      <c r="DU618" s="12"/>
      <c r="DV618" s="12" t="s">
        <v>5141</v>
      </c>
      <c r="DW618" s="12" t="b">
        <v>1</v>
      </c>
      <c r="DX618" s="12"/>
      <c r="DY618" s="12"/>
      <c r="DZ618" s="12"/>
      <c r="EA618" s="12"/>
      <c r="EB618" s="12"/>
      <c r="EC618" s="12"/>
      <c r="ED618" s="12"/>
      <c r="EE618" s="12"/>
      <c r="EF618" s="14"/>
      <c r="EG618" s="14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4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4"/>
      <c r="FR618" s="12"/>
      <c r="FS618" s="12"/>
      <c r="FT618" s="12"/>
      <c r="FU618" s="12"/>
      <c r="FV618" s="12"/>
      <c r="FW618" s="12"/>
      <c r="FX618" s="12"/>
      <c r="FY618" s="12">
        <v>2.0</v>
      </c>
      <c r="FZ618" s="12"/>
      <c r="GA618" s="12"/>
      <c r="GB618" s="12"/>
      <c r="GC618" s="12"/>
      <c r="GD618" s="12"/>
      <c r="GE618" s="12"/>
      <c r="GF618" s="12"/>
      <c r="GG618" s="12"/>
      <c r="GH618" s="12"/>
      <c r="GI618" s="12"/>
      <c r="GJ618" s="12"/>
      <c r="GK618" s="14"/>
      <c r="GL618" s="14"/>
      <c r="GM618" s="12"/>
      <c r="GN618" s="12"/>
      <c r="GO618" s="14"/>
      <c r="GP618" s="14"/>
      <c r="GQ618" s="12"/>
      <c r="GR618" s="14"/>
      <c r="GS618" s="12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2">
        <f t="shared" si="106"/>
        <v>0</v>
      </c>
      <c r="HR618" s="12">
        <v>24000.0</v>
      </c>
      <c r="HS618" s="12">
        <v>0.0</v>
      </c>
      <c r="HT618" s="12">
        <v>0.0</v>
      </c>
      <c r="HU618" s="12">
        <v>0.0</v>
      </c>
      <c r="HV618" s="12">
        <v>0.0</v>
      </c>
      <c r="HW618" s="12">
        <v>0.0</v>
      </c>
      <c r="HX618" s="12">
        <v>24000.0</v>
      </c>
      <c r="HY618" s="12" t="s">
        <v>5142</v>
      </c>
      <c r="HZ618" s="12" t="s">
        <v>3338</v>
      </c>
    </row>
    <row r="619">
      <c r="A619" s="12" t="s">
        <v>5143</v>
      </c>
      <c r="B619" s="12" t="s">
        <v>5144</v>
      </c>
      <c r="C619" s="13">
        <v>45239.0</v>
      </c>
      <c r="D619" s="12">
        <v>11.0</v>
      </c>
      <c r="E619" s="12" t="s">
        <v>3251</v>
      </c>
      <c r="F619" s="12" t="s">
        <v>3252</v>
      </c>
      <c r="G619" s="12" t="s">
        <v>237</v>
      </c>
      <c r="H619" s="12" t="s">
        <v>238</v>
      </c>
      <c r="I619" s="12" t="s">
        <v>239</v>
      </c>
      <c r="J619" s="14"/>
      <c r="K619" s="12" t="s">
        <v>5145</v>
      </c>
      <c r="L619" s="12" t="s">
        <v>5146</v>
      </c>
      <c r="M619" s="15" t="s">
        <v>600</v>
      </c>
      <c r="N619" s="12" t="s">
        <v>3426</v>
      </c>
      <c r="O619" s="12" t="s">
        <v>3256</v>
      </c>
      <c r="P619" s="12" t="s">
        <v>245</v>
      </c>
      <c r="Q619" s="12" t="s">
        <v>278</v>
      </c>
      <c r="R619" s="12" t="s">
        <v>279</v>
      </c>
      <c r="S619" s="12" t="s">
        <v>5147</v>
      </c>
      <c r="T619" s="16" t="s">
        <v>5148</v>
      </c>
      <c r="U619" s="17" t="s">
        <v>5149</v>
      </c>
      <c r="V619" s="12" t="str">
        <f t="shared" si="1"/>
        <v>3.609322</v>
      </c>
      <c r="W619" s="14" t="str">
        <f t="shared" si="2"/>
        <v>98.495884</v>
      </c>
      <c r="X619" s="14" t="str">
        <f t="shared" si="3"/>
        <v>3.609354</v>
      </c>
      <c r="Y619" s="14" t="str">
        <f t="shared" si="4"/>
        <v>98.495931</v>
      </c>
      <c r="Z619" s="18">
        <f t="shared" si="99"/>
        <v>5818033.481</v>
      </c>
      <c r="AA619" s="14" t="str">
        <f t="shared" si="6"/>
        <v>Diluar Radius</v>
      </c>
      <c r="AB619" s="14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4"/>
      <c r="DR619" s="12" t="b">
        <v>0</v>
      </c>
      <c r="DS619" s="12" t="b">
        <v>0</v>
      </c>
      <c r="DT619" s="12"/>
      <c r="DU619" s="12"/>
      <c r="DV619" s="12" t="s">
        <v>5150</v>
      </c>
      <c r="DW619" s="12" t="b">
        <v>0</v>
      </c>
      <c r="DX619" s="12"/>
      <c r="DY619" s="12"/>
      <c r="DZ619" s="12"/>
      <c r="EA619" s="12"/>
      <c r="EB619" s="12"/>
      <c r="EC619" s="12"/>
      <c r="ED619" s="12"/>
      <c r="EE619" s="12"/>
      <c r="EF619" s="14"/>
      <c r="EG619" s="14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4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4"/>
      <c r="FR619" s="12"/>
      <c r="FS619" s="12"/>
      <c r="FT619" s="12"/>
      <c r="FU619" s="12"/>
      <c r="FV619" s="12"/>
      <c r="FW619" s="12"/>
      <c r="FX619" s="12"/>
      <c r="FY619" s="12"/>
      <c r="FZ619" s="12"/>
      <c r="GA619" s="12"/>
      <c r="GB619" s="12"/>
      <c r="GC619" s="12"/>
      <c r="GD619" s="12"/>
      <c r="GE619" s="12"/>
      <c r="GF619" s="12"/>
      <c r="GG619" s="12"/>
      <c r="GH619" s="12"/>
      <c r="GI619" s="12"/>
      <c r="GJ619" s="12"/>
      <c r="GK619" s="14"/>
      <c r="GL619" s="14"/>
      <c r="GM619" s="12"/>
      <c r="GN619" s="12"/>
      <c r="GO619" s="14"/>
      <c r="GP619" s="14"/>
      <c r="GQ619" s="12"/>
      <c r="GR619" s="14"/>
      <c r="GS619" s="12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2">
        <f t="shared" si="106"/>
        <v>0</v>
      </c>
      <c r="HR619" s="12">
        <v>0.0</v>
      </c>
      <c r="HS619" s="12">
        <v>0.0</v>
      </c>
      <c r="HT619" s="12">
        <v>0.0</v>
      </c>
      <c r="HU619" s="12">
        <v>0.0</v>
      </c>
      <c r="HV619" s="12">
        <v>0.0</v>
      </c>
      <c r="HW619" s="12">
        <v>0.0</v>
      </c>
      <c r="HX619" s="12">
        <v>0.0</v>
      </c>
      <c r="HY619" s="12" t="s">
        <v>5151</v>
      </c>
      <c r="HZ619" s="12" t="s">
        <v>2172</v>
      </c>
    </row>
    <row r="620">
      <c r="A620" s="12" t="s">
        <v>5152</v>
      </c>
      <c r="B620" s="12" t="s">
        <v>5153</v>
      </c>
      <c r="C620" s="13">
        <v>45239.0</v>
      </c>
      <c r="D620" s="12">
        <v>11.0</v>
      </c>
      <c r="E620" s="12" t="s">
        <v>2565</v>
      </c>
      <c r="F620" s="12" t="s">
        <v>2566</v>
      </c>
      <c r="G620" s="12" t="s">
        <v>237</v>
      </c>
      <c r="H620" s="12" t="s">
        <v>238</v>
      </c>
      <c r="I620" s="12" t="s">
        <v>239</v>
      </c>
      <c r="J620" s="14"/>
      <c r="K620" s="12" t="s">
        <v>5154</v>
      </c>
      <c r="L620" s="12" t="s">
        <v>5155</v>
      </c>
      <c r="M620" s="15" t="s">
        <v>5156</v>
      </c>
      <c r="N620" s="12" t="s">
        <v>4162</v>
      </c>
      <c r="O620" s="12" t="s">
        <v>4163</v>
      </c>
      <c r="P620" s="12" t="s">
        <v>245</v>
      </c>
      <c r="Q620" s="12" t="s">
        <v>278</v>
      </c>
      <c r="R620" s="12" t="s">
        <v>279</v>
      </c>
      <c r="S620" s="12" t="s">
        <v>248</v>
      </c>
      <c r="T620" s="16" t="s">
        <v>5157</v>
      </c>
      <c r="U620" s="17" t="s">
        <v>5158</v>
      </c>
      <c r="V620" s="12" t="str">
        <f t="shared" si="1"/>
        <v>3.568086</v>
      </c>
      <c r="W620" s="14" t="str">
        <f t="shared" si="2"/>
        <v>98.964010</v>
      </c>
      <c r="X620" s="14" t="str">
        <f t="shared" si="3"/>
        <v>3.568049</v>
      </c>
      <c r="Y620" s="14" t="str">
        <f t="shared" si="4"/>
        <v>98.963860</v>
      </c>
      <c r="Z620" s="18">
        <f t="shared" si="99"/>
        <v>3288106.902</v>
      </c>
      <c r="AA620" s="14" t="str">
        <f t="shared" si="6"/>
        <v>Diluar Radius</v>
      </c>
      <c r="AB620" s="14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4"/>
      <c r="DR620" s="12" t="b">
        <v>0</v>
      </c>
      <c r="DS620" s="12" t="b">
        <v>0</v>
      </c>
      <c r="DT620" s="12"/>
      <c r="DU620" s="12"/>
      <c r="DV620" s="12" t="s">
        <v>5159</v>
      </c>
      <c r="DW620" s="12" t="b">
        <v>0</v>
      </c>
      <c r="DX620" s="12"/>
      <c r="DY620" s="12"/>
      <c r="DZ620" s="12"/>
      <c r="EA620" s="12"/>
      <c r="EB620" s="12"/>
      <c r="EC620" s="12"/>
      <c r="ED620" s="12"/>
      <c r="EE620" s="12"/>
      <c r="EF620" s="14"/>
      <c r="EG620" s="14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4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4"/>
      <c r="FR620" s="12"/>
      <c r="FS620" s="12"/>
      <c r="FT620" s="12"/>
      <c r="FU620" s="12"/>
      <c r="FV620" s="12"/>
      <c r="FW620" s="12"/>
      <c r="FX620" s="12"/>
      <c r="FY620" s="12"/>
      <c r="FZ620" s="12"/>
      <c r="GA620" s="12"/>
      <c r="GB620" s="12"/>
      <c r="GC620" s="12"/>
      <c r="GD620" s="12"/>
      <c r="GE620" s="12"/>
      <c r="GF620" s="12"/>
      <c r="GG620" s="12"/>
      <c r="GH620" s="12"/>
      <c r="GI620" s="12"/>
      <c r="GJ620" s="12"/>
      <c r="GK620" s="14"/>
      <c r="GL620" s="14"/>
      <c r="GM620" s="12"/>
      <c r="GN620" s="12"/>
      <c r="GO620" s="14"/>
      <c r="GP620" s="14"/>
      <c r="GQ620" s="12"/>
      <c r="GR620" s="14"/>
      <c r="GS620" s="12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2">
        <f t="shared" si="106"/>
        <v>0</v>
      </c>
      <c r="HR620" s="12">
        <v>0.0</v>
      </c>
      <c r="HS620" s="12">
        <v>0.0</v>
      </c>
      <c r="HT620" s="12">
        <v>0.0</v>
      </c>
      <c r="HU620" s="12">
        <v>0.0</v>
      </c>
      <c r="HV620" s="12">
        <v>0.0</v>
      </c>
      <c r="HW620" s="12">
        <v>0.0</v>
      </c>
      <c r="HX620" s="12">
        <v>0.0</v>
      </c>
      <c r="HY620" s="12" t="s">
        <v>5160</v>
      </c>
      <c r="HZ620" s="19">
        <v>36662.0</v>
      </c>
    </row>
    <row r="621">
      <c r="A621" s="12" t="s">
        <v>5161</v>
      </c>
      <c r="B621" s="12" t="s">
        <v>5160</v>
      </c>
      <c r="C621" s="13">
        <v>45239.0</v>
      </c>
      <c r="D621" s="12">
        <v>11.0</v>
      </c>
      <c r="E621" s="12" t="s">
        <v>3251</v>
      </c>
      <c r="F621" s="12" t="s">
        <v>3252</v>
      </c>
      <c r="G621" s="12" t="s">
        <v>237</v>
      </c>
      <c r="H621" s="12" t="s">
        <v>238</v>
      </c>
      <c r="I621" s="12" t="s">
        <v>239</v>
      </c>
      <c r="J621" s="14"/>
      <c r="K621" s="12" t="s">
        <v>5162</v>
      </c>
      <c r="L621" s="12" t="s">
        <v>5163</v>
      </c>
      <c r="M621" s="15" t="s">
        <v>600</v>
      </c>
      <c r="N621" s="12" t="s">
        <v>3426</v>
      </c>
      <c r="O621" s="12" t="s">
        <v>3256</v>
      </c>
      <c r="P621" s="12" t="s">
        <v>245</v>
      </c>
      <c r="Q621" s="12" t="s">
        <v>278</v>
      </c>
      <c r="R621" s="12" t="s">
        <v>279</v>
      </c>
      <c r="S621" s="12" t="s">
        <v>5147</v>
      </c>
      <c r="T621" s="16" t="s">
        <v>5164</v>
      </c>
      <c r="U621" s="17" t="s">
        <v>5165</v>
      </c>
      <c r="V621" s="12" t="str">
        <f t="shared" si="1"/>
        <v>3.609259</v>
      </c>
      <c r="W621" s="14" t="str">
        <f t="shared" si="2"/>
        <v>98.498204</v>
      </c>
      <c r="X621" s="14" t="str">
        <f t="shared" si="3"/>
        <v>3.609246</v>
      </c>
      <c r="Y621" s="14" t="str">
        <f t="shared" si="4"/>
        <v>98.498062</v>
      </c>
      <c r="Z621" s="18">
        <f t="shared" si="99"/>
        <v>4338115.285</v>
      </c>
      <c r="AA621" s="14" t="str">
        <f t="shared" si="6"/>
        <v>Diluar Radius</v>
      </c>
      <c r="AB621" s="14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4"/>
      <c r="DR621" s="12" t="b">
        <v>0</v>
      </c>
      <c r="DS621" s="12" t="b">
        <v>0</v>
      </c>
      <c r="DT621" s="12"/>
      <c r="DU621" s="12"/>
      <c r="DV621" s="12" t="s">
        <v>5166</v>
      </c>
      <c r="DW621" s="12" t="b">
        <v>1</v>
      </c>
      <c r="DX621" s="12"/>
      <c r="DY621" s="12"/>
      <c r="DZ621" s="12"/>
      <c r="EA621" s="12"/>
      <c r="EB621" s="12"/>
      <c r="EC621" s="12"/>
      <c r="ED621" s="12"/>
      <c r="EE621" s="12"/>
      <c r="EF621" s="14"/>
      <c r="EG621" s="14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4"/>
      <c r="EU621" s="12"/>
      <c r="EV621" s="12"/>
      <c r="EW621" s="12"/>
      <c r="EX621" s="12"/>
      <c r="EY621" s="12"/>
      <c r="EZ621" s="12"/>
      <c r="FA621" s="12"/>
      <c r="FB621" s="12"/>
      <c r="FC621" s="12">
        <v>1.0</v>
      </c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4"/>
      <c r="FR621" s="12"/>
      <c r="FS621" s="12"/>
      <c r="FT621" s="12">
        <v>1.0</v>
      </c>
      <c r="FU621" s="12"/>
      <c r="FV621" s="12"/>
      <c r="FW621" s="12">
        <v>1.0</v>
      </c>
      <c r="FX621" s="12"/>
      <c r="FY621" s="12"/>
      <c r="FZ621" s="12"/>
      <c r="GA621" s="12"/>
      <c r="GB621" s="12"/>
      <c r="GC621" s="12"/>
      <c r="GD621" s="12"/>
      <c r="GE621" s="12"/>
      <c r="GF621" s="12"/>
      <c r="GG621" s="12"/>
      <c r="GH621" s="12"/>
      <c r="GI621" s="12"/>
      <c r="GJ621" s="12"/>
      <c r="GK621" s="14"/>
      <c r="GL621" s="14"/>
      <c r="GM621" s="12"/>
      <c r="GN621" s="12"/>
      <c r="GO621" s="14"/>
      <c r="GP621" s="14"/>
      <c r="GQ621" s="12"/>
      <c r="GR621" s="14"/>
      <c r="GS621" s="12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2">
        <f t="shared" si="106"/>
        <v>0</v>
      </c>
      <c r="HR621" s="12">
        <v>36000.0</v>
      </c>
      <c r="HS621" s="12">
        <v>0.0</v>
      </c>
      <c r="HT621" s="12">
        <v>0.0</v>
      </c>
      <c r="HU621" s="12">
        <v>0.0</v>
      </c>
      <c r="HV621" s="12">
        <v>0.0</v>
      </c>
      <c r="HW621" s="12">
        <v>0.0</v>
      </c>
      <c r="HX621" s="12">
        <v>36000.0</v>
      </c>
      <c r="HY621" s="12" t="s">
        <v>5167</v>
      </c>
      <c r="HZ621" s="19">
        <v>36541.0</v>
      </c>
    </row>
    <row r="622">
      <c r="A622" s="12" t="s">
        <v>5168</v>
      </c>
      <c r="B622" s="12" t="s">
        <v>5169</v>
      </c>
      <c r="C622" s="13">
        <v>45239.0</v>
      </c>
      <c r="D622" s="12">
        <v>11.0</v>
      </c>
      <c r="E622" s="12" t="s">
        <v>3251</v>
      </c>
      <c r="F622" s="12" t="s">
        <v>3252</v>
      </c>
      <c r="G622" s="12" t="s">
        <v>237</v>
      </c>
      <c r="H622" s="12" t="s">
        <v>238</v>
      </c>
      <c r="I622" s="12" t="s">
        <v>239</v>
      </c>
      <c r="J622" s="14"/>
      <c r="K622" s="12" t="s">
        <v>5170</v>
      </c>
      <c r="L622" s="12" t="s">
        <v>5171</v>
      </c>
      <c r="M622" s="15" t="s">
        <v>600</v>
      </c>
      <c r="N622" s="12" t="s">
        <v>3426</v>
      </c>
      <c r="O622" s="12" t="s">
        <v>3256</v>
      </c>
      <c r="P622" s="12" t="s">
        <v>245</v>
      </c>
      <c r="Q622" s="12" t="s">
        <v>278</v>
      </c>
      <c r="R622" s="12" t="s">
        <v>279</v>
      </c>
      <c r="S622" s="12" t="s">
        <v>5147</v>
      </c>
      <c r="T622" s="16" t="s">
        <v>5172</v>
      </c>
      <c r="U622" s="17" t="s">
        <v>5173</v>
      </c>
      <c r="V622" s="12" t="str">
        <f t="shared" si="1"/>
        <v>3.609250</v>
      </c>
      <c r="W622" s="14" t="str">
        <f t="shared" si="2"/>
        <v>98.497995</v>
      </c>
      <c r="X622" s="14" t="str">
        <f t="shared" si="3"/>
        <v>3.609455</v>
      </c>
      <c r="Y622" s="14" t="str">
        <f t="shared" si="4"/>
        <v>98.497573</v>
      </c>
      <c r="Z622" s="18">
        <f t="shared" si="99"/>
        <v>17343836.58</v>
      </c>
      <c r="AA622" s="14" t="str">
        <f t="shared" si="6"/>
        <v>Diluar Radius</v>
      </c>
      <c r="AB622" s="14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4"/>
      <c r="DR622" s="12" t="b">
        <v>0</v>
      </c>
      <c r="DS622" s="12" t="b">
        <v>0</v>
      </c>
      <c r="DT622" s="12"/>
      <c r="DU622" s="12"/>
      <c r="DV622" s="12" t="s">
        <v>5174</v>
      </c>
      <c r="DW622" s="12" t="b">
        <v>1</v>
      </c>
      <c r="DX622" s="12"/>
      <c r="DY622" s="12"/>
      <c r="DZ622" s="12"/>
      <c r="EA622" s="12"/>
      <c r="EB622" s="12"/>
      <c r="EC622" s="12"/>
      <c r="ED622" s="12"/>
      <c r="EE622" s="12"/>
      <c r="EF622" s="14"/>
      <c r="EG622" s="14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4"/>
      <c r="EU622" s="12"/>
      <c r="EV622" s="12"/>
      <c r="EW622" s="12"/>
      <c r="EX622" s="12"/>
      <c r="EY622" s="12"/>
      <c r="EZ622" s="12"/>
      <c r="FA622" s="12"/>
      <c r="FB622" s="12"/>
      <c r="FC622" s="12">
        <v>1.0</v>
      </c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4"/>
      <c r="FR622" s="12"/>
      <c r="FS622" s="12"/>
      <c r="FT622" s="12"/>
      <c r="FU622" s="12"/>
      <c r="FV622" s="12"/>
      <c r="FW622" s="12"/>
      <c r="FX622" s="12"/>
      <c r="FY622" s="12"/>
      <c r="FZ622" s="12"/>
      <c r="GA622" s="12"/>
      <c r="GB622" s="12"/>
      <c r="GC622" s="12"/>
      <c r="GD622" s="12"/>
      <c r="GE622" s="12"/>
      <c r="GF622" s="12"/>
      <c r="GG622" s="12"/>
      <c r="GH622" s="12"/>
      <c r="GI622" s="12"/>
      <c r="GJ622" s="12"/>
      <c r="GK622" s="14"/>
      <c r="GL622" s="14"/>
      <c r="GM622" s="12"/>
      <c r="GN622" s="12"/>
      <c r="GO622" s="14"/>
      <c r="GP622" s="14"/>
      <c r="GQ622" s="12"/>
      <c r="GR622" s="14"/>
      <c r="GS622" s="12"/>
      <c r="GT622" s="14"/>
      <c r="GU622" s="14"/>
      <c r="GV622" s="14"/>
      <c r="GW622" s="14"/>
      <c r="GX622" s="14"/>
      <c r="GY622" s="14"/>
      <c r="GZ622" s="14"/>
      <c r="HA622" s="14"/>
      <c r="HB622" s="14"/>
      <c r="HC622" s="14"/>
      <c r="HD622" s="14"/>
      <c r="HE622" s="14"/>
      <c r="HF622" s="14"/>
      <c r="HG622" s="14"/>
      <c r="HH622" s="14"/>
      <c r="HI622" s="14"/>
      <c r="HJ622" s="14"/>
      <c r="HK622" s="14"/>
      <c r="HL622" s="14"/>
      <c r="HM622" s="14"/>
      <c r="HN622" s="14"/>
      <c r="HO622" s="14"/>
      <c r="HP622" s="14"/>
      <c r="HQ622" s="12">
        <f t="shared" si="106"/>
        <v>0</v>
      </c>
      <c r="HR622" s="12">
        <v>12000.0</v>
      </c>
      <c r="HS622" s="12">
        <v>0.0</v>
      </c>
      <c r="HT622" s="12">
        <v>0.0</v>
      </c>
      <c r="HU622" s="12">
        <v>0.0</v>
      </c>
      <c r="HV622" s="12">
        <v>0.0</v>
      </c>
      <c r="HW622" s="12">
        <v>0.0</v>
      </c>
      <c r="HX622" s="12">
        <v>12000.0</v>
      </c>
      <c r="HY622" s="20">
        <v>36596.0</v>
      </c>
      <c r="HZ622" s="19">
        <v>36626.0</v>
      </c>
    </row>
    <row r="623">
      <c r="A623" s="12" t="s">
        <v>5175</v>
      </c>
      <c r="B623" s="20">
        <v>17603.0</v>
      </c>
      <c r="C623" s="13">
        <v>45239.0</v>
      </c>
      <c r="D623" s="12">
        <v>11.0</v>
      </c>
      <c r="E623" s="12" t="s">
        <v>475</v>
      </c>
      <c r="F623" s="12" t="s">
        <v>476</v>
      </c>
      <c r="G623" s="12" t="s">
        <v>237</v>
      </c>
      <c r="H623" s="12" t="s">
        <v>238</v>
      </c>
      <c r="I623" s="12" t="s">
        <v>239</v>
      </c>
      <c r="J623" s="14"/>
      <c r="K623" s="12" t="s">
        <v>5176</v>
      </c>
      <c r="L623" s="12" t="s">
        <v>5177</v>
      </c>
      <c r="M623" s="15" t="s">
        <v>1727</v>
      </c>
      <c r="N623" s="12" t="s">
        <v>1144</v>
      </c>
      <c r="O623" s="12" t="s">
        <v>259</v>
      </c>
      <c r="P623" s="12" t="s">
        <v>245</v>
      </c>
      <c r="Q623" s="12" t="s">
        <v>278</v>
      </c>
      <c r="R623" s="12" t="s">
        <v>279</v>
      </c>
      <c r="S623" s="12" t="s">
        <v>248</v>
      </c>
      <c r="T623" s="16" t="s">
        <v>5178</v>
      </c>
      <c r="U623" s="17" t="s">
        <v>5179</v>
      </c>
      <c r="V623" s="12" t="str">
        <f t="shared" si="1"/>
        <v>3.540695</v>
      </c>
      <c r="W623" s="14" t="str">
        <f t="shared" si="2"/>
        <v>98.658551</v>
      </c>
      <c r="X623" s="14" t="str">
        <f t="shared" si="3"/>
        <v>3.540687</v>
      </c>
      <c r="Y623" s="14" t="str">
        <f t="shared" si="4"/>
        <v>98.658536</v>
      </c>
      <c r="Z623" s="18">
        <f t="shared" si="99"/>
        <v>883832.4862</v>
      </c>
      <c r="AA623" s="14" t="str">
        <f t="shared" si="6"/>
        <v>Diluar Radius</v>
      </c>
      <c r="AB623" s="14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4"/>
      <c r="DR623" s="12" t="b">
        <v>0</v>
      </c>
      <c r="DS623" s="12" t="b">
        <v>0</v>
      </c>
      <c r="DT623" s="12"/>
      <c r="DU623" s="12"/>
      <c r="DV623" s="12" t="s">
        <v>5180</v>
      </c>
      <c r="DW623" s="12" t="b">
        <v>0</v>
      </c>
      <c r="DX623" s="12"/>
      <c r="DY623" s="12"/>
      <c r="DZ623" s="12"/>
      <c r="EA623" s="12"/>
      <c r="EB623" s="12"/>
      <c r="EC623" s="12"/>
      <c r="ED623" s="12"/>
      <c r="EE623" s="12"/>
      <c r="EF623" s="14"/>
      <c r="EG623" s="14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4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4"/>
      <c r="FR623" s="12"/>
      <c r="FS623" s="12"/>
      <c r="FT623" s="12"/>
      <c r="FU623" s="12"/>
      <c r="FV623" s="12"/>
      <c r="FW623" s="12"/>
      <c r="FX623" s="12"/>
      <c r="FY623" s="12"/>
      <c r="FZ623" s="12"/>
      <c r="GA623" s="12"/>
      <c r="GB623" s="12"/>
      <c r="GC623" s="12"/>
      <c r="GD623" s="12"/>
      <c r="GE623" s="12"/>
      <c r="GF623" s="12"/>
      <c r="GG623" s="12"/>
      <c r="GH623" s="12"/>
      <c r="GI623" s="12"/>
      <c r="GJ623" s="12"/>
      <c r="GK623" s="14"/>
      <c r="GL623" s="14"/>
      <c r="GM623" s="12"/>
      <c r="GN623" s="12"/>
      <c r="GO623" s="14"/>
      <c r="GP623" s="14"/>
      <c r="GQ623" s="12"/>
      <c r="GR623" s="14"/>
      <c r="GS623" s="12"/>
      <c r="GT623" s="14"/>
      <c r="GU623" s="14"/>
      <c r="GV623" s="14"/>
      <c r="GW623" s="14"/>
      <c r="GX623" s="14"/>
      <c r="GY623" s="14"/>
      <c r="GZ623" s="14"/>
      <c r="HA623" s="14"/>
      <c r="HB623" s="14"/>
      <c r="HC623" s="14"/>
      <c r="HD623" s="14"/>
      <c r="HE623" s="14"/>
      <c r="HF623" s="14"/>
      <c r="HG623" s="14"/>
      <c r="HH623" s="14"/>
      <c r="HI623" s="14"/>
      <c r="HJ623" s="14"/>
      <c r="HK623" s="14"/>
      <c r="HL623" s="14"/>
      <c r="HM623" s="14"/>
      <c r="HN623" s="14"/>
      <c r="HO623" s="14"/>
      <c r="HP623" s="14"/>
      <c r="HQ623" s="12">
        <f t="shared" si="106"/>
        <v>0</v>
      </c>
      <c r="HR623" s="12">
        <v>0.0</v>
      </c>
      <c r="HS623" s="12">
        <v>0.0</v>
      </c>
      <c r="HT623" s="12">
        <v>0.0</v>
      </c>
      <c r="HU623" s="12">
        <v>0.0</v>
      </c>
      <c r="HV623" s="12">
        <v>0.0</v>
      </c>
      <c r="HW623" s="12">
        <v>0.0</v>
      </c>
      <c r="HX623" s="12">
        <v>0.0</v>
      </c>
      <c r="HY623" s="20">
        <v>38848.0</v>
      </c>
      <c r="HZ623" s="19">
        <v>36543.0</v>
      </c>
    </row>
    <row r="624">
      <c r="A624" s="12" t="s">
        <v>5181</v>
      </c>
      <c r="B624" s="20">
        <v>18121.0</v>
      </c>
      <c r="C624" s="13">
        <v>45239.0</v>
      </c>
      <c r="D624" s="12">
        <v>11.0</v>
      </c>
      <c r="E624" s="12" t="s">
        <v>2565</v>
      </c>
      <c r="F624" s="12" t="s">
        <v>2566</v>
      </c>
      <c r="G624" s="12" t="s">
        <v>237</v>
      </c>
      <c r="H624" s="12" t="s">
        <v>238</v>
      </c>
      <c r="I624" s="12" t="s">
        <v>239</v>
      </c>
      <c r="J624" s="14"/>
      <c r="K624" s="12" t="s">
        <v>5182</v>
      </c>
      <c r="L624" s="12" t="s">
        <v>5183</v>
      </c>
      <c r="M624" s="15" t="s">
        <v>2625</v>
      </c>
      <c r="N624" s="12" t="s">
        <v>4162</v>
      </c>
      <c r="O624" s="12" t="s">
        <v>4163</v>
      </c>
      <c r="P624" s="12" t="s">
        <v>245</v>
      </c>
      <c r="Q624" s="12" t="s">
        <v>278</v>
      </c>
      <c r="R624" s="12" t="s">
        <v>279</v>
      </c>
      <c r="S624" s="12" t="s">
        <v>248</v>
      </c>
      <c r="T624" s="16" t="s">
        <v>5184</v>
      </c>
      <c r="U624" s="17" t="s">
        <v>5185</v>
      </c>
      <c r="V624" s="12" t="str">
        <f t="shared" si="1"/>
        <v>3.569125</v>
      </c>
      <c r="W624" s="14" t="str">
        <f t="shared" si="2"/>
        <v>98.969051</v>
      </c>
      <c r="X624" s="14" t="str">
        <f t="shared" si="3"/>
        <v>3.569373</v>
      </c>
      <c r="Y624" s="14" t="str">
        <f t="shared" si="4"/>
        <v>98.969192</v>
      </c>
      <c r="Z624" s="18">
        <f t="shared" si="99"/>
        <v>14021422.87</v>
      </c>
      <c r="AA624" s="14" t="str">
        <f t="shared" si="6"/>
        <v>Diluar Radius</v>
      </c>
      <c r="AB624" s="14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4"/>
      <c r="DR624" s="12" t="b">
        <v>0</v>
      </c>
      <c r="DS624" s="12" t="b">
        <v>0</v>
      </c>
      <c r="DT624" s="12"/>
      <c r="DU624" s="12"/>
      <c r="DV624" s="12" t="s">
        <v>5186</v>
      </c>
      <c r="DW624" s="12" t="b">
        <v>0</v>
      </c>
      <c r="DX624" s="12"/>
      <c r="DY624" s="12"/>
      <c r="DZ624" s="12"/>
      <c r="EA624" s="12"/>
      <c r="EB624" s="12"/>
      <c r="EC624" s="12"/>
      <c r="ED624" s="12"/>
      <c r="EE624" s="12"/>
      <c r="EF624" s="14"/>
      <c r="EG624" s="14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4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4"/>
      <c r="FR624" s="12"/>
      <c r="FS624" s="12"/>
      <c r="FT624" s="12"/>
      <c r="FU624" s="12"/>
      <c r="FV624" s="12"/>
      <c r="FW624" s="12"/>
      <c r="FX624" s="12"/>
      <c r="FY624" s="12"/>
      <c r="FZ624" s="12"/>
      <c r="GA624" s="12"/>
      <c r="GB624" s="12"/>
      <c r="GC624" s="12"/>
      <c r="GD624" s="12"/>
      <c r="GE624" s="12"/>
      <c r="GF624" s="12"/>
      <c r="GG624" s="12"/>
      <c r="GH624" s="12"/>
      <c r="GI624" s="12"/>
      <c r="GJ624" s="12"/>
      <c r="GK624" s="14"/>
      <c r="GL624" s="14"/>
      <c r="GM624" s="12"/>
      <c r="GN624" s="12"/>
      <c r="GO624" s="14"/>
      <c r="GP624" s="14"/>
      <c r="GQ624" s="12"/>
      <c r="GR624" s="14"/>
      <c r="GS624" s="12"/>
      <c r="GT624" s="14"/>
      <c r="GU624" s="14"/>
      <c r="GV624" s="14"/>
      <c r="GW624" s="14"/>
      <c r="GX624" s="14"/>
      <c r="GY624" s="14"/>
      <c r="GZ624" s="14"/>
      <c r="HA624" s="14"/>
      <c r="HB624" s="14"/>
      <c r="HC624" s="14"/>
      <c r="HD624" s="14"/>
      <c r="HE624" s="14"/>
      <c r="HF624" s="14"/>
      <c r="HG624" s="14"/>
      <c r="HH624" s="14"/>
      <c r="HI624" s="14"/>
      <c r="HJ624" s="14"/>
      <c r="HK624" s="14"/>
      <c r="HL624" s="14"/>
      <c r="HM624" s="14"/>
      <c r="HN624" s="14"/>
      <c r="HO624" s="14"/>
      <c r="HP624" s="14"/>
      <c r="HQ624" s="12">
        <f t="shared" si="106"/>
        <v>0</v>
      </c>
      <c r="HR624" s="12">
        <v>0.0</v>
      </c>
      <c r="HS624" s="12">
        <v>0.0</v>
      </c>
      <c r="HT624" s="12">
        <v>0.0</v>
      </c>
      <c r="HU624" s="12">
        <v>0.0</v>
      </c>
      <c r="HV624" s="12">
        <v>0.0</v>
      </c>
      <c r="HW624" s="12">
        <v>0.0</v>
      </c>
      <c r="HX624" s="12">
        <v>0.0</v>
      </c>
      <c r="HY624" s="12" t="s">
        <v>5187</v>
      </c>
      <c r="HZ624" s="12" t="s">
        <v>3650</v>
      </c>
    </row>
    <row r="625">
      <c r="A625" s="12" t="s">
        <v>5188</v>
      </c>
      <c r="B625" s="12" t="s">
        <v>5189</v>
      </c>
      <c r="C625" s="13">
        <v>45239.0</v>
      </c>
      <c r="D625" s="12">
        <v>11.0</v>
      </c>
      <c r="E625" s="12" t="s">
        <v>596</v>
      </c>
      <c r="F625" s="12" t="s">
        <v>597</v>
      </c>
      <c r="G625" s="12" t="s">
        <v>237</v>
      </c>
      <c r="H625" s="12" t="s">
        <v>238</v>
      </c>
      <c r="I625" s="12" t="s">
        <v>239</v>
      </c>
      <c r="J625" s="14"/>
      <c r="K625" s="12" t="s">
        <v>5190</v>
      </c>
      <c r="L625" s="12" t="s">
        <v>5191</v>
      </c>
      <c r="M625" s="15" t="s">
        <v>600</v>
      </c>
      <c r="N625" s="12" t="s">
        <v>723</v>
      </c>
      <c r="O625" s="12" t="s">
        <v>259</v>
      </c>
      <c r="P625" s="12" t="s">
        <v>245</v>
      </c>
      <c r="Q625" s="12" t="s">
        <v>278</v>
      </c>
      <c r="R625" s="12" t="s">
        <v>279</v>
      </c>
      <c r="S625" s="12" t="s">
        <v>248</v>
      </c>
      <c r="T625" s="16" t="s">
        <v>5192</v>
      </c>
      <c r="U625" s="17" t="s">
        <v>5193</v>
      </c>
      <c r="V625" s="12" t="str">
        <f t="shared" si="1"/>
        <v>3.629533</v>
      </c>
      <c r="W625" s="14" t="str">
        <f t="shared" si="2"/>
        <v>98.690622</v>
      </c>
      <c r="X625" s="14" t="str">
        <f t="shared" si="3"/>
        <v>3.629159</v>
      </c>
      <c r="Y625" s="14" t="str">
        <f t="shared" si="4"/>
        <v>98.690207</v>
      </c>
      <c r="Z625" s="18">
        <f t="shared" si="99"/>
        <v>6287157.531</v>
      </c>
      <c r="AA625" s="14" t="str">
        <f t="shared" si="6"/>
        <v>Diluar Radius</v>
      </c>
      <c r="AB625" s="14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 t="b">
        <v>1</v>
      </c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 t="b">
        <v>1</v>
      </c>
      <c r="CM625" s="12"/>
      <c r="CN625" s="12"/>
      <c r="CO625" s="12"/>
      <c r="CP625" s="12"/>
      <c r="CQ625" s="12"/>
      <c r="CR625" s="12"/>
      <c r="CS625" s="12" t="b">
        <v>1</v>
      </c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4"/>
      <c r="DR625" s="12" t="b">
        <v>0</v>
      </c>
      <c r="DS625" s="12" t="b">
        <v>0</v>
      </c>
      <c r="DT625" s="12"/>
      <c r="DU625" s="12"/>
      <c r="DV625" s="12" t="s">
        <v>5194</v>
      </c>
      <c r="DW625" s="12" t="b">
        <v>1</v>
      </c>
      <c r="DX625" s="12"/>
      <c r="DY625" s="12"/>
      <c r="DZ625" s="12"/>
      <c r="EA625" s="12"/>
      <c r="EB625" s="12"/>
      <c r="EC625" s="12"/>
      <c r="ED625" s="12"/>
      <c r="EE625" s="12"/>
      <c r="EF625" s="14"/>
      <c r="EG625" s="14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4"/>
      <c r="EU625" s="12"/>
      <c r="EV625" s="12"/>
      <c r="EW625" s="12"/>
      <c r="EX625" s="12"/>
      <c r="EY625" s="12">
        <v>2.0</v>
      </c>
      <c r="EZ625" s="12"/>
      <c r="FA625" s="12"/>
      <c r="FB625" s="12"/>
      <c r="FC625" s="12">
        <v>2.0</v>
      </c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4"/>
      <c r="FR625" s="12"/>
      <c r="FS625" s="12"/>
      <c r="FT625" s="12"/>
      <c r="FU625" s="12"/>
      <c r="FV625" s="12"/>
      <c r="FW625" s="12"/>
      <c r="FX625" s="12"/>
      <c r="FY625" s="12"/>
      <c r="FZ625" s="12"/>
      <c r="GA625" s="12"/>
      <c r="GB625" s="12"/>
      <c r="GC625" s="12"/>
      <c r="GD625" s="12"/>
      <c r="GE625" s="12"/>
      <c r="GF625" s="12"/>
      <c r="GG625" s="12"/>
      <c r="GH625" s="12"/>
      <c r="GI625" s="12"/>
      <c r="GJ625" s="12"/>
      <c r="GK625" s="14"/>
      <c r="GL625" s="14"/>
      <c r="GM625" s="12"/>
      <c r="GN625" s="12"/>
      <c r="GO625" s="14"/>
      <c r="GP625" s="14"/>
      <c r="GQ625" s="12"/>
      <c r="GR625" s="14"/>
      <c r="GS625" s="12"/>
      <c r="GT625" s="14"/>
      <c r="GU625" s="14"/>
      <c r="GV625" s="14"/>
      <c r="GW625" s="14"/>
      <c r="GX625" s="14"/>
      <c r="GY625" s="14"/>
      <c r="GZ625" s="14"/>
      <c r="HA625" s="14"/>
      <c r="HB625" s="14"/>
      <c r="HC625" s="14"/>
      <c r="HD625" s="14"/>
      <c r="HE625" s="14"/>
      <c r="HF625" s="14"/>
      <c r="HG625" s="14"/>
      <c r="HH625" s="14"/>
      <c r="HI625" s="14"/>
      <c r="HJ625" s="14"/>
      <c r="HK625" s="14"/>
      <c r="HL625" s="14"/>
      <c r="HM625" s="14"/>
      <c r="HN625" s="14"/>
      <c r="HO625" s="14"/>
      <c r="HP625" s="14"/>
      <c r="HQ625" s="12">
        <f t="shared" si="106"/>
        <v>3</v>
      </c>
      <c r="HR625" s="12">
        <v>48000.0</v>
      </c>
      <c r="HS625" s="12">
        <v>0.0</v>
      </c>
      <c r="HT625" s="12">
        <v>0.0</v>
      </c>
      <c r="HU625" s="12">
        <v>0.0</v>
      </c>
      <c r="HV625" s="12">
        <v>0.0</v>
      </c>
      <c r="HW625" s="12">
        <v>0.0</v>
      </c>
      <c r="HX625" s="12">
        <v>48000.0</v>
      </c>
      <c r="HY625" s="12" t="s">
        <v>5195</v>
      </c>
      <c r="HZ625" s="19">
        <v>36736.0</v>
      </c>
    </row>
    <row r="626">
      <c r="A626" s="12" t="s">
        <v>5196</v>
      </c>
      <c r="B626" s="12" t="s">
        <v>5197</v>
      </c>
      <c r="C626" s="13">
        <v>45239.0</v>
      </c>
      <c r="D626" s="12">
        <v>11.0</v>
      </c>
      <c r="E626" s="12" t="s">
        <v>235</v>
      </c>
      <c r="F626" s="12" t="s">
        <v>236</v>
      </c>
      <c r="G626" s="12" t="s">
        <v>237</v>
      </c>
      <c r="H626" s="12" t="s">
        <v>238</v>
      </c>
      <c r="I626" s="12" t="s">
        <v>239</v>
      </c>
      <c r="J626" s="14"/>
      <c r="K626" s="12" t="s">
        <v>1925</v>
      </c>
      <c r="L626" s="12" t="s">
        <v>1926</v>
      </c>
      <c r="M626" s="15" t="s">
        <v>268</v>
      </c>
      <c r="N626" s="12" t="s">
        <v>311</v>
      </c>
      <c r="O626" s="12" t="s">
        <v>259</v>
      </c>
      <c r="P626" s="12" t="s">
        <v>245</v>
      </c>
      <c r="Q626" s="12" t="s">
        <v>278</v>
      </c>
      <c r="R626" s="12" t="s">
        <v>279</v>
      </c>
      <c r="S626" s="12" t="s">
        <v>248</v>
      </c>
      <c r="T626" s="16" t="s">
        <v>5198</v>
      </c>
      <c r="U626" s="17" t="s">
        <v>5199</v>
      </c>
      <c r="V626" s="12" t="str">
        <f t="shared" si="1"/>
        <v>3.610617</v>
      </c>
      <c r="W626" s="14" t="str">
        <f t="shared" si="2"/>
        <v>98.605061</v>
      </c>
      <c r="X626" s="14" t="str">
        <f t="shared" si="3"/>
        <v>3.610620</v>
      </c>
      <c r="Y626" s="14" t="str">
        <f t="shared" si="4"/>
        <v>98.605049</v>
      </c>
      <c r="Z626" s="18">
        <f t="shared" si="99"/>
        <v>1371160.09</v>
      </c>
      <c r="AA626" s="14" t="str">
        <f t="shared" si="6"/>
        <v>Diluar Radius</v>
      </c>
      <c r="AB626" s="14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 t="b">
        <v>1</v>
      </c>
      <c r="BC626" s="12"/>
      <c r="BD626" s="12"/>
      <c r="BE626" s="12"/>
      <c r="BF626" s="12" t="b">
        <v>1</v>
      </c>
      <c r="BG626" s="12"/>
      <c r="BH626" s="12"/>
      <c r="BI626" s="12" t="b">
        <v>1</v>
      </c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 t="b">
        <v>1</v>
      </c>
      <c r="CA626" s="12"/>
      <c r="CB626" s="12" t="b">
        <v>1</v>
      </c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4"/>
      <c r="DR626" s="12" t="b">
        <v>0</v>
      </c>
      <c r="DS626" s="12" t="b">
        <v>0</v>
      </c>
      <c r="DT626" s="12"/>
      <c r="DU626" s="12"/>
      <c r="DV626" s="12" t="s">
        <v>5200</v>
      </c>
      <c r="DW626" s="12" t="b">
        <v>1</v>
      </c>
      <c r="DX626" s="12"/>
      <c r="DY626" s="12"/>
      <c r="DZ626" s="12"/>
      <c r="EA626" s="12"/>
      <c r="EB626" s="12"/>
      <c r="EC626" s="12"/>
      <c r="ED626" s="12"/>
      <c r="EE626" s="12"/>
      <c r="EF626" s="14"/>
      <c r="EG626" s="14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4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4"/>
      <c r="FR626" s="12"/>
      <c r="FS626" s="12"/>
      <c r="FT626" s="12"/>
      <c r="FU626" s="12"/>
      <c r="FV626" s="12"/>
      <c r="FW626" s="12"/>
      <c r="FX626" s="12"/>
      <c r="FY626" s="12">
        <v>2.0</v>
      </c>
      <c r="FZ626" s="12"/>
      <c r="GA626" s="12"/>
      <c r="GB626" s="12"/>
      <c r="GC626" s="12"/>
      <c r="GD626" s="12"/>
      <c r="GE626" s="12"/>
      <c r="GF626" s="12"/>
      <c r="GG626" s="12"/>
      <c r="GH626" s="12"/>
      <c r="GI626" s="12"/>
      <c r="GJ626" s="12"/>
      <c r="GK626" s="14"/>
      <c r="GL626" s="14"/>
      <c r="GM626" s="12"/>
      <c r="GN626" s="12"/>
      <c r="GO626" s="14"/>
      <c r="GP626" s="14"/>
      <c r="GQ626" s="12"/>
      <c r="GR626" s="14"/>
      <c r="GS626" s="12"/>
      <c r="GT626" s="14"/>
      <c r="GU626" s="14"/>
      <c r="GV626" s="14"/>
      <c r="GW626" s="14"/>
      <c r="GX626" s="14"/>
      <c r="GY626" s="14"/>
      <c r="GZ626" s="14"/>
      <c r="HA626" s="14"/>
      <c r="HB626" s="14"/>
      <c r="HC626" s="14"/>
      <c r="HD626" s="14"/>
      <c r="HE626" s="14"/>
      <c r="HF626" s="14"/>
      <c r="HG626" s="14"/>
      <c r="HH626" s="14"/>
      <c r="HI626" s="14"/>
      <c r="HJ626" s="14"/>
      <c r="HK626" s="14"/>
      <c r="HL626" s="14"/>
      <c r="HM626" s="14"/>
      <c r="HN626" s="14"/>
      <c r="HO626" s="14"/>
      <c r="HP626" s="14"/>
      <c r="HQ626" s="12">
        <f t="shared" si="106"/>
        <v>5</v>
      </c>
      <c r="HR626" s="12">
        <v>24000.0</v>
      </c>
      <c r="HS626" s="12">
        <v>0.0</v>
      </c>
      <c r="HT626" s="12">
        <v>0.0</v>
      </c>
      <c r="HU626" s="12">
        <v>0.0</v>
      </c>
      <c r="HV626" s="12">
        <v>0.0</v>
      </c>
      <c r="HW626" s="12">
        <v>0.0</v>
      </c>
      <c r="HX626" s="12">
        <v>24000.0</v>
      </c>
      <c r="HY626" s="12" t="s">
        <v>5201</v>
      </c>
      <c r="HZ626" s="12" t="s">
        <v>5202</v>
      </c>
    </row>
    <row r="627">
      <c r="A627" s="12" t="s">
        <v>5203</v>
      </c>
      <c r="B627" s="12" t="s">
        <v>5204</v>
      </c>
      <c r="C627" s="13">
        <v>45239.0</v>
      </c>
      <c r="D627" s="12">
        <v>11.0</v>
      </c>
      <c r="E627" s="12" t="s">
        <v>596</v>
      </c>
      <c r="F627" s="12" t="s">
        <v>597</v>
      </c>
      <c r="G627" s="12" t="s">
        <v>237</v>
      </c>
      <c r="H627" s="12" t="s">
        <v>238</v>
      </c>
      <c r="I627" s="12" t="s">
        <v>239</v>
      </c>
      <c r="J627" s="14"/>
      <c r="K627" s="12" t="s">
        <v>5205</v>
      </c>
      <c r="L627" s="12" t="s">
        <v>5206</v>
      </c>
      <c r="M627" s="15" t="s">
        <v>600</v>
      </c>
      <c r="N627" s="12" t="s">
        <v>723</v>
      </c>
      <c r="O627" s="12" t="s">
        <v>259</v>
      </c>
      <c r="P627" s="12" t="s">
        <v>245</v>
      </c>
      <c r="Q627" s="12" t="s">
        <v>278</v>
      </c>
      <c r="R627" s="12" t="s">
        <v>279</v>
      </c>
      <c r="S627" s="12" t="s">
        <v>5207</v>
      </c>
      <c r="T627" s="16" t="s">
        <v>5208</v>
      </c>
      <c r="U627" s="17" t="s">
        <v>5209</v>
      </c>
      <c r="V627" s="12" t="str">
        <f t="shared" si="1"/>
        <v>3.629513</v>
      </c>
      <c r="W627" s="14" t="str">
        <f t="shared" si="2"/>
        <v>98.687972</v>
      </c>
      <c r="X627" s="14" t="str">
        <f t="shared" si="3"/>
        <v>3.629350</v>
      </c>
      <c r="Y627" s="14" t="str">
        <f t="shared" si="4"/>
        <v>98.687915</v>
      </c>
      <c r="Z627" s="18">
        <f t="shared" si="99"/>
        <v>13426337.69</v>
      </c>
      <c r="AA627" s="14" t="str">
        <f t="shared" si="6"/>
        <v>Diluar Radius</v>
      </c>
      <c r="AB627" s="14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 t="b">
        <v>1</v>
      </c>
      <c r="BA627" s="12"/>
      <c r="BB627" s="12" t="b">
        <v>1</v>
      </c>
      <c r="BC627" s="12"/>
      <c r="BD627" s="12"/>
      <c r="BE627" s="12"/>
      <c r="BF627" s="12" t="b">
        <v>1</v>
      </c>
      <c r="BG627" s="12"/>
      <c r="BH627" s="12"/>
      <c r="BI627" s="12" t="b">
        <v>1</v>
      </c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 t="b">
        <v>1</v>
      </c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4"/>
      <c r="DR627" s="12" t="b">
        <v>0</v>
      </c>
      <c r="DS627" s="12" t="b">
        <v>0</v>
      </c>
      <c r="DT627" s="12"/>
      <c r="DU627" s="12"/>
      <c r="DV627" s="12" t="s">
        <v>5210</v>
      </c>
      <c r="DW627" s="12" t="b">
        <v>1</v>
      </c>
      <c r="DX627" s="12"/>
      <c r="DY627" s="12"/>
      <c r="DZ627" s="12"/>
      <c r="EA627" s="12"/>
      <c r="EB627" s="12"/>
      <c r="EC627" s="12"/>
      <c r="ED627" s="12"/>
      <c r="EE627" s="12"/>
      <c r="EF627" s="14"/>
      <c r="EG627" s="14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4"/>
      <c r="EU627" s="12"/>
      <c r="EV627" s="12"/>
      <c r="EW627" s="12">
        <v>1.0</v>
      </c>
      <c r="EX627" s="12">
        <v>1.0</v>
      </c>
      <c r="EY627" s="12"/>
      <c r="EZ627" s="12"/>
      <c r="FA627" s="12"/>
      <c r="FB627" s="12"/>
      <c r="FC627" s="12">
        <v>1.0</v>
      </c>
      <c r="FD627" s="12"/>
      <c r="FE627" s="12"/>
      <c r="FF627" s="12">
        <v>1.0</v>
      </c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4"/>
      <c r="FR627" s="12"/>
      <c r="FS627" s="12"/>
      <c r="FT627" s="12"/>
      <c r="FU627" s="12"/>
      <c r="FV627" s="12"/>
      <c r="FW627" s="12"/>
      <c r="FX627" s="12"/>
      <c r="FY627" s="12"/>
      <c r="FZ627" s="12"/>
      <c r="GA627" s="12"/>
      <c r="GB627" s="12"/>
      <c r="GC627" s="12"/>
      <c r="GD627" s="12"/>
      <c r="GE627" s="12"/>
      <c r="GF627" s="12"/>
      <c r="GG627" s="12"/>
      <c r="GH627" s="12"/>
      <c r="GI627" s="12"/>
      <c r="GJ627" s="12"/>
      <c r="GK627" s="14"/>
      <c r="GL627" s="14"/>
      <c r="GM627" s="12"/>
      <c r="GN627" s="12"/>
      <c r="GO627" s="14"/>
      <c r="GP627" s="14"/>
      <c r="GQ627" s="12"/>
      <c r="GR627" s="14"/>
      <c r="GS627" s="12"/>
      <c r="GT627" s="14"/>
      <c r="GU627" s="14"/>
      <c r="GV627" s="14"/>
      <c r="GW627" s="14"/>
      <c r="GX627" s="14"/>
      <c r="GY627" s="14"/>
      <c r="GZ627" s="14"/>
      <c r="HA627" s="14"/>
      <c r="HB627" s="14"/>
      <c r="HC627" s="14"/>
      <c r="HD627" s="14"/>
      <c r="HE627" s="14"/>
      <c r="HF627" s="14"/>
      <c r="HG627" s="14"/>
      <c r="HH627" s="14"/>
      <c r="HI627" s="14"/>
      <c r="HJ627" s="14"/>
      <c r="HK627" s="14"/>
      <c r="HL627" s="14"/>
      <c r="HM627" s="14"/>
      <c r="HN627" s="14"/>
      <c r="HO627" s="14"/>
      <c r="HP627" s="14"/>
      <c r="HQ627" s="12">
        <f t="shared" si="106"/>
        <v>5</v>
      </c>
      <c r="HR627" s="12">
        <v>48000.0</v>
      </c>
      <c r="HS627" s="12">
        <v>0.0</v>
      </c>
      <c r="HT627" s="12">
        <v>0.0</v>
      </c>
      <c r="HU627" s="12">
        <v>0.0</v>
      </c>
      <c r="HV627" s="12">
        <v>0.0</v>
      </c>
      <c r="HW627" s="12">
        <v>0.0</v>
      </c>
      <c r="HX627" s="12">
        <v>48000.0</v>
      </c>
      <c r="HY627" s="12" t="s">
        <v>1819</v>
      </c>
      <c r="HZ627" s="19">
        <v>36570.0</v>
      </c>
    </row>
    <row r="628">
      <c r="A628" s="12" t="s">
        <v>5211</v>
      </c>
      <c r="B628" s="12" t="s">
        <v>5212</v>
      </c>
      <c r="C628" s="13">
        <v>45239.0</v>
      </c>
      <c r="D628" s="12">
        <v>11.0</v>
      </c>
      <c r="E628" s="12" t="s">
        <v>2565</v>
      </c>
      <c r="F628" s="12" t="s">
        <v>2566</v>
      </c>
      <c r="G628" s="12" t="s">
        <v>237</v>
      </c>
      <c r="H628" s="12" t="s">
        <v>238</v>
      </c>
      <c r="I628" s="12" t="s">
        <v>239</v>
      </c>
      <c r="J628" s="14"/>
      <c r="K628" s="12" t="s">
        <v>5213</v>
      </c>
      <c r="L628" s="12" t="s">
        <v>5214</v>
      </c>
      <c r="M628" s="15" t="s">
        <v>2625</v>
      </c>
      <c r="N628" s="12" t="s">
        <v>4162</v>
      </c>
      <c r="O628" s="12" t="s">
        <v>4163</v>
      </c>
      <c r="P628" s="12" t="s">
        <v>245</v>
      </c>
      <c r="Q628" s="12" t="s">
        <v>246</v>
      </c>
      <c r="R628" s="12" t="s">
        <v>247</v>
      </c>
      <c r="S628" s="12" t="s">
        <v>248</v>
      </c>
      <c r="T628" s="16" t="s">
        <v>5215</v>
      </c>
      <c r="U628" s="17" t="s">
        <v>5216</v>
      </c>
      <c r="V628" s="12" t="str">
        <f t="shared" si="1"/>
        <v>3.568405</v>
      </c>
      <c r="W628" s="14" t="str">
        <f t="shared" si="2"/>
        <v>98.974155</v>
      </c>
      <c r="X628" s="14" t="str">
        <f t="shared" si="3"/>
        <v>3.568476</v>
      </c>
      <c r="Y628" s="14" t="str">
        <f t="shared" si="4"/>
        <v>98.974318</v>
      </c>
      <c r="Z628" s="18">
        <f t="shared" si="99"/>
        <v>6154706.253</v>
      </c>
      <c r="AA628" s="14" t="str">
        <f t="shared" si="6"/>
        <v>Diluar Radius</v>
      </c>
      <c r="AB628" s="14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4"/>
      <c r="DR628" s="12" t="b">
        <v>0</v>
      </c>
      <c r="DS628" s="12" t="b">
        <v>0</v>
      </c>
      <c r="DT628" s="12"/>
      <c r="DU628" s="12"/>
      <c r="DV628" s="12" t="s">
        <v>5217</v>
      </c>
      <c r="DW628" s="12" t="b">
        <v>1</v>
      </c>
      <c r="DX628" s="12"/>
      <c r="DY628" s="12"/>
      <c r="DZ628" s="12"/>
      <c r="EA628" s="12"/>
      <c r="EB628" s="12"/>
      <c r="EC628" s="12"/>
      <c r="ED628" s="12"/>
      <c r="EE628" s="12"/>
      <c r="EF628" s="14"/>
      <c r="EG628" s="14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4"/>
      <c r="EU628" s="12">
        <v>1.0</v>
      </c>
      <c r="EV628" s="12"/>
      <c r="EW628" s="12"/>
      <c r="EX628" s="12"/>
      <c r="EY628" s="12"/>
      <c r="EZ628" s="12"/>
      <c r="FA628" s="12"/>
      <c r="FB628" s="12"/>
      <c r="FC628" s="12">
        <v>1.0</v>
      </c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4"/>
      <c r="FR628" s="12"/>
      <c r="FS628" s="12"/>
      <c r="FT628" s="12">
        <v>1.0</v>
      </c>
      <c r="FU628" s="12"/>
      <c r="FV628" s="12"/>
      <c r="FW628" s="12"/>
      <c r="FX628" s="12"/>
      <c r="FY628" s="12">
        <v>1.0</v>
      </c>
      <c r="FZ628" s="12"/>
      <c r="GA628" s="12"/>
      <c r="GB628" s="12"/>
      <c r="GC628" s="12"/>
      <c r="GD628" s="12">
        <v>1.0</v>
      </c>
      <c r="GE628" s="12"/>
      <c r="GF628" s="12"/>
      <c r="GG628" s="12"/>
      <c r="GH628" s="12">
        <v>1.0</v>
      </c>
      <c r="GI628" s="12"/>
      <c r="GJ628" s="12"/>
      <c r="GK628" s="14"/>
      <c r="GL628" s="14"/>
      <c r="GM628" s="12"/>
      <c r="GN628" s="12"/>
      <c r="GO628" s="14"/>
      <c r="GP628" s="14"/>
      <c r="GQ628" s="12"/>
      <c r="GR628" s="14"/>
      <c r="GS628" s="12"/>
      <c r="GT628" s="14"/>
      <c r="GU628" s="14"/>
      <c r="GV628" s="14"/>
      <c r="GW628" s="14"/>
      <c r="GX628" s="14"/>
      <c r="GY628" s="14"/>
      <c r="GZ628" s="14"/>
      <c r="HA628" s="14"/>
      <c r="HB628" s="14"/>
      <c r="HC628" s="14"/>
      <c r="HD628" s="14"/>
      <c r="HE628" s="14"/>
      <c r="HF628" s="14"/>
      <c r="HG628" s="14"/>
      <c r="HH628" s="14"/>
      <c r="HI628" s="14"/>
      <c r="HJ628" s="14"/>
      <c r="HK628" s="14"/>
      <c r="HL628" s="14"/>
      <c r="HM628" s="14"/>
      <c r="HN628" s="14"/>
      <c r="HO628" s="14"/>
      <c r="HP628" s="14"/>
      <c r="HQ628" s="12">
        <f t="shared" si="106"/>
        <v>0</v>
      </c>
      <c r="HR628" s="12">
        <v>72000.0</v>
      </c>
      <c r="HS628" s="12">
        <v>0.0</v>
      </c>
      <c r="HT628" s="12">
        <v>0.0</v>
      </c>
      <c r="HU628" s="12">
        <v>0.0</v>
      </c>
      <c r="HV628" s="12">
        <v>0.0</v>
      </c>
      <c r="HW628" s="12">
        <v>0.0</v>
      </c>
      <c r="HX628" s="12">
        <v>72000.0</v>
      </c>
      <c r="HY628" s="12" t="s">
        <v>5218</v>
      </c>
      <c r="HZ628" s="12" t="s">
        <v>1047</v>
      </c>
    </row>
    <row r="629">
      <c r="A629" s="12" t="s">
        <v>5219</v>
      </c>
      <c r="B629" s="12" t="s">
        <v>5220</v>
      </c>
      <c r="C629" s="13">
        <v>45239.0</v>
      </c>
      <c r="D629" s="12">
        <v>11.0</v>
      </c>
      <c r="E629" s="12" t="s">
        <v>235</v>
      </c>
      <c r="F629" s="12" t="s">
        <v>236</v>
      </c>
      <c r="G629" s="12" t="s">
        <v>237</v>
      </c>
      <c r="H629" s="12" t="s">
        <v>238</v>
      </c>
      <c r="I629" s="12" t="s">
        <v>239</v>
      </c>
      <c r="J629" s="14"/>
      <c r="K629" s="12" t="s">
        <v>1448</v>
      </c>
      <c r="L629" s="12" t="s">
        <v>1449</v>
      </c>
      <c r="M629" s="15" t="s">
        <v>268</v>
      </c>
      <c r="N629" s="12" t="s">
        <v>744</v>
      </c>
      <c r="O629" s="12" t="s">
        <v>259</v>
      </c>
      <c r="P629" s="12" t="s">
        <v>245</v>
      </c>
      <c r="Q629" s="12" t="s">
        <v>278</v>
      </c>
      <c r="R629" s="12" t="s">
        <v>279</v>
      </c>
      <c r="S629" s="12" t="s">
        <v>248</v>
      </c>
      <c r="T629" s="16" t="s">
        <v>5221</v>
      </c>
      <c r="U629" s="17" t="s">
        <v>5222</v>
      </c>
      <c r="V629" s="12" t="str">
        <f t="shared" si="1"/>
        <v>3.618627</v>
      </c>
      <c r="W629" s="14" t="str">
        <f t="shared" si="2"/>
        <v>98.605628</v>
      </c>
      <c r="X629" s="14" t="str">
        <f t="shared" si="3"/>
        <v>3.618764</v>
      </c>
      <c r="Y629" s="14" t="str">
        <f t="shared" si="4"/>
        <v>98.605593</v>
      </c>
      <c r="Z629" s="18">
        <f t="shared" si="99"/>
        <v>15100532.59</v>
      </c>
      <c r="AA629" s="14" t="str">
        <f t="shared" si="6"/>
        <v>Diluar Radius</v>
      </c>
      <c r="AB629" s="14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 t="b">
        <v>1</v>
      </c>
      <c r="BA629" s="12" t="b">
        <v>1</v>
      </c>
      <c r="BB629" s="12" t="b">
        <v>1</v>
      </c>
      <c r="BC629" s="12"/>
      <c r="BD629" s="12" t="b">
        <v>1</v>
      </c>
      <c r="BE629" s="12"/>
      <c r="BF629" s="12" t="b">
        <v>1</v>
      </c>
      <c r="BG629" s="12"/>
      <c r="BH629" s="12"/>
      <c r="BI629" s="12" t="b">
        <v>1</v>
      </c>
      <c r="BJ629" s="12"/>
      <c r="BK629" s="12"/>
      <c r="BL629" s="12" t="b">
        <v>1</v>
      </c>
      <c r="BM629" s="12"/>
      <c r="BN629" s="12"/>
      <c r="BO629" s="12"/>
      <c r="BP629" s="12"/>
      <c r="BQ629" s="12"/>
      <c r="BR629" s="12" t="b">
        <v>1</v>
      </c>
      <c r="BS629" s="12"/>
      <c r="BT629" s="12"/>
      <c r="BU629" s="12"/>
      <c r="BV629" s="12" t="b">
        <v>1</v>
      </c>
      <c r="BW629" s="12" t="b">
        <v>1</v>
      </c>
      <c r="BX629" s="12" t="b">
        <v>1</v>
      </c>
      <c r="BY629" s="12"/>
      <c r="BZ629" s="12" t="b">
        <v>1</v>
      </c>
      <c r="CA629" s="12"/>
      <c r="CB629" s="12" t="b">
        <v>1</v>
      </c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4"/>
      <c r="DR629" s="12" t="b">
        <v>0</v>
      </c>
      <c r="DS629" s="12" t="b">
        <v>0</v>
      </c>
      <c r="DT629" s="12"/>
      <c r="DU629" s="12"/>
      <c r="DV629" s="12" t="s">
        <v>5223</v>
      </c>
      <c r="DW629" s="12" t="b">
        <v>1</v>
      </c>
      <c r="DX629" s="12"/>
      <c r="DY629" s="12"/>
      <c r="DZ629" s="12"/>
      <c r="EA629" s="12"/>
      <c r="EB629" s="12"/>
      <c r="EC629" s="12"/>
      <c r="ED629" s="12"/>
      <c r="EE629" s="12"/>
      <c r="EF629" s="14"/>
      <c r="EG629" s="14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4"/>
      <c r="EU629" s="12"/>
      <c r="EV629" s="12"/>
      <c r="EW629" s="12">
        <v>0.0</v>
      </c>
      <c r="EX629" s="12"/>
      <c r="EY629" s="12">
        <v>1.0</v>
      </c>
      <c r="EZ629" s="12"/>
      <c r="FA629" s="12"/>
      <c r="FB629" s="12"/>
      <c r="FC629" s="12">
        <v>1.0</v>
      </c>
      <c r="FD629" s="12"/>
      <c r="FE629" s="12"/>
      <c r="FF629" s="12">
        <v>1.0</v>
      </c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4"/>
      <c r="FR629" s="12"/>
      <c r="FS629" s="12"/>
      <c r="FT629" s="12"/>
      <c r="FU629" s="12"/>
      <c r="FV629" s="12"/>
      <c r="FW629" s="12"/>
      <c r="FX629" s="12"/>
      <c r="FY629" s="12">
        <v>2.0</v>
      </c>
      <c r="FZ629" s="12"/>
      <c r="GA629" s="12"/>
      <c r="GB629" s="12"/>
      <c r="GC629" s="12"/>
      <c r="GD629" s="12"/>
      <c r="GE629" s="12"/>
      <c r="GF629" s="12"/>
      <c r="GG629" s="12"/>
      <c r="GH629" s="12"/>
      <c r="GI629" s="12"/>
      <c r="GJ629" s="12"/>
      <c r="GK629" s="14"/>
      <c r="GL629" s="14"/>
      <c r="GM629" s="12"/>
      <c r="GN629" s="12"/>
      <c r="GO629" s="14"/>
      <c r="GP629" s="14"/>
      <c r="GQ629" s="12"/>
      <c r="GR629" s="14"/>
      <c r="GS629" s="12"/>
      <c r="GT629" s="14"/>
      <c r="GU629" s="14"/>
      <c r="GV629" s="14"/>
      <c r="GW629" s="14"/>
      <c r="GX629" s="14"/>
      <c r="GY629" s="14"/>
      <c r="GZ629" s="14"/>
      <c r="HA629" s="14"/>
      <c r="HB629" s="14"/>
      <c r="HC629" s="14"/>
      <c r="HD629" s="14"/>
      <c r="HE629" s="14"/>
      <c r="HF629" s="14"/>
      <c r="HG629" s="14"/>
      <c r="HH629" s="14"/>
      <c r="HI629" s="14"/>
      <c r="HJ629" s="14"/>
      <c r="HK629" s="14"/>
      <c r="HL629" s="14"/>
      <c r="HM629" s="14"/>
      <c r="HN629" s="14"/>
      <c r="HO629" s="14"/>
      <c r="HP629" s="14"/>
      <c r="HQ629" s="12">
        <f t="shared" si="106"/>
        <v>13</v>
      </c>
      <c r="HR629" s="12">
        <v>60000.0</v>
      </c>
      <c r="HS629" s="12">
        <v>0.0</v>
      </c>
      <c r="HT629" s="12">
        <v>0.0</v>
      </c>
      <c r="HU629" s="12">
        <v>0.0</v>
      </c>
      <c r="HV629" s="12">
        <v>0.0</v>
      </c>
      <c r="HW629" s="12">
        <v>0.0</v>
      </c>
      <c r="HX629" s="12">
        <v>60000.0</v>
      </c>
      <c r="HY629" s="12" t="s">
        <v>5224</v>
      </c>
      <c r="HZ629" s="12" t="s">
        <v>5225</v>
      </c>
    </row>
    <row r="630">
      <c r="A630" s="12" t="s">
        <v>5226</v>
      </c>
      <c r="B630" s="12" t="s">
        <v>5227</v>
      </c>
      <c r="C630" s="13">
        <v>45239.0</v>
      </c>
      <c r="D630" s="12">
        <v>11.0</v>
      </c>
      <c r="E630" s="12" t="s">
        <v>596</v>
      </c>
      <c r="F630" s="12" t="s">
        <v>597</v>
      </c>
      <c r="G630" s="12" t="s">
        <v>237</v>
      </c>
      <c r="H630" s="12" t="s">
        <v>238</v>
      </c>
      <c r="I630" s="12" t="s">
        <v>239</v>
      </c>
      <c r="J630" s="14"/>
      <c r="K630" s="12" t="s">
        <v>5228</v>
      </c>
      <c r="L630" s="12" t="s">
        <v>5229</v>
      </c>
      <c r="M630" s="15" t="s">
        <v>600</v>
      </c>
      <c r="N630" s="12" t="s">
        <v>723</v>
      </c>
      <c r="O630" s="12" t="s">
        <v>259</v>
      </c>
      <c r="P630" s="12" t="s">
        <v>245</v>
      </c>
      <c r="Q630" s="12" t="s">
        <v>299</v>
      </c>
      <c r="R630" s="12" t="s">
        <v>247</v>
      </c>
      <c r="S630" s="12" t="s">
        <v>248</v>
      </c>
      <c r="T630" s="16" t="s">
        <v>5230</v>
      </c>
      <c r="U630" s="17" t="s">
        <v>5231</v>
      </c>
      <c r="V630" s="12" t="str">
        <f t="shared" si="1"/>
        <v>3.629718</v>
      </c>
      <c r="W630" s="14" t="str">
        <f t="shared" si="2"/>
        <v>98.683508</v>
      </c>
      <c r="X630" s="14" t="str">
        <f t="shared" si="3"/>
        <v>3.629728</v>
      </c>
      <c r="Y630" s="14" t="str">
        <f t="shared" si="4"/>
        <v>98.683504</v>
      </c>
      <c r="Z630" s="18">
        <f t="shared" si="99"/>
        <v>1187701.268</v>
      </c>
      <c r="AA630" s="14" t="str">
        <f t="shared" si="6"/>
        <v>Diluar Radius</v>
      </c>
      <c r="AB630" s="14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 t="b">
        <v>1</v>
      </c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 t="b">
        <v>1</v>
      </c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 t="b">
        <v>1</v>
      </c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4"/>
      <c r="DR630" s="12" t="b">
        <v>0</v>
      </c>
      <c r="DS630" s="12" t="b">
        <v>0</v>
      </c>
      <c r="DT630" s="12"/>
      <c r="DU630" s="12"/>
      <c r="DV630" s="12" t="s">
        <v>5232</v>
      </c>
      <c r="DW630" s="12" t="b">
        <v>1</v>
      </c>
      <c r="DX630" s="12"/>
      <c r="DY630" s="12"/>
      <c r="DZ630" s="12"/>
      <c r="EA630" s="12"/>
      <c r="EB630" s="12"/>
      <c r="EC630" s="12"/>
      <c r="ED630" s="12"/>
      <c r="EE630" s="12"/>
      <c r="EF630" s="14"/>
      <c r="EG630" s="14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4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4"/>
      <c r="FR630" s="12"/>
      <c r="FS630" s="12"/>
      <c r="FT630" s="12"/>
      <c r="FU630" s="12"/>
      <c r="FV630" s="12"/>
      <c r="FW630" s="12"/>
      <c r="FX630" s="12"/>
      <c r="FY630" s="12">
        <v>1.0</v>
      </c>
      <c r="FZ630" s="12"/>
      <c r="GA630" s="12"/>
      <c r="GB630" s="12"/>
      <c r="GC630" s="12"/>
      <c r="GD630" s="12"/>
      <c r="GE630" s="12"/>
      <c r="GF630" s="12"/>
      <c r="GG630" s="12"/>
      <c r="GH630" s="12"/>
      <c r="GI630" s="12"/>
      <c r="GJ630" s="12"/>
      <c r="GK630" s="14"/>
      <c r="GL630" s="14"/>
      <c r="GM630" s="12"/>
      <c r="GN630" s="12"/>
      <c r="GO630" s="14"/>
      <c r="GP630" s="14"/>
      <c r="GQ630" s="12">
        <v>1.0</v>
      </c>
      <c r="GR630" s="14"/>
      <c r="GS630" s="12"/>
      <c r="GT630" s="14"/>
      <c r="GU630" s="14"/>
      <c r="GV630" s="14"/>
      <c r="GW630" s="14"/>
      <c r="GX630" s="14"/>
      <c r="GY630" s="14"/>
      <c r="GZ630" s="14"/>
      <c r="HA630" s="14"/>
      <c r="HB630" s="14"/>
      <c r="HC630" s="14"/>
      <c r="HD630" s="14"/>
      <c r="HE630" s="14"/>
      <c r="HF630" s="14"/>
      <c r="HG630" s="14"/>
      <c r="HH630" s="14"/>
      <c r="HI630" s="14"/>
      <c r="HJ630" s="14"/>
      <c r="HK630" s="14"/>
      <c r="HL630" s="14"/>
      <c r="HM630" s="14"/>
      <c r="HN630" s="14"/>
      <c r="HO630" s="14"/>
      <c r="HP630" s="14"/>
      <c r="HQ630" s="12">
        <f t="shared" si="106"/>
        <v>3</v>
      </c>
      <c r="HR630" s="12">
        <v>12000.0</v>
      </c>
      <c r="HS630" s="12">
        <v>0.0</v>
      </c>
      <c r="HT630" s="12">
        <v>16500.0</v>
      </c>
      <c r="HU630" s="12">
        <v>0.0</v>
      </c>
      <c r="HV630" s="12">
        <v>0.0</v>
      </c>
      <c r="HW630" s="12">
        <v>0.0</v>
      </c>
      <c r="HX630" s="12">
        <v>28500.0</v>
      </c>
      <c r="HY630" s="12" t="s">
        <v>5233</v>
      </c>
      <c r="HZ630" s="19">
        <v>36737.0</v>
      </c>
    </row>
    <row r="631">
      <c r="A631" s="12" t="s">
        <v>5234</v>
      </c>
      <c r="B631" s="12" t="s">
        <v>5235</v>
      </c>
      <c r="C631" s="13">
        <v>45239.0</v>
      </c>
      <c r="D631" s="12">
        <v>11.0</v>
      </c>
      <c r="E631" s="12" t="s">
        <v>475</v>
      </c>
      <c r="F631" s="12" t="s">
        <v>476</v>
      </c>
      <c r="G631" s="12" t="s">
        <v>237</v>
      </c>
      <c r="H631" s="12" t="s">
        <v>238</v>
      </c>
      <c r="I631" s="12" t="s">
        <v>239</v>
      </c>
      <c r="J631" s="14"/>
      <c r="K631" s="12" t="s">
        <v>3401</v>
      </c>
      <c r="L631" s="12" t="s">
        <v>3402</v>
      </c>
      <c r="M631" s="15" t="s">
        <v>3403</v>
      </c>
      <c r="N631" s="12" t="s">
        <v>1144</v>
      </c>
      <c r="O631" s="12" t="s">
        <v>259</v>
      </c>
      <c r="P631" s="12" t="s">
        <v>245</v>
      </c>
      <c r="Q631" s="12" t="s">
        <v>246</v>
      </c>
      <c r="R631" s="12" t="s">
        <v>247</v>
      </c>
      <c r="S631" s="12" t="s">
        <v>3404</v>
      </c>
      <c r="T631" s="16" t="s">
        <v>5236</v>
      </c>
      <c r="U631" s="17" t="s">
        <v>5237</v>
      </c>
      <c r="V631" s="12" t="str">
        <f t="shared" si="1"/>
        <v>3.537110</v>
      </c>
      <c r="W631" s="14" t="str">
        <f t="shared" si="2"/>
        <v>98.678190</v>
      </c>
      <c r="X631" s="14" t="str">
        <f t="shared" si="3"/>
        <v>3.537173</v>
      </c>
      <c r="Y631" s="14" t="str">
        <f t="shared" si="4"/>
        <v>98.678295</v>
      </c>
      <c r="Z631" s="18">
        <f t="shared" si="99"/>
        <v>9425243.838</v>
      </c>
      <c r="AA631" s="14" t="str">
        <f t="shared" si="6"/>
        <v>Diluar Radius</v>
      </c>
      <c r="AB631" s="14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 t="b">
        <v>1</v>
      </c>
      <c r="BV631" s="12" t="b">
        <v>1</v>
      </c>
      <c r="BW631" s="12"/>
      <c r="BX631" s="12"/>
      <c r="BY631" s="12"/>
      <c r="BZ631" s="12" t="b">
        <v>1</v>
      </c>
      <c r="CA631" s="12"/>
      <c r="CB631" s="12"/>
      <c r="CC631" s="12"/>
      <c r="CD631" s="12"/>
      <c r="CE631" s="12"/>
      <c r="CF631" s="12" t="b">
        <v>1</v>
      </c>
      <c r="CG631" s="12" t="b">
        <v>1</v>
      </c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4"/>
      <c r="DR631" s="12" t="b">
        <v>0</v>
      </c>
      <c r="DS631" s="12" t="b">
        <v>0</v>
      </c>
      <c r="DT631" s="12"/>
      <c r="DU631" s="12"/>
      <c r="DV631" s="12" t="s">
        <v>5238</v>
      </c>
      <c r="DW631" s="12" t="b">
        <v>0</v>
      </c>
      <c r="DX631" s="12"/>
      <c r="DY631" s="12"/>
      <c r="DZ631" s="12"/>
      <c r="EA631" s="12"/>
      <c r="EB631" s="12"/>
      <c r="EC631" s="12"/>
      <c r="ED631" s="12"/>
      <c r="EE631" s="12"/>
      <c r="EF631" s="14"/>
      <c r="EG631" s="14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4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4"/>
      <c r="FR631" s="12"/>
      <c r="FS631" s="12"/>
      <c r="FT631" s="12"/>
      <c r="FU631" s="12"/>
      <c r="FV631" s="12"/>
      <c r="FW631" s="12"/>
      <c r="FX631" s="12"/>
      <c r="FY631" s="12"/>
      <c r="FZ631" s="12"/>
      <c r="GA631" s="12"/>
      <c r="GB631" s="12"/>
      <c r="GC631" s="12"/>
      <c r="GD631" s="12"/>
      <c r="GE631" s="12"/>
      <c r="GF631" s="12"/>
      <c r="GG631" s="12"/>
      <c r="GH631" s="12"/>
      <c r="GI631" s="12"/>
      <c r="GJ631" s="12"/>
      <c r="GK631" s="14"/>
      <c r="GL631" s="14"/>
      <c r="GM631" s="12"/>
      <c r="GN631" s="12"/>
      <c r="GO631" s="14"/>
      <c r="GP631" s="14"/>
      <c r="GQ631" s="12"/>
      <c r="GR631" s="14"/>
      <c r="GS631" s="12"/>
      <c r="GT631" s="14"/>
      <c r="GU631" s="14"/>
      <c r="GV631" s="14"/>
      <c r="GW631" s="14"/>
      <c r="GX631" s="14"/>
      <c r="GY631" s="14"/>
      <c r="GZ631" s="14"/>
      <c r="HA631" s="14"/>
      <c r="HB631" s="14"/>
      <c r="HC631" s="14"/>
      <c r="HD631" s="14"/>
      <c r="HE631" s="14"/>
      <c r="HF631" s="14"/>
      <c r="HG631" s="14"/>
      <c r="HH631" s="14"/>
      <c r="HI631" s="14"/>
      <c r="HJ631" s="14"/>
      <c r="HK631" s="14"/>
      <c r="HL631" s="14"/>
      <c r="HM631" s="14"/>
      <c r="HN631" s="14"/>
      <c r="HO631" s="14"/>
      <c r="HP631" s="14"/>
      <c r="HQ631" s="12">
        <f t="shared" si="106"/>
        <v>5</v>
      </c>
      <c r="HR631" s="12">
        <v>0.0</v>
      </c>
      <c r="HS631" s="12">
        <v>0.0</v>
      </c>
      <c r="HT631" s="12">
        <v>0.0</v>
      </c>
      <c r="HU631" s="12">
        <v>0.0</v>
      </c>
      <c r="HV631" s="12">
        <v>0.0</v>
      </c>
      <c r="HW631" s="12">
        <v>0.0</v>
      </c>
      <c r="HX631" s="12">
        <v>0.0</v>
      </c>
      <c r="HY631" s="12" t="s">
        <v>5239</v>
      </c>
      <c r="HZ631" s="12" t="s">
        <v>1768</v>
      </c>
    </row>
    <row r="632">
      <c r="A632" s="12" t="s">
        <v>5240</v>
      </c>
      <c r="B632" s="12" t="s">
        <v>5241</v>
      </c>
      <c r="C632" s="13">
        <v>45239.0</v>
      </c>
      <c r="D632" s="12">
        <v>11.0</v>
      </c>
      <c r="E632" s="12" t="s">
        <v>2565</v>
      </c>
      <c r="F632" s="12" t="s">
        <v>2566</v>
      </c>
      <c r="G632" s="12" t="s">
        <v>237</v>
      </c>
      <c r="H632" s="12" t="s">
        <v>238</v>
      </c>
      <c r="I632" s="12" t="s">
        <v>239</v>
      </c>
      <c r="J632" s="14"/>
      <c r="K632" s="12" t="s">
        <v>5242</v>
      </c>
      <c r="L632" s="12" t="s">
        <v>5243</v>
      </c>
      <c r="M632" s="15" t="s">
        <v>2625</v>
      </c>
      <c r="N632" s="12" t="s">
        <v>4162</v>
      </c>
      <c r="O632" s="12" t="s">
        <v>4163</v>
      </c>
      <c r="P632" s="12" t="s">
        <v>245</v>
      </c>
      <c r="Q632" s="12" t="s">
        <v>278</v>
      </c>
      <c r="R632" s="12" t="s">
        <v>279</v>
      </c>
      <c r="S632" s="12" t="s">
        <v>248</v>
      </c>
      <c r="T632" s="16" t="s">
        <v>5244</v>
      </c>
      <c r="U632" s="17" t="s">
        <v>5245</v>
      </c>
      <c r="V632" s="12" t="str">
        <f t="shared" si="1"/>
        <v>3.568802</v>
      </c>
      <c r="W632" s="14" t="str">
        <f t="shared" si="2"/>
        <v>98.968539</v>
      </c>
      <c r="X632" s="14" t="str">
        <f t="shared" si="3"/>
        <v>3.568670</v>
      </c>
      <c r="Y632" s="14" t="str">
        <f t="shared" si="4"/>
        <v>98.968231</v>
      </c>
      <c r="Z632" s="18">
        <f t="shared" si="99"/>
        <v>13253015.59</v>
      </c>
      <c r="AA632" s="14" t="str">
        <f t="shared" si="6"/>
        <v>Diluar Radius</v>
      </c>
      <c r="AB632" s="14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4"/>
      <c r="DR632" s="12" t="b">
        <v>0</v>
      </c>
      <c r="DS632" s="12" t="b">
        <v>0</v>
      </c>
      <c r="DT632" s="12"/>
      <c r="DU632" s="12"/>
      <c r="DV632" s="12" t="s">
        <v>5246</v>
      </c>
      <c r="DW632" s="12" t="b">
        <v>0</v>
      </c>
      <c r="DX632" s="12"/>
      <c r="DY632" s="12"/>
      <c r="DZ632" s="12"/>
      <c r="EA632" s="12"/>
      <c r="EB632" s="12"/>
      <c r="EC632" s="12"/>
      <c r="ED632" s="12"/>
      <c r="EE632" s="12"/>
      <c r="EF632" s="14"/>
      <c r="EG632" s="14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4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4"/>
      <c r="FR632" s="12"/>
      <c r="FS632" s="12"/>
      <c r="FT632" s="12"/>
      <c r="FU632" s="12"/>
      <c r="FV632" s="12"/>
      <c r="FW632" s="12"/>
      <c r="FX632" s="12"/>
      <c r="FY632" s="12"/>
      <c r="FZ632" s="12"/>
      <c r="GA632" s="12"/>
      <c r="GB632" s="12"/>
      <c r="GC632" s="12"/>
      <c r="GD632" s="12"/>
      <c r="GE632" s="12"/>
      <c r="GF632" s="12"/>
      <c r="GG632" s="12"/>
      <c r="GH632" s="12"/>
      <c r="GI632" s="12"/>
      <c r="GJ632" s="12"/>
      <c r="GK632" s="14"/>
      <c r="GL632" s="14"/>
      <c r="GM632" s="12"/>
      <c r="GN632" s="12"/>
      <c r="GO632" s="14"/>
      <c r="GP632" s="14"/>
      <c r="GQ632" s="12"/>
      <c r="GR632" s="14"/>
      <c r="GS632" s="12"/>
      <c r="GT632" s="14"/>
      <c r="GU632" s="14"/>
      <c r="GV632" s="14"/>
      <c r="GW632" s="14"/>
      <c r="GX632" s="14"/>
      <c r="GY632" s="14"/>
      <c r="GZ632" s="14"/>
      <c r="HA632" s="14"/>
      <c r="HB632" s="14"/>
      <c r="HC632" s="14"/>
      <c r="HD632" s="14"/>
      <c r="HE632" s="14"/>
      <c r="HF632" s="14"/>
      <c r="HG632" s="14"/>
      <c r="HH632" s="14"/>
      <c r="HI632" s="14"/>
      <c r="HJ632" s="14"/>
      <c r="HK632" s="14"/>
      <c r="HL632" s="14"/>
      <c r="HM632" s="14"/>
      <c r="HN632" s="14"/>
      <c r="HO632" s="14"/>
      <c r="HP632" s="14"/>
      <c r="HQ632" s="12">
        <f t="shared" si="106"/>
        <v>0</v>
      </c>
      <c r="HR632" s="12">
        <v>0.0</v>
      </c>
      <c r="HS632" s="12">
        <v>0.0</v>
      </c>
      <c r="HT632" s="12">
        <v>0.0</v>
      </c>
      <c r="HU632" s="12">
        <v>0.0</v>
      </c>
      <c r="HV632" s="12">
        <v>0.0</v>
      </c>
      <c r="HW632" s="12">
        <v>0.0</v>
      </c>
      <c r="HX632" s="12">
        <v>0.0</v>
      </c>
      <c r="HY632" s="12" t="s">
        <v>5247</v>
      </c>
      <c r="HZ632" s="19">
        <v>36588.0</v>
      </c>
    </row>
    <row r="633">
      <c r="A633" s="12" t="s">
        <v>5248</v>
      </c>
      <c r="B633" s="12" t="s">
        <v>5249</v>
      </c>
      <c r="C633" s="13">
        <v>45239.0</v>
      </c>
      <c r="D633" s="12">
        <v>11.0</v>
      </c>
      <c r="E633" s="12" t="s">
        <v>596</v>
      </c>
      <c r="F633" s="12" t="s">
        <v>597</v>
      </c>
      <c r="G633" s="12" t="s">
        <v>237</v>
      </c>
      <c r="H633" s="12" t="s">
        <v>238</v>
      </c>
      <c r="I633" s="12" t="s">
        <v>239</v>
      </c>
      <c r="J633" s="14"/>
      <c r="K633" s="12" t="s">
        <v>5250</v>
      </c>
      <c r="L633" s="12" t="s">
        <v>5251</v>
      </c>
      <c r="M633" s="15" t="s">
        <v>600</v>
      </c>
      <c r="N633" s="12" t="s">
        <v>723</v>
      </c>
      <c r="O633" s="12" t="s">
        <v>259</v>
      </c>
      <c r="P633" s="12" t="s">
        <v>245</v>
      </c>
      <c r="Q633" s="12" t="s">
        <v>299</v>
      </c>
      <c r="R633" s="12" t="s">
        <v>247</v>
      </c>
      <c r="S633" s="12" t="s">
        <v>248</v>
      </c>
      <c r="T633" s="16" t="s">
        <v>5252</v>
      </c>
      <c r="U633" s="17" t="s">
        <v>5253</v>
      </c>
      <c r="V633" s="12" t="str">
        <f t="shared" si="1"/>
        <v>3.629378</v>
      </c>
      <c r="W633" s="14" t="str">
        <f t="shared" si="2"/>
        <v>98.684740</v>
      </c>
      <c r="X633" s="14" t="str">
        <f t="shared" si="3"/>
        <v>3.629655</v>
      </c>
      <c r="Y633" s="14" t="str">
        <f t="shared" si="4"/>
        <v>98.684635</v>
      </c>
      <c r="Z633" s="18">
        <f t="shared" si="99"/>
        <v>13854459.77</v>
      </c>
      <c r="AA633" s="14" t="str">
        <f t="shared" si="6"/>
        <v>Diluar Radius</v>
      </c>
      <c r="AB633" s="14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 t="b">
        <v>1</v>
      </c>
      <c r="AY633" s="12"/>
      <c r="AZ633" s="12"/>
      <c r="BA633" s="12"/>
      <c r="BB633" s="12" t="b">
        <v>1</v>
      </c>
      <c r="BC633" s="12"/>
      <c r="BD633" s="12"/>
      <c r="BE633" s="12"/>
      <c r="BF633" s="12" t="b">
        <v>1</v>
      </c>
      <c r="BG633" s="12"/>
      <c r="BH633" s="12"/>
      <c r="BI633" s="12" t="b">
        <v>1</v>
      </c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 t="b">
        <v>1</v>
      </c>
      <c r="BW633" s="12"/>
      <c r="BX633" s="12"/>
      <c r="BY633" s="12"/>
      <c r="BZ633" s="12" t="b">
        <v>1</v>
      </c>
      <c r="CA633" s="12"/>
      <c r="CB633" s="12" t="b">
        <v>1</v>
      </c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4"/>
      <c r="DR633" s="12" t="b">
        <v>0</v>
      </c>
      <c r="DS633" s="12" t="b">
        <v>0</v>
      </c>
      <c r="DT633" s="12"/>
      <c r="DU633" s="12"/>
      <c r="DV633" s="12" t="s">
        <v>5254</v>
      </c>
      <c r="DW633" s="12" t="b">
        <v>1</v>
      </c>
      <c r="DX633" s="12"/>
      <c r="DY633" s="12"/>
      <c r="DZ633" s="12"/>
      <c r="EA633" s="12"/>
      <c r="EB633" s="12"/>
      <c r="EC633" s="12"/>
      <c r="ED633" s="12"/>
      <c r="EE633" s="12"/>
      <c r="EF633" s="14"/>
      <c r="EG633" s="14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4"/>
      <c r="EU633" s="12"/>
      <c r="EV633" s="12"/>
      <c r="EW633" s="12"/>
      <c r="EX633" s="12"/>
      <c r="EY633" s="12">
        <v>1.0</v>
      </c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4"/>
      <c r="FR633" s="12"/>
      <c r="FS633" s="12"/>
      <c r="FT633" s="12"/>
      <c r="FU633" s="12"/>
      <c r="FV633" s="12"/>
      <c r="FW633" s="12"/>
      <c r="FX633" s="12"/>
      <c r="FY633" s="12">
        <v>1.0</v>
      </c>
      <c r="FZ633" s="12"/>
      <c r="GA633" s="12"/>
      <c r="GB633" s="12"/>
      <c r="GC633" s="12"/>
      <c r="GD633" s="12"/>
      <c r="GE633" s="12"/>
      <c r="GF633" s="12"/>
      <c r="GG633" s="12"/>
      <c r="GH633" s="12"/>
      <c r="GI633" s="12"/>
      <c r="GJ633" s="12"/>
      <c r="GK633" s="14"/>
      <c r="GL633" s="14"/>
      <c r="GM633" s="12"/>
      <c r="GN633" s="12"/>
      <c r="GO633" s="14"/>
      <c r="GP633" s="14"/>
      <c r="GQ633" s="12"/>
      <c r="GR633" s="14"/>
      <c r="GS633" s="12"/>
      <c r="GT633" s="14"/>
      <c r="GU633" s="14"/>
      <c r="GV633" s="14"/>
      <c r="GW633" s="14"/>
      <c r="GX633" s="14"/>
      <c r="GY633" s="14"/>
      <c r="GZ633" s="14"/>
      <c r="HA633" s="14"/>
      <c r="HB633" s="14"/>
      <c r="HC633" s="14"/>
      <c r="HD633" s="14"/>
      <c r="HE633" s="14"/>
      <c r="HF633" s="14"/>
      <c r="HG633" s="14"/>
      <c r="HH633" s="14"/>
      <c r="HI633" s="14"/>
      <c r="HJ633" s="14"/>
      <c r="HK633" s="14"/>
      <c r="HL633" s="14"/>
      <c r="HM633" s="14"/>
      <c r="HN633" s="14"/>
      <c r="HO633" s="14"/>
      <c r="HP633" s="14"/>
      <c r="HQ633" s="12">
        <f t="shared" si="106"/>
        <v>7</v>
      </c>
      <c r="HR633" s="12">
        <v>24000.0</v>
      </c>
      <c r="HS633" s="12">
        <v>0.0</v>
      </c>
      <c r="HT633" s="12">
        <v>0.0</v>
      </c>
      <c r="HU633" s="12">
        <v>0.0</v>
      </c>
      <c r="HV633" s="12">
        <v>0.0</v>
      </c>
      <c r="HW633" s="12">
        <v>0.0</v>
      </c>
      <c r="HX633" s="12">
        <v>24000.0</v>
      </c>
      <c r="HY633" s="12" t="s">
        <v>5255</v>
      </c>
      <c r="HZ633" s="12" t="s">
        <v>355</v>
      </c>
    </row>
    <row r="634">
      <c r="A634" s="12" t="s">
        <v>5256</v>
      </c>
      <c r="B634" s="12" t="s">
        <v>5257</v>
      </c>
      <c r="C634" s="13">
        <v>45239.0</v>
      </c>
      <c r="D634" s="12">
        <v>11.0</v>
      </c>
      <c r="E634" s="12" t="s">
        <v>475</v>
      </c>
      <c r="F634" s="12" t="s">
        <v>476</v>
      </c>
      <c r="G634" s="12" t="s">
        <v>237</v>
      </c>
      <c r="H634" s="12" t="s">
        <v>238</v>
      </c>
      <c r="I634" s="12" t="s">
        <v>239</v>
      </c>
      <c r="J634" s="14"/>
      <c r="K634" s="12" t="s">
        <v>1771</v>
      </c>
      <c r="L634" s="12" t="s">
        <v>1772</v>
      </c>
      <c r="M634" s="15" t="s">
        <v>1773</v>
      </c>
      <c r="N634" s="12" t="s">
        <v>1144</v>
      </c>
      <c r="O634" s="12" t="s">
        <v>259</v>
      </c>
      <c r="P634" s="12" t="s">
        <v>245</v>
      </c>
      <c r="Q634" s="12" t="s">
        <v>246</v>
      </c>
      <c r="R634" s="12" t="s">
        <v>247</v>
      </c>
      <c r="S634" s="12" t="s">
        <v>248</v>
      </c>
      <c r="T634" s="16" t="s">
        <v>5258</v>
      </c>
      <c r="U634" s="17" t="s">
        <v>5259</v>
      </c>
      <c r="V634" s="12" t="str">
        <f t="shared" si="1"/>
        <v>3.536453</v>
      </c>
      <c r="W634" s="14" t="str">
        <f t="shared" si="2"/>
        <v>98.677869</v>
      </c>
      <c r="X634" s="14" t="str">
        <f t="shared" si="3"/>
        <v>3.536395</v>
      </c>
      <c r="Y634" s="14" t="str">
        <f t="shared" si="4"/>
        <v>98.678070</v>
      </c>
      <c r="Z634" s="18">
        <f t="shared" si="99"/>
        <v>11185455.5</v>
      </c>
      <c r="AA634" s="14" t="str">
        <f t="shared" si="6"/>
        <v>Diluar Radius</v>
      </c>
      <c r="AB634" s="14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 t="b">
        <v>1</v>
      </c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 t="b">
        <v>1</v>
      </c>
      <c r="BV634" s="12"/>
      <c r="BW634" s="12"/>
      <c r="BX634" s="12"/>
      <c r="BY634" s="12"/>
      <c r="BZ634" s="12" t="b">
        <v>1</v>
      </c>
      <c r="CA634" s="12"/>
      <c r="CB634" s="12" t="b">
        <v>1</v>
      </c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 t="b">
        <v>1</v>
      </c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4"/>
      <c r="DR634" s="12" t="b">
        <v>0</v>
      </c>
      <c r="DS634" s="12" t="b">
        <v>0</v>
      </c>
      <c r="DT634" s="12"/>
      <c r="DU634" s="12"/>
      <c r="DV634" s="12" t="s">
        <v>5260</v>
      </c>
      <c r="DW634" s="12" t="b">
        <v>1</v>
      </c>
      <c r="DX634" s="12"/>
      <c r="DY634" s="12"/>
      <c r="DZ634" s="12"/>
      <c r="EA634" s="12"/>
      <c r="EB634" s="12"/>
      <c r="EC634" s="12"/>
      <c r="ED634" s="12"/>
      <c r="EE634" s="12"/>
      <c r="EF634" s="14"/>
      <c r="EG634" s="14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4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4"/>
      <c r="FR634" s="12"/>
      <c r="FS634" s="12"/>
      <c r="FT634" s="12"/>
      <c r="FU634" s="12"/>
      <c r="FV634" s="12"/>
      <c r="FW634" s="12">
        <v>4.0</v>
      </c>
      <c r="FX634" s="12"/>
      <c r="FY634" s="12"/>
      <c r="FZ634" s="12"/>
      <c r="GA634" s="12"/>
      <c r="GB634" s="12"/>
      <c r="GC634" s="12"/>
      <c r="GD634" s="12"/>
      <c r="GE634" s="12"/>
      <c r="GF634" s="12"/>
      <c r="GG634" s="12"/>
      <c r="GH634" s="12"/>
      <c r="GI634" s="12"/>
      <c r="GJ634" s="12"/>
      <c r="GK634" s="14"/>
      <c r="GL634" s="14"/>
      <c r="GM634" s="12"/>
      <c r="GN634" s="12"/>
      <c r="GO634" s="14"/>
      <c r="GP634" s="14"/>
      <c r="GQ634" s="12"/>
      <c r="GR634" s="14"/>
      <c r="GS634" s="12"/>
      <c r="GT634" s="14"/>
      <c r="GU634" s="14"/>
      <c r="GV634" s="14"/>
      <c r="GW634" s="14"/>
      <c r="GX634" s="14"/>
      <c r="GY634" s="14"/>
      <c r="GZ634" s="14"/>
      <c r="HA634" s="14"/>
      <c r="HB634" s="14"/>
      <c r="HC634" s="14"/>
      <c r="HD634" s="14"/>
      <c r="HE634" s="14"/>
      <c r="HF634" s="14"/>
      <c r="HG634" s="14"/>
      <c r="HH634" s="14"/>
      <c r="HI634" s="14"/>
      <c r="HJ634" s="14"/>
      <c r="HK634" s="14"/>
      <c r="HL634" s="14"/>
      <c r="HM634" s="14"/>
      <c r="HN634" s="14"/>
      <c r="HO634" s="14"/>
      <c r="HP634" s="14"/>
      <c r="HQ634" s="12">
        <f t="shared" si="106"/>
        <v>5</v>
      </c>
      <c r="HR634" s="12">
        <v>48000.0</v>
      </c>
      <c r="HS634" s="12">
        <v>0.0</v>
      </c>
      <c r="HT634" s="12">
        <v>0.0</v>
      </c>
      <c r="HU634" s="12">
        <v>0.0</v>
      </c>
      <c r="HV634" s="12">
        <v>0.0</v>
      </c>
      <c r="HW634" s="12">
        <v>0.0</v>
      </c>
      <c r="HX634" s="12">
        <v>48000.0</v>
      </c>
      <c r="HY634" s="12" t="s">
        <v>5261</v>
      </c>
      <c r="HZ634" s="19">
        <v>36618.0</v>
      </c>
    </row>
    <row r="635">
      <c r="A635" s="12" t="s">
        <v>5262</v>
      </c>
      <c r="B635" s="12" t="s">
        <v>5263</v>
      </c>
      <c r="C635" s="13">
        <v>45239.0</v>
      </c>
      <c r="D635" s="12">
        <v>11.0</v>
      </c>
      <c r="E635" s="12" t="s">
        <v>475</v>
      </c>
      <c r="F635" s="12" t="s">
        <v>476</v>
      </c>
      <c r="G635" s="12" t="s">
        <v>237</v>
      </c>
      <c r="H635" s="12" t="s">
        <v>238</v>
      </c>
      <c r="I635" s="12" t="s">
        <v>239</v>
      </c>
      <c r="J635" s="14"/>
      <c r="K635" s="12" t="s">
        <v>1979</v>
      </c>
      <c r="L635" s="12" t="s">
        <v>1980</v>
      </c>
      <c r="M635" s="15" t="s">
        <v>1727</v>
      </c>
      <c r="N635" s="12" t="s">
        <v>1144</v>
      </c>
      <c r="O635" s="12" t="s">
        <v>259</v>
      </c>
      <c r="P635" s="12" t="s">
        <v>245</v>
      </c>
      <c r="Q635" s="12" t="s">
        <v>246</v>
      </c>
      <c r="R635" s="12" t="s">
        <v>247</v>
      </c>
      <c r="S635" s="12" t="s">
        <v>248</v>
      </c>
      <c r="T635" s="16" t="s">
        <v>5264</v>
      </c>
      <c r="U635" s="17" t="s">
        <v>5265</v>
      </c>
      <c r="V635" s="12" t="str">
        <f t="shared" si="1"/>
        <v>3.532111</v>
      </c>
      <c r="W635" s="14" t="str">
        <f t="shared" si="2"/>
        <v>98.678187</v>
      </c>
      <c r="X635" s="14" t="str">
        <f t="shared" si="3"/>
        <v>3.532203</v>
      </c>
      <c r="Y635" s="14" t="str">
        <f t="shared" si="4"/>
        <v>98.678205</v>
      </c>
      <c r="Z635" s="18">
        <f t="shared" si="99"/>
        <v>10362239.16</v>
      </c>
      <c r="AA635" s="14" t="str">
        <f t="shared" si="6"/>
        <v>Diluar Radius</v>
      </c>
      <c r="AB635" s="14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 t="b">
        <v>1</v>
      </c>
      <c r="BC635" s="12"/>
      <c r="BD635" s="12"/>
      <c r="BE635" s="12"/>
      <c r="BF635" s="12" t="b">
        <v>1</v>
      </c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 t="b">
        <v>1</v>
      </c>
      <c r="BW635" s="12"/>
      <c r="BX635" s="12"/>
      <c r="BY635" s="12"/>
      <c r="BZ635" s="12" t="b">
        <v>1</v>
      </c>
      <c r="CA635" s="12"/>
      <c r="CB635" s="12" t="b">
        <v>1</v>
      </c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4"/>
      <c r="DR635" s="12" t="b">
        <v>0</v>
      </c>
      <c r="DS635" s="12" t="b">
        <v>0</v>
      </c>
      <c r="DT635" s="12"/>
      <c r="DU635" s="12"/>
      <c r="DV635" s="12" t="s">
        <v>5266</v>
      </c>
      <c r="DW635" s="12" t="b">
        <v>1</v>
      </c>
      <c r="DX635" s="12"/>
      <c r="DY635" s="12"/>
      <c r="DZ635" s="12"/>
      <c r="EA635" s="12"/>
      <c r="EB635" s="12"/>
      <c r="EC635" s="12"/>
      <c r="ED635" s="12"/>
      <c r="EE635" s="12"/>
      <c r="EF635" s="14"/>
      <c r="EG635" s="14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4"/>
      <c r="EU635" s="12"/>
      <c r="EV635" s="12"/>
      <c r="EW635" s="12"/>
      <c r="EX635" s="12"/>
      <c r="EY635" s="12"/>
      <c r="EZ635" s="12"/>
      <c r="FA635" s="12"/>
      <c r="FB635" s="12"/>
      <c r="FC635" s="12">
        <v>1.0</v>
      </c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4"/>
      <c r="FR635" s="12"/>
      <c r="FS635" s="12"/>
      <c r="FT635" s="12"/>
      <c r="FU635" s="12"/>
      <c r="FV635" s="12"/>
      <c r="FW635" s="12"/>
      <c r="FX635" s="12"/>
      <c r="FY635" s="12">
        <v>1.0</v>
      </c>
      <c r="FZ635" s="12"/>
      <c r="GA635" s="12"/>
      <c r="GB635" s="12"/>
      <c r="GC635" s="12"/>
      <c r="GD635" s="12"/>
      <c r="GE635" s="12"/>
      <c r="GF635" s="12"/>
      <c r="GG635" s="12"/>
      <c r="GH635" s="12"/>
      <c r="GI635" s="12"/>
      <c r="GJ635" s="12"/>
      <c r="GK635" s="14"/>
      <c r="GL635" s="14"/>
      <c r="GM635" s="12"/>
      <c r="GN635" s="12"/>
      <c r="GO635" s="14"/>
      <c r="GP635" s="14"/>
      <c r="GQ635" s="12"/>
      <c r="GR635" s="14"/>
      <c r="GS635" s="12"/>
      <c r="GT635" s="14"/>
      <c r="GU635" s="14"/>
      <c r="GV635" s="14"/>
      <c r="GW635" s="14"/>
      <c r="GX635" s="14"/>
      <c r="GY635" s="14"/>
      <c r="GZ635" s="14"/>
      <c r="HA635" s="14"/>
      <c r="HB635" s="14"/>
      <c r="HC635" s="14"/>
      <c r="HD635" s="14"/>
      <c r="HE635" s="14"/>
      <c r="HF635" s="14"/>
      <c r="HG635" s="14"/>
      <c r="HH635" s="14"/>
      <c r="HI635" s="14"/>
      <c r="HJ635" s="14"/>
      <c r="HK635" s="14"/>
      <c r="HL635" s="14"/>
      <c r="HM635" s="14"/>
      <c r="HN635" s="14"/>
      <c r="HO635" s="14"/>
      <c r="HP635" s="14"/>
      <c r="HQ635" s="12">
        <f t="shared" si="106"/>
        <v>5</v>
      </c>
      <c r="HR635" s="12">
        <v>24000.0</v>
      </c>
      <c r="HS635" s="12">
        <v>0.0</v>
      </c>
      <c r="HT635" s="12">
        <v>0.0</v>
      </c>
      <c r="HU635" s="12">
        <v>0.0</v>
      </c>
      <c r="HV635" s="12">
        <v>0.0</v>
      </c>
      <c r="HW635" s="12">
        <v>0.0</v>
      </c>
      <c r="HX635" s="12">
        <v>24000.0</v>
      </c>
      <c r="HY635" s="12" t="s">
        <v>5267</v>
      </c>
      <c r="HZ635" s="19">
        <v>36579.0</v>
      </c>
    </row>
    <row r="636">
      <c r="A636" s="12" t="s">
        <v>5268</v>
      </c>
      <c r="B636" s="12" t="s">
        <v>5269</v>
      </c>
      <c r="C636" s="13">
        <v>45239.0</v>
      </c>
      <c r="D636" s="12">
        <v>11.0</v>
      </c>
      <c r="E636" s="12" t="s">
        <v>2565</v>
      </c>
      <c r="F636" s="12" t="s">
        <v>2566</v>
      </c>
      <c r="G636" s="12" t="s">
        <v>237</v>
      </c>
      <c r="H636" s="12" t="s">
        <v>238</v>
      </c>
      <c r="I636" s="12" t="s">
        <v>239</v>
      </c>
      <c r="J636" s="14"/>
      <c r="K636" s="12" t="s">
        <v>5270</v>
      </c>
      <c r="L636" s="12" t="s">
        <v>5271</v>
      </c>
      <c r="M636" s="15" t="s">
        <v>2625</v>
      </c>
      <c r="N636" s="12" t="s">
        <v>4162</v>
      </c>
      <c r="O636" s="12" t="s">
        <v>4163</v>
      </c>
      <c r="P636" s="12" t="s">
        <v>245</v>
      </c>
      <c r="Q636" s="12" t="s">
        <v>246</v>
      </c>
      <c r="R636" s="12" t="s">
        <v>247</v>
      </c>
      <c r="S636" s="12" t="s">
        <v>248</v>
      </c>
      <c r="T636" s="16" t="s">
        <v>5272</v>
      </c>
      <c r="U636" s="17" t="s">
        <v>5273</v>
      </c>
      <c r="V636" s="12" t="str">
        <f t="shared" si="1"/>
        <v>3.566467</v>
      </c>
      <c r="W636" s="14" t="str">
        <f t="shared" si="2"/>
        <v>98.959013</v>
      </c>
      <c r="X636" s="14" t="str">
        <f t="shared" si="3"/>
        <v>3.567252</v>
      </c>
      <c r="Y636" s="14" t="str">
        <f t="shared" si="4"/>
        <v>98.959148</v>
      </c>
      <c r="Z636" s="18">
        <f t="shared" si="99"/>
        <v>13491156.17</v>
      </c>
      <c r="AA636" s="14" t="str">
        <f t="shared" si="6"/>
        <v>Diluar Radius</v>
      </c>
      <c r="AB636" s="14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4"/>
      <c r="DR636" s="12" t="b">
        <v>0</v>
      </c>
      <c r="DS636" s="12" t="b">
        <v>0</v>
      </c>
      <c r="DT636" s="12"/>
      <c r="DU636" s="12"/>
      <c r="DV636" s="12" t="s">
        <v>5274</v>
      </c>
      <c r="DW636" s="12" t="b">
        <v>1</v>
      </c>
      <c r="DX636" s="12"/>
      <c r="DY636" s="12"/>
      <c r="DZ636" s="12"/>
      <c r="EA636" s="12"/>
      <c r="EB636" s="12"/>
      <c r="EC636" s="12"/>
      <c r="ED636" s="12"/>
      <c r="EE636" s="12"/>
      <c r="EF636" s="14"/>
      <c r="EG636" s="14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4"/>
      <c r="EU636" s="12"/>
      <c r="EV636" s="12"/>
      <c r="EW636" s="12"/>
      <c r="EX636" s="12"/>
      <c r="EY636" s="12"/>
      <c r="EZ636" s="12"/>
      <c r="FA636" s="12"/>
      <c r="FB636" s="12"/>
      <c r="FC636" s="12">
        <v>3.0</v>
      </c>
      <c r="FD636" s="12"/>
      <c r="FE636" s="12"/>
      <c r="FF636" s="12">
        <v>1.0</v>
      </c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4"/>
      <c r="FR636" s="12"/>
      <c r="FS636" s="12">
        <v>1.0</v>
      </c>
      <c r="FT636" s="12"/>
      <c r="FU636" s="12"/>
      <c r="FV636" s="12"/>
      <c r="FW636" s="12"/>
      <c r="FX636" s="12"/>
      <c r="FY636" s="12">
        <v>1.0</v>
      </c>
      <c r="FZ636" s="12"/>
      <c r="GA636" s="12"/>
      <c r="GB636" s="12"/>
      <c r="GC636" s="12"/>
      <c r="GD636" s="12"/>
      <c r="GE636" s="12"/>
      <c r="GF636" s="12">
        <v>1.0</v>
      </c>
      <c r="GG636" s="12"/>
      <c r="GH636" s="12"/>
      <c r="GI636" s="12"/>
      <c r="GJ636" s="12"/>
      <c r="GK636" s="14"/>
      <c r="GL636" s="14"/>
      <c r="GM636" s="12"/>
      <c r="GN636" s="12"/>
      <c r="GO636" s="14"/>
      <c r="GP636" s="14"/>
      <c r="GQ636" s="12"/>
      <c r="GR636" s="14"/>
      <c r="GS636" s="12"/>
      <c r="GT636" s="14"/>
      <c r="GU636" s="14"/>
      <c r="GV636" s="14"/>
      <c r="GW636" s="14"/>
      <c r="GX636" s="14"/>
      <c r="GY636" s="14"/>
      <c r="GZ636" s="14"/>
      <c r="HA636" s="14"/>
      <c r="HB636" s="14"/>
      <c r="HC636" s="14"/>
      <c r="HD636" s="14"/>
      <c r="HE636" s="14"/>
      <c r="HF636" s="14"/>
      <c r="HG636" s="14"/>
      <c r="HH636" s="14"/>
      <c r="HI636" s="14"/>
      <c r="HJ636" s="14"/>
      <c r="HK636" s="14"/>
      <c r="HL636" s="14"/>
      <c r="HM636" s="14"/>
      <c r="HN636" s="14"/>
      <c r="HO636" s="14"/>
      <c r="HP636" s="14"/>
      <c r="HQ636" s="12">
        <f t="shared" si="106"/>
        <v>0</v>
      </c>
      <c r="HR636" s="12">
        <v>84000.0</v>
      </c>
      <c r="HS636" s="12">
        <v>0.0</v>
      </c>
      <c r="HT636" s="12">
        <v>0.0</v>
      </c>
      <c r="HU636" s="12">
        <v>0.0</v>
      </c>
      <c r="HV636" s="12">
        <v>0.0</v>
      </c>
      <c r="HW636" s="12">
        <v>0.0</v>
      </c>
      <c r="HX636" s="12">
        <v>84000.0</v>
      </c>
      <c r="HY636" s="20">
        <v>36993.0</v>
      </c>
      <c r="HZ636" s="19">
        <v>36686.0</v>
      </c>
    </row>
    <row r="637">
      <c r="A637" s="12" t="s">
        <v>5275</v>
      </c>
      <c r="B637" s="20">
        <v>12125.0</v>
      </c>
      <c r="C637" s="13">
        <v>45239.0</v>
      </c>
      <c r="D637" s="12">
        <v>11.0</v>
      </c>
      <c r="E637" s="12" t="s">
        <v>235</v>
      </c>
      <c r="F637" s="12" t="s">
        <v>236</v>
      </c>
      <c r="G637" s="12" t="s">
        <v>237</v>
      </c>
      <c r="H637" s="12" t="s">
        <v>238</v>
      </c>
      <c r="I637" s="12" t="s">
        <v>239</v>
      </c>
      <c r="J637" s="14"/>
      <c r="K637" s="12" t="s">
        <v>5276</v>
      </c>
      <c r="L637" s="12" t="s">
        <v>5277</v>
      </c>
      <c r="M637" s="15" t="s">
        <v>853</v>
      </c>
      <c r="N637" s="12" t="s">
        <v>243</v>
      </c>
      <c r="O637" s="12" t="s">
        <v>244</v>
      </c>
      <c r="P637" s="12" t="s">
        <v>245</v>
      </c>
      <c r="Q637" s="12" t="s">
        <v>246</v>
      </c>
      <c r="R637" s="12" t="s">
        <v>247</v>
      </c>
      <c r="S637" s="12" t="s">
        <v>248</v>
      </c>
      <c r="T637" s="16" t="s">
        <v>5278</v>
      </c>
      <c r="U637" s="17" t="s">
        <v>5279</v>
      </c>
      <c r="V637" s="12" t="str">
        <f t="shared" si="1"/>
        <v>3.629058</v>
      </c>
      <c r="W637" s="14" t="str">
        <f t="shared" si="2"/>
        <v>98.697014</v>
      </c>
      <c r="X637" s="14" t="str">
        <f t="shared" si="3"/>
        <v>3.629074</v>
      </c>
      <c r="Y637" s="14" t="str">
        <f t="shared" si="4"/>
        <v>98.696964</v>
      </c>
      <c r="Z637" s="18">
        <f t="shared" si="99"/>
        <v>1743769.028</v>
      </c>
      <c r="AA637" s="14" t="str">
        <f t="shared" si="6"/>
        <v>Diluar Radius</v>
      </c>
      <c r="AB637" s="14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 t="b">
        <v>1</v>
      </c>
      <c r="BA637" s="12"/>
      <c r="BB637" s="12" t="b">
        <v>1</v>
      </c>
      <c r="BC637" s="12"/>
      <c r="BD637" s="12"/>
      <c r="BE637" s="12"/>
      <c r="BF637" s="12" t="b">
        <v>1</v>
      </c>
      <c r="BG637" s="12"/>
      <c r="BH637" s="12"/>
      <c r="BI637" s="12" t="b">
        <v>1</v>
      </c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 t="b">
        <v>1</v>
      </c>
      <c r="CA637" s="12"/>
      <c r="CB637" s="12" t="b">
        <v>1</v>
      </c>
      <c r="CC637" s="12"/>
      <c r="CD637" s="12"/>
      <c r="CE637" s="12"/>
      <c r="CF637" s="12"/>
      <c r="CG637" s="12"/>
      <c r="CH637" s="12"/>
      <c r="CI637" s="12"/>
      <c r="CJ637" s="12"/>
      <c r="CK637" s="12" t="b">
        <v>1</v>
      </c>
      <c r="CL637" s="12" t="b">
        <v>1</v>
      </c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4"/>
      <c r="DR637" s="12" t="b">
        <v>0</v>
      </c>
      <c r="DS637" s="12" t="b">
        <v>0</v>
      </c>
      <c r="DT637" s="12"/>
      <c r="DU637" s="12"/>
      <c r="DV637" s="12" t="s">
        <v>5280</v>
      </c>
      <c r="DW637" s="12" t="b">
        <v>1</v>
      </c>
      <c r="DX637" s="12"/>
      <c r="DY637" s="12"/>
      <c r="DZ637" s="12"/>
      <c r="EA637" s="12"/>
      <c r="EB637" s="12"/>
      <c r="EC637" s="12"/>
      <c r="ED637" s="12"/>
      <c r="EE637" s="12"/>
      <c r="EF637" s="14"/>
      <c r="EG637" s="14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4"/>
      <c r="EU637" s="12"/>
      <c r="EV637" s="12"/>
      <c r="EW637" s="12"/>
      <c r="EX637" s="12"/>
      <c r="EY637" s="12">
        <v>1.0</v>
      </c>
      <c r="EZ637" s="12"/>
      <c r="FA637" s="12"/>
      <c r="FB637" s="12"/>
      <c r="FC637" s="12">
        <v>1.0</v>
      </c>
      <c r="FD637" s="12"/>
      <c r="FE637" s="12"/>
      <c r="FF637" s="12">
        <v>1.0</v>
      </c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4"/>
      <c r="FR637" s="12"/>
      <c r="FS637" s="12"/>
      <c r="FT637" s="12"/>
      <c r="FU637" s="12"/>
      <c r="FV637" s="12"/>
      <c r="FW637" s="12"/>
      <c r="FX637" s="12"/>
      <c r="FY637" s="12"/>
      <c r="FZ637" s="12"/>
      <c r="GA637" s="12"/>
      <c r="GB637" s="12"/>
      <c r="GC637" s="12"/>
      <c r="GD637" s="12"/>
      <c r="GE637" s="12"/>
      <c r="GF637" s="12"/>
      <c r="GG637" s="12"/>
      <c r="GH637" s="12"/>
      <c r="GI637" s="12"/>
      <c r="GJ637" s="12"/>
      <c r="GK637" s="14"/>
      <c r="GL637" s="14"/>
      <c r="GM637" s="12"/>
      <c r="GN637" s="12"/>
      <c r="GO637" s="14"/>
      <c r="GP637" s="14"/>
      <c r="GQ637" s="12"/>
      <c r="GR637" s="14"/>
      <c r="GS637" s="12"/>
      <c r="GT637" s="14"/>
      <c r="GU637" s="14"/>
      <c r="GV637" s="14"/>
      <c r="GW637" s="14"/>
      <c r="GX637" s="14"/>
      <c r="GY637" s="14"/>
      <c r="GZ637" s="14"/>
      <c r="HA637" s="14"/>
      <c r="HB637" s="14"/>
      <c r="HC637" s="14"/>
      <c r="HD637" s="14"/>
      <c r="HE637" s="14"/>
      <c r="HF637" s="14"/>
      <c r="HG637" s="14"/>
      <c r="HH637" s="14"/>
      <c r="HI637" s="14"/>
      <c r="HJ637" s="14"/>
      <c r="HK637" s="14"/>
      <c r="HL637" s="14"/>
      <c r="HM637" s="14"/>
      <c r="HN637" s="14"/>
      <c r="HO637" s="14"/>
      <c r="HP637" s="14"/>
      <c r="HQ637" s="12">
        <f t="shared" si="106"/>
        <v>8</v>
      </c>
      <c r="HR637" s="12">
        <v>36000.0</v>
      </c>
      <c r="HS637" s="12">
        <v>0.0</v>
      </c>
      <c r="HT637" s="12">
        <v>0.0</v>
      </c>
      <c r="HU637" s="12">
        <v>0.0</v>
      </c>
      <c r="HV637" s="12">
        <v>0.0</v>
      </c>
      <c r="HW637" s="12">
        <v>0.0</v>
      </c>
      <c r="HX637" s="12">
        <v>36000.0</v>
      </c>
      <c r="HY637" s="20">
        <v>18000.0</v>
      </c>
      <c r="HZ637" s="19">
        <v>36541.0</v>
      </c>
    </row>
    <row r="638">
      <c r="A638" s="12" t="s">
        <v>5281</v>
      </c>
      <c r="B638" s="20">
        <v>43597.0</v>
      </c>
      <c r="C638" s="13">
        <v>45239.0</v>
      </c>
      <c r="D638" s="12">
        <v>11.0</v>
      </c>
      <c r="E638" s="12" t="s">
        <v>235</v>
      </c>
      <c r="F638" s="12" t="s">
        <v>236</v>
      </c>
      <c r="G638" s="12" t="s">
        <v>237</v>
      </c>
      <c r="H638" s="12" t="s">
        <v>238</v>
      </c>
      <c r="I638" s="12" t="s">
        <v>239</v>
      </c>
      <c r="J638" s="14"/>
      <c r="K638" s="12" t="s">
        <v>2887</v>
      </c>
      <c r="L638" s="12" t="s">
        <v>2888</v>
      </c>
      <c r="M638" s="15" t="s">
        <v>268</v>
      </c>
      <c r="N638" s="12" t="s">
        <v>243</v>
      </c>
      <c r="O638" s="12" t="s">
        <v>244</v>
      </c>
      <c r="P638" s="12" t="s">
        <v>245</v>
      </c>
      <c r="Q638" s="12" t="s">
        <v>246</v>
      </c>
      <c r="R638" s="12" t="s">
        <v>247</v>
      </c>
      <c r="S638" s="12" t="s">
        <v>248</v>
      </c>
      <c r="T638" s="16" t="s">
        <v>5282</v>
      </c>
      <c r="U638" s="17" t="s">
        <v>5283</v>
      </c>
      <c r="V638" s="12" t="str">
        <f t="shared" si="1"/>
        <v>3.629078</v>
      </c>
      <c r="W638" s="14" t="str">
        <f t="shared" si="2"/>
        <v>98.697016</v>
      </c>
      <c r="X638" s="14" t="str">
        <f t="shared" si="3"/>
        <v>3.629077</v>
      </c>
      <c r="Y638" s="14" t="str">
        <f t="shared" si="4"/>
        <v>98.697006</v>
      </c>
      <c r="Z638" s="18">
        <f t="shared" si="99"/>
        <v>140158.2288</v>
      </c>
      <c r="AA638" s="14" t="str">
        <f t="shared" si="6"/>
        <v>Diluar Radius</v>
      </c>
      <c r="AB638" s="14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 t="b">
        <v>1</v>
      </c>
      <c r="AY638" s="12"/>
      <c r="AZ638" s="12" t="b">
        <v>1</v>
      </c>
      <c r="BA638" s="12"/>
      <c r="BB638" s="12" t="b">
        <v>1</v>
      </c>
      <c r="BC638" s="12"/>
      <c r="BD638" s="12"/>
      <c r="BE638" s="12"/>
      <c r="BF638" s="12" t="b">
        <v>1</v>
      </c>
      <c r="BG638" s="12"/>
      <c r="BH638" s="12"/>
      <c r="BI638" s="12" t="b">
        <v>1</v>
      </c>
      <c r="BJ638" s="12"/>
      <c r="BK638" s="12"/>
      <c r="BL638" s="12"/>
      <c r="BM638" s="12"/>
      <c r="BN638" s="12"/>
      <c r="BO638" s="12"/>
      <c r="BP638" s="12"/>
      <c r="BQ638" s="12"/>
      <c r="BR638" s="12" t="b">
        <v>1</v>
      </c>
      <c r="BS638" s="12"/>
      <c r="BT638" s="12"/>
      <c r="BU638" s="12"/>
      <c r="BV638" s="12"/>
      <c r="BW638" s="12"/>
      <c r="BX638" s="12"/>
      <c r="BY638" s="12"/>
      <c r="BZ638" s="12" t="b">
        <v>1</v>
      </c>
      <c r="CA638" s="12"/>
      <c r="CB638" s="12" t="b">
        <v>1</v>
      </c>
      <c r="CC638" s="12"/>
      <c r="CD638" s="12"/>
      <c r="CE638" s="12"/>
      <c r="CF638" s="12"/>
      <c r="CG638" s="12" t="b">
        <v>1</v>
      </c>
      <c r="CH638" s="12"/>
      <c r="CI638" s="12"/>
      <c r="CJ638" s="12" t="b">
        <v>1</v>
      </c>
      <c r="CK638" s="12" t="b">
        <v>1</v>
      </c>
      <c r="CL638" s="12" t="b">
        <v>1</v>
      </c>
      <c r="CM638" s="12" t="b">
        <v>1</v>
      </c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4"/>
      <c r="DR638" s="12" t="b">
        <v>0</v>
      </c>
      <c r="DS638" s="12" t="b">
        <v>0</v>
      </c>
      <c r="DT638" s="12"/>
      <c r="DU638" s="12"/>
      <c r="DV638" s="12" t="s">
        <v>5284</v>
      </c>
      <c r="DW638" s="12" t="b">
        <v>1</v>
      </c>
      <c r="DX638" s="12"/>
      <c r="DY638" s="12"/>
      <c r="DZ638" s="12"/>
      <c r="EA638" s="12"/>
      <c r="EB638" s="12"/>
      <c r="EC638" s="12"/>
      <c r="ED638" s="12"/>
      <c r="EE638" s="12"/>
      <c r="EF638" s="14"/>
      <c r="EG638" s="14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4"/>
      <c r="EU638" s="12"/>
      <c r="EV638" s="12"/>
      <c r="EW638" s="12"/>
      <c r="EX638" s="12"/>
      <c r="EY638" s="12"/>
      <c r="EZ638" s="12"/>
      <c r="FA638" s="12"/>
      <c r="FB638" s="12"/>
      <c r="FC638" s="12">
        <v>1.0</v>
      </c>
      <c r="FD638" s="12"/>
      <c r="FE638" s="12"/>
      <c r="FF638" s="12">
        <v>1.0</v>
      </c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4"/>
      <c r="FR638" s="12"/>
      <c r="FS638" s="12">
        <v>1.0</v>
      </c>
      <c r="FT638" s="12"/>
      <c r="FU638" s="12"/>
      <c r="FV638" s="12"/>
      <c r="FW638" s="12"/>
      <c r="FX638" s="12"/>
      <c r="FY638" s="12"/>
      <c r="FZ638" s="12"/>
      <c r="GA638" s="12"/>
      <c r="GB638" s="12"/>
      <c r="GC638" s="12"/>
      <c r="GD638" s="12"/>
      <c r="GE638" s="12"/>
      <c r="GF638" s="12"/>
      <c r="GG638" s="12"/>
      <c r="GH638" s="12"/>
      <c r="GI638" s="12"/>
      <c r="GJ638" s="12"/>
      <c r="GK638" s="14"/>
      <c r="GL638" s="14"/>
      <c r="GM638" s="12"/>
      <c r="GN638" s="12"/>
      <c r="GO638" s="14"/>
      <c r="GP638" s="14"/>
      <c r="GQ638" s="12"/>
      <c r="GR638" s="14"/>
      <c r="GS638" s="12"/>
      <c r="GT638" s="14"/>
      <c r="GU638" s="14"/>
      <c r="GV638" s="14"/>
      <c r="GW638" s="14"/>
      <c r="GX638" s="14"/>
      <c r="GY638" s="14"/>
      <c r="GZ638" s="14"/>
      <c r="HA638" s="14"/>
      <c r="HB638" s="14"/>
      <c r="HC638" s="14"/>
      <c r="HD638" s="14"/>
      <c r="HE638" s="14"/>
      <c r="HF638" s="14"/>
      <c r="HG638" s="14"/>
      <c r="HH638" s="14"/>
      <c r="HI638" s="14"/>
      <c r="HJ638" s="14"/>
      <c r="HK638" s="14"/>
      <c r="HL638" s="14"/>
      <c r="HM638" s="14"/>
      <c r="HN638" s="14"/>
      <c r="HO638" s="14"/>
      <c r="HP638" s="14"/>
      <c r="HQ638" s="12">
        <f t="shared" si="106"/>
        <v>13</v>
      </c>
      <c r="HR638" s="12">
        <v>36000.0</v>
      </c>
      <c r="HS638" s="12">
        <v>0.0</v>
      </c>
      <c r="HT638" s="12">
        <v>0.0</v>
      </c>
      <c r="HU638" s="12">
        <v>0.0</v>
      </c>
      <c r="HV638" s="12">
        <v>0.0</v>
      </c>
      <c r="HW638" s="12">
        <v>0.0</v>
      </c>
      <c r="HX638" s="12">
        <v>36000.0</v>
      </c>
      <c r="HY638" s="20">
        <v>46185.0</v>
      </c>
      <c r="HZ638" s="19">
        <v>36532.0</v>
      </c>
    </row>
    <row r="639">
      <c r="A639" s="12" t="s">
        <v>5285</v>
      </c>
      <c r="B639" s="20">
        <v>46003.0</v>
      </c>
      <c r="C639" s="13">
        <v>45239.0</v>
      </c>
      <c r="D639" s="12">
        <v>11.0</v>
      </c>
      <c r="E639" s="12" t="s">
        <v>235</v>
      </c>
      <c r="F639" s="12" t="s">
        <v>236</v>
      </c>
      <c r="G639" s="12" t="s">
        <v>237</v>
      </c>
      <c r="H639" s="12" t="s">
        <v>238</v>
      </c>
      <c r="I639" s="12" t="s">
        <v>239</v>
      </c>
      <c r="J639" s="14"/>
      <c r="K639" s="12" t="s">
        <v>5286</v>
      </c>
      <c r="L639" s="12" t="s">
        <v>5287</v>
      </c>
      <c r="M639" s="15" t="s">
        <v>853</v>
      </c>
      <c r="N639" s="12" t="s">
        <v>243</v>
      </c>
      <c r="O639" s="12" t="s">
        <v>244</v>
      </c>
      <c r="P639" s="12" t="s">
        <v>245</v>
      </c>
      <c r="Q639" s="12" t="s">
        <v>246</v>
      </c>
      <c r="R639" s="12" t="s">
        <v>247</v>
      </c>
      <c r="S639" s="12" t="s">
        <v>248</v>
      </c>
      <c r="T639" s="16" t="s">
        <v>5288</v>
      </c>
      <c r="U639" s="17"/>
      <c r="V639" s="12" t="str">
        <f t="shared" si="1"/>
        <v>3.629097</v>
      </c>
      <c r="W639" s="14" t="str">
        <f t="shared" si="2"/>
        <v>98.697204</v>
      </c>
      <c r="X639" s="14" t="str">
        <f t="shared" si="3"/>
        <v/>
      </c>
      <c r="Y639" s="14" t="str">
        <f t="shared" si="4"/>
        <v/>
      </c>
      <c r="Z639" s="18">
        <f t="shared" si="99"/>
        <v>11283546.94</v>
      </c>
      <c r="AA639" s="14" t="str">
        <f t="shared" si="6"/>
        <v>Diluar Radius</v>
      </c>
      <c r="AB639" s="14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 t="b">
        <v>1</v>
      </c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 t="b">
        <v>1</v>
      </c>
      <c r="CC639" s="12"/>
      <c r="CD639" s="12"/>
      <c r="CE639" s="12"/>
      <c r="CF639" s="12"/>
      <c r="CG639" s="12"/>
      <c r="CH639" s="12"/>
      <c r="CI639" s="12"/>
      <c r="CJ639" s="12"/>
      <c r="CK639" s="12"/>
      <c r="CL639" s="12" t="b">
        <v>1</v>
      </c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4"/>
      <c r="DR639" s="12" t="b">
        <v>0</v>
      </c>
      <c r="DS639" s="12" t="b">
        <v>0</v>
      </c>
      <c r="DT639" s="12"/>
      <c r="DU639" s="12"/>
      <c r="DV639" s="12" t="s">
        <v>5289</v>
      </c>
      <c r="DW639" s="12" t="b">
        <v>1</v>
      </c>
      <c r="DX639" s="12"/>
      <c r="DY639" s="12"/>
      <c r="DZ639" s="12"/>
      <c r="EA639" s="12"/>
      <c r="EB639" s="12"/>
      <c r="EC639" s="12"/>
      <c r="ED639" s="12"/>
      <c r="EE639" s="12"/>
      <c r="EF639" s="14"/>
      <c r="EG639" s="14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4"/>
      <c r="EU639" s="12"/>
      <c r="EV639" s="12"/>
      <c r="EW639" s="12"/>
      <c r="EX639" s="12"/>
      <c r="EY639" s="12"/>
      <c r="EZ639" s="12"/>
      <c r="FA639" s="12"/>
      <c r="FB639" s="12"/>
      <c r="FC639" s="12">
        <v>1.0</v>
      </c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4"/>
      <c r="FR639" s="12"/>
      <c r="FS639" s="12"/>
      <c r="FT639" s="12"/>
      <c r="FU639" s="12"/>
      <c r="FV639" s="12"/>
      <c r="FW639" s="12"/>
      <c r="FX639" s="12"/>
      <c r="FY639" s="12">
        <v>1.0</v>
      </c>
      <c r="FZ639" s="12"/>
      <c r="GA639" s="12"/>
      <c r="GB639" s="12"/>
      <c r="GC639" s="12"/>
      <c r="GD639" s="12"/>
      <c r="GE639" s="12"/>
      <c r="GF639" s="12"/>
      <c r="GG639" s="12"/>
      <c r="GH639" s="12"/>
      <c r="GI639" s="12"/>
      <c r="GJ639" s="12"/>
      <c r="GK639" s="14"/>
      <c r="GL639" s="14"/>
      <c r="GM639" s="12"/>
      <c r="GN639" s="12"/>
      <c r="GO639" s="14"/>
      <c r="GP639" s="14"/>
      <c r="GQ639" s="12"/>
      <c r="GR639" s="14"/>
      <c r="GS639" s="12"/>
      <c r="GT639" s="14"/>
      <c r="GU639" s="14"/>
      <c r="GV639" s="14"/>
      <c r="GW639" s="14"/>
      <c r="GX639" s="14"/>
      <c r="GY639" s="14"/>
      <c r="GZ639" s="14"/>
      <c r="HA639" s="14"/>
      <c r="HB639" s="14"/>
      <c r="HC639" s="14"/>
      <c r="HD639" s="14"/>
      <c r="HE639" s="14"/>
      <c r="HF639" s="14"/>
      <c r="HG639" s="14"/>
      <c r="HH639" s="14"/>
      <c r="HI639" s="14"/>
      <c r="HJ639" s="14"/>
      <c r="HK639" s="14"/>
      <c r="HL639" s="14"/>
      <c r="HM639" s="14"/>
      <c r="HN639" s="14"/>
      <c r="HO639" s="14"/>
      <c r="HP639" s="14"/>
      <c r="HQ639" s="12">
        <f t="shared" si="106"/>
        <v>3</v>
      </c>
      <c r="HR639" s="12">
        <v>24000.0</v>
      </c>
      <c r="HS639" s="12">
        <v>0.0</v>
      </c>
      <c r="HT639" s="12">
        <v>0.0</v>
      </c>
      <c r="HU639" s="12">
        <v>0.0</v>
      </c>
      <c r="HV639" s="12">
        <v>0.0</v>
      </c>
      <c r="HW639" s="12">
        <v>0.0</v>
      </c>
      <c r="HX639" s="12">
        <v>24000.0</v>
      </c>
      <c r="HY639" s="12" t="s">
        <v>5290</v>
      </c>
      <c r="HZ639" s="12" t="s">
        <v>1940</v>
      </c>
    </row>
    <row r="640">
      <c r="A640" s="12" t="s">
        <v>5291</v>
      </c>
      <c r="B640" s="20">
        <v>18579.0</v>
      </c>
      <c r="C640" s="13">
        <v>45239.0</v>
      </c>
      <c r="D640" s="12">
        <v>11.0</v>
      </c>
      <c r="E640" s="12" t="s">
        <v>2565</v>
      </c>
      <c r="F640" s="12" t="s">
        <v>2566</v>
      </c>
      <c r="G640" s="12" t="s">
        <v>237</v>
      </c>
      <c r="H640" s="12" t="s">
        <v>238</v>
      </c>
      <c r="I640" s="12" t="s">
        <v>239</v>
      </c>
      <c r="J640" s="14"/>
      <c r="K640" s="12" t="s">
        <v>5292</v>
      </c>
      <c r="L640" s="12" t="s">
        <v>5293</v>
      </c>
      <c r="M640" s="15" t="s">
        <v>2625</v>
      </c>
      <c r="N640" s="12" t="s">
        <v>4162</v>
      </c>
      <c r="O640" s="12" t="s">
        <v>4163</v>
      </c>
      <c r="P640" s="12" t="s">
        <v>245</v>
      </c>
      <c r="Q640" s="12" t="s">
        <v>278</v>
      </c>
      <c r="R640" s="12" t="s">
        <v>279</v>
      </c>
      <c r="S640" s="12" t="s">
        <v>248</v>
      </c>
      <c r="T640" s="16" t="s">
        <v>5294</v>
      </c>
      <c r="U640" s="17" t="s">
        <v>5295</v>
      </c>
      <c r="V640" s="12" t="str">
        <f t="shared" si="1"/>
        <v>3.567098</v>
      </c>
      <c r="W640" s="14" t="str">
        <f t="shared" si="2"/>
        <v>98.959147</v>
      </c>
      <c r="X640" s="14" t="str">
        <f t="shared" si="3"/>
        <v>3.567106</v>
      </c>
      <c r="Y640" s="14" t="str">
        <f t="shared" si="4"/>
        <v>98.959129</v>
      </c>
      <c r="Z640" s="18">
        <f t="shared" si="99"/>
        <v>1786637.76</v>
      </c>
      <c r="AA640" s="14" t="str">
        <f t="shared" si="6"/>
        <v>Diluar Radius</v>
      </c>
      <c r="AB640" s="14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4"/>
      <c r="DR640" s="12" t="b">
        <v>0</v>
      </c>
      <c r="DS640" s="12" t="b">
        <v>0</v>
      </c>
      <c r="DT640" s="12"/>
      <c r="DU640" s="12"/>
      <c r="DV640" s="12" t="s">
        <v>5296</v>
      </c>
      <c r="DW640" s="12" t="b">
        <v>1</v>
      </c>
      <c r="DX640" s="12"/>
      <c r="DY640" s="12"/>
      <c r="DZ640" s="12"/>
      <c r="EA640" s="12"/>
      <c r="EB640" s="12"/>
      <c r="EC640" s="12"/>
      <c r="ED640" s="12"/>
      <c r="EE640" s="12"/>
      <c r="EF640" s="14"/>
      <c r="EG640" s="14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4"/>
      <c r="EU640" s="12"/>
      <c r="EV640" s="12"/>
      <c r="EW640" s="12"/>
      <c r="EX640" s="12"/>
      <c r="EY640" s="12"/>
      <c r="EZ640" s="12"/>
      <c r="FA640" s="12"/>
      <c r="FB640" s="12"/>
      <c r="FC640" s="12">
        <v>1.0</v>
      </c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4"/>
      <c r="FR640" s="12"/>
      <c r="FS640" s="12"/>
      <c r="FT640" s="12"/>
      <c r="FU640" s="12"/>
      <c r="FV640" s="12"/>
      <c r="FW640" s="12"/>
      <c r="FX640" s="12">
        <v>1.0</v>
      </c>
      <c r="FY640" s="12"/>
      <c r="FZ640" s="12"/>
      <c r="GA640" s="12"/>
      <c r="GB640" s="12"/>
      <c r="GC640" s="12"/>
      <c r="GD640" s="12"/>
      <c r="GE640" s="12"/>
      <c r="GF640" s="12"/>
      <c r="GG640" s="12"/>
      <c r="GH640" s="12"/>
      <c r="GI640" s="12"/>
      <c r="GJ640" s="12"/>
      <c r="GK640" s="14"/>
      <c r="GL640" s="14"/>
      <c r="GM640" s="12"/>
      <c r="GN640" s="12"/>
      <c r="GO640" s="14"/>
      <c r="GP640" s="14"/>
      <c r="GQ640" s="12"/>
      <c r="GR640" s="14"/>
      <c r="GS640" s="12"/>
      <c r="GT640" s="14"/>
      <c r="GU640" s="14"/>
      <c r="GV640" s="14"/>
      <c r="GW640" s="14"/>
      <c r="GX640" s="14"/>
      <c r="GY640" s="14"/>
      <c r="GZ640" s="14"/>
      <c r="HA640" s="14"/>
      <c r="HB640" s="14"/>
      <c r="HC640" s="14"/>
      <c r="HD640" s="14"/>
      <c r="HE640" s="14"/>
      <c r="HF640" s="14"/>
      <c r="HG640" s="14"/>
      <c r="HH640" s="14"/>
      <c r="HI640" s="14"/>
      <c r="HJ640" s="14"/>
      <c r="HK640" s="14"/>
      <c r="HL640" s="14"/>
      <c r="HM640" s="14"/>
      <c r="HN640" s="14"/>
      <c r="HO640" s="14"/>
      <c r="HP640" s="14"/>
      <c r="HQ640" s="12">
        <f t="shared" si="106"/>
        <v>0</v>
      </c>
      <c r="HR640" s="12">
        <v>24000.0</v>
      </c>
      <c r="HS640" s="12">
        <v>0.0</v>
      </c>
      <c r="HT640" s="12">
        <v>0.0</v>
      </c>
      <c r="HU640" s="12">
        <v>0.0</v>
      </c>
      <c r="HV640" s="12">
        <v>0.0</v>
      </c>
      <c r="HW640" s="12">
        <v>0.0</v>
      </c>
      <c r="HX640" s="12">
        <v>24000.0</v>
      </c>
      <c r="HY640" s="12" t="s">
        <v>5297</v>
      </c>
      <c r="HZ640" s="19">
        <v>36635.0</v>
      </c>
    </row>
    <row r="641">
      <c r="A641" s="12" t="s">
        <v>5298</v>
      </c>
      <c r="B641" s="12" t="s">
        <v>5299</v>
      </c>
      <c r="C641" s="13">
        <v>45239.0</v>
      </c>
      <c r="D641" s="12">
        <v>11.0</v>
      </c>
      <c r="E641" s="12" t="s">
        <v>235</v>
      </c>
      <c r="F641" s="12" t="s">
        <v>236</v>
      </c>
      <c r="G641" s="12" t="s">
        <v>237</v>
      </c>
      <c r="H641" s="12" t="s">
        <v>238</v>
      </c>
      <c r="I641" s="12" t="s">
        <v>239</v>
      </c>
      <c r="J641" s="14"/>
      <c r="K641" s="12" t="s">
        <v>5300</v>
      </c>
      <c r="L641" s="12" t="s">
        <v>5301</v>
      </c>
      <c r="M641" s="15" t="s">
        <v>268</v>
      </c>
      <c r="N641" s="12" t="s">
        <v>243</v>
      </c>
      <c r="O641" s="12" t="s">
        <v>244</v>
      </c>
      <c r="P641" s="12" t="s">
        <v>245</v>
      </c>
      <c r="Q641" s="12" t="s">
        <v>246</v>
      </c>
      <c r="R641" s="12" t="s">
        <v>247</v>
      </c>
      <c r="S641" s="12" t="s">
        <v>248</v>
      </c>
      <c r="T641" s="16" t="s">
        <v>5302</v>
      </c>
      <c r="U641" s="17" t="s">
        <v>5303</v>
      </c>
      <c r="V641" s="12" t="str">
        <f t="shared" si="1"/>
        <v>3.628962</v>
      </c>
      <c r="W641" s="14" t="str">
        <f t="shared" si="2"/>
        <v>98.697296</v>
      </c>
      <c r="X641" s="14" t="str">
        <f t="shared" si="3"/>
        <v>3.628892</v>
      </c>
      <c r="Y641" s="14" t="str">
        <f t="shared" si="4"/>
        <v>98.697232</v>
      </c>
      <c r="Z641" s="18">
        <f t="shared" si="99"/>
        <v>7717455.829</v>
      </c>
      <c r="AA641" s="14" t="str">
        <f t="shared" si="6"/>
        <v>Diluar Radius</v>
      </c>
      <c r="AB641" s="14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 t="b">
        <v>1</v>
      </c>
      <c r="BC641" s="12"/>
      <c r="BD641" s="12"/>
      <c r="BE641" s="12"/>
      <c r="BF641" s="12" t="b">
        <v>1</v>
      </c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 t="b">
        <v>1</v>
      </c>
      <c r="CA641" s="12"/>
      <c r="CB641" s="12" t="b">
        <v>1</v>
      </c>
      <c r="CC641" s="12"/>
      <c r="CD641" s="12"/>
      <c r="CE641" s="12"/>
      <c r="CF641" s="12"/>
      <c r="CG641" s="12"/>
      <c r="CH641" s="12"/>
      <c r="CI641" s="12"/>
      <c r="CJ641" s="12"/>
      <c r="CK641" s="12"/>
      <c r="CL641" s="12" t="b">
        <v>1</v>
      </c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4"/>
      <c r="DR641" s="12" t="b">
        <v>0</v>
      </c>
      <c r="DS641" s="12" t="b">
        <v>0</v>
      </c>
      <c r="DT641" s="12"/>
      <c r="DU641" s="12"/>
      <c r="DV641" s="12" t="s">
        <v>5304</v>
      </c>
      <c r="DW641" s="12" t="b">
        <v>1</v>
      </c>
      <c r="DX641" s="12"/>
      <c r="DY641" s="12"/>
      <c r="DZ641" s="12"/>
      <c r="EA641" s="12"/>
      <c r="EB641" s="12"/>
      <c r="EC641" s="12"/>
      <c r="ED641" s="12"/>
      <c r="EE641" s="12"/>
      <c r="EF641" s="14"/>
      <c r="EG641" s="14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4"/>
      <c r="EU641" s="12"/>
      <c r="EV641" s="12"/>
      <c r="EW641" s="12"/>
      <c r="EX641" s="12"/>
      <c r="EY641" s="12">
        <v>1.0</v>
      </c>
      <c r="EZ641" s="12"/>
      <c r="FA641" s="12"/>
      <c r="FB641" s="12"/>
      <c r="FC641" s="12">
        <v>1.0</v>
      </c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4"/>
      <c r="FR641" s="12"/>
      <c r="FS641" s="12"/>
      <c r="FT641" s="12"/>
      <c r="FU641" s="12"/>
      <c r="FV641" s="12"/>
      <c r="FW641" s="12"/>
      <c r="FX641" s="12"/>
      <c r="FY641" s="12">
        <v>1.0</v>
      </c>
      <c r="FZ641" s="12"/>
      <c r="GA641" s="12"/>
      <c r="GB641" s="12"/>
      <c r="GC641" s="12"/>
      <c r="GD641" s="12"/>
      <c r="GE641" s="12"/>
      <c r="GF641" s="12"/>
      <c r="GG641" s="12"/>
      <c r="GH641" s="12"/>
      <c r="GI641" s="12"/>
      <c r="GJ641" s="12"/>
      <c r="GK641" s="14"/>
      <c r="GL641" s="14"/>
      <c r="GM641" s="12"/>
      <c r="GN641" s="12"/>
      <c r="GO641" s="14"/>
      <c r="GP641" s="14"/>
      <c r="GQ641" s="12"/>
      <c r="GR641" s="14"/>
      <c r="GS641" s="12"/>
      <c r="GT641" s="14"/>
      <c r="GU641" s="14"/>
      <c r="GV641" s="14"/>
      <c r="GW641" s="14"/>
      <c r="GX641" s="14"/>
      <c r="GY641" s="14"/>
      <c r="GZ641" s="14"/>
      <c r="HA641" s="14"/>
      <c r="HB641" s="14"/>
      <c r="HC641" s="14"/>
      <c r="HD641" s="14"/>
      <c r="HE641" s="14"/>
      <c r="HF641" s="14"/>
      <c r="HG641" s="14"/>
      <c r="HH641" s="14"/>
      <c r="HI641" s="14"/>
      <c r="HJ641" s="14"/>
      <c r="HK641" s="14"/>
      <c r="HL641" s="14"/>
      <c r="HM641" s="14"/>
      <c r="HN641" s="14"/>
      <c r="HO641" s="14"/>
      <c r="HP641" s="14"/>
      <c r="HQ641" s="12">
        <f t="shared" si="106"/>
        <v>5</v>
      </c>
      <c r="HR641" s="12">
        <v>36000.0</v>
      </c>
      <c r="HS641" s="12">
        <v>0.0</v>
      </c>
      <c r="HT641" s="12">
        <v>0.0</v>
      </c>
      <c r="HU641" s="12">
        <v>0.0</v>
      </c>
      <c r="HV641" s="12">
        <v>0.0</v>
      </c>
      <c r="HW641" s="12">
        <v>0.0</v>
      </c>
      <c r="HX641" s="12">
        <v>36000.0</v>
      </c>
      <c r="HY641" s="12" t="s">
        <v>5305</v>
      </c>
      <c r="HZ641" s="19">
        <v>36531.0</v>
      </c>
    </row>
    <row r="642">
      <c r="A642" s="12" t="s">
        <v>5306</v>
      </c>
      <c r="B642" s="12" t="s">
        <v>5307</v>
      </c>
      <c r="C642" s="13">
        <v>45239.0</v>
      </c>
      <c r="D642" s="12">
        <v>11.0</v>
      </c>
      <c r="E642" s="12" t="s">
        <v>2565</v>
      </c>
      <c r="F642" s="12" t="s">
        <v>2566</v>
      </c>
      <c r="G642" s="12" t="s">
        <v>237</v>
      </c>
      <c r="H642" s="12" t="s">
        <v>238</v>
      </c>
      <c r="I642" s="12" t="s">
        <v>239</v>
      </c>
      <c r="J642" s="14"/>
      <c r="K642" s="12" t="s">
        <v>5308</v>
      </c>
      <c r="L642" s="12" t="s">
        <v>5309</v>
      </c>
      <c r="M642" s="15" t="s">
        <v>2625</v>
      </c>
      <c r="N642" s="12" t="s">
        <v>4162</v>
      </c>
      <c r="O642" s="12" t="s">
        <v>4163</v>
      </c>
      <c r="P642" s="12" t="s">
        <v>245</v>
      </c>
      <c r="Q642" s="12" t="s">
        <v>278</v>
      </c>
      <c r="R642" s="12" t="s">
        <v>279</v>
      </c>
      <c r="S642" s="12" t="s">
        <v>248</v>
      </c>
      <c r="T642" s="16" t="s">
        <v>5310</v>
      </c>
      <c r="U642" s="17" t="s">
        <v>5311</v>
      </c>
      <c r="V642" s="12" t="str">
        <f t="shared" si="1"/>
        <v>3.566788</v>
      </c>
      <c r="W642" s="14" t="str">
        <f t="shared" si="2"/>
        <v>98.959039</v>
      </c>
      <c r="X642" s="14" t="str">
        <f t="shared" si="3"/>
        <v>3.565862</v>
      </c>
      <c r="Y642" s="14" t="str">
        <f t="shared" si="4"/>
        <v>98.959228</v>
      </c>
      <c r="Z642" s="18">
        <f t="shared" si="99"/>
        <v>16015331.46</v>
      </c>
      <c r="AA642" s="14" t="str">
        <f t="shared" si="6"/>
        <v>Diluar Radius</v>
      </c>
      <c r="AB642" s="14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4"/>
      <c r="DR642" s="12" t="b">
        <v>0</v>
      </c>
      <c r="DS642" s="12" t="b">
        <v>0</v>
      </c>
      <c r="DT642" s="12"/>
      <c r="DU642" s="12"/>
      <c r="DV642" s="12" t="s">
        <v>5312</v>
      </c>
      <c r="DW642" s="12" t="b">
        <v>0</v>
      </c>
      <c r="DX642" s="12"/>
      <c r="DY642" s="12"/>
      <c r="DZ642" s="12"/>
      <c r="EA642" s="12"/>
      <c r="EB642" s="12"/>
      <c r="EC642" s="12"/>
      <c r="ED642" s="12"/>
      <c r="EE642" s="12"/>
      <c r="EF642" s="14"/>
      <c r="EG642" s="14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4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4"/>
      <c r="FR642" s="12"/>
      <c r="FS642" s="12"/>
      <c r="FT642" s="12"/>
      <c r="FU642" s="12"/>
      <c r="FV642" s="12"/>
      <c r="FW642" s="12"/>
      <c r="FX642" s="12"/>
      <c r="FY642" s="12"/>
      <c r="FZ642" s="12"/>
      <c r="GA642" s="12"/>
      <c r="GB642" s="12"/>
      <c r="GC642" s="12"/>
      <c r="GD642" s="12"/>
      <c r="GE642" s="12"/>
      <c r="GF642" s="12"/>
      <c r="GG642" s="12"/>
      <c r="GH642" s="12"/>
      <c r="GI642" s="12"/>
      <c r="GJ642" s="12"/>
      <c r="GK642" s="14"/>
      <c r="GL642" s="14"/>
      <c r="GM642" s="12"/>
      <c r="GN642" s="12"/>
      <c r="GO642" s="14"/>
      <c r="GP642" s="14"/>
      <c r="GQ642" s="12"/>
      <c r="GR642" s="14"/>
      <c r="GS642" s="12"/>
      <c r="GT642" s="14"/>
      <c r="GU642" s="14"/>
      <c r="GV642" s="14"/>
      <c r="GW642" s="14"/>
      <c r="GX642" s="14"/>
      <c r="GY642" s="14"/>
      <c r="GZ642" s="14"/>
      <c r="HA642" s="14"/>
      <c r="HB642" s="14"/>
      <c r="HC642" s="14"/>
      <c r="HD642" s="14"/>
      <c r="HE642" s="14"/>
      <c r="HF642" s="14"/>
      <c r="HG642" s="14"/>
      <c r="HH642" s="14"/>
      <c r="HI642" s="14"/>
      <c r="HJ642" s="14"/>
      <c r="HK642" s="14"/>
      <c r="HL642" s="14"/>
      <c r="HM642" s="14"/>
      <c r="HN642" s="14"/>
      <c r="HO642" s="14"/>
      <c r="HP642" s="14"/>
      <c r="HQ642" s="12">
        <f t="shared" si="106"/>
        <v>0</v>
      </c>
      <c r="HR642" s="12">
        <v>0.0</v>
      </c>
      <c r="HS642" s="12">
        <v>0.0</v>
      </c>
      <c r="HT642" s="12">
        <v>0.0</v>
      </c>
      <c r="HU642" s="12">
        <v>0.0</v>
      </c>
      <c r="HV642" s="12">
        <v>0.0</v>
      </c>
      <c r="HW642" s="12">
        <v>0.0</v>
      </c>
      <c r="HX642" s="12">
        <v>0.0</v>
      </c>
      <c r="HY642" s="12" t="s">
        <v>5313</v>
      </c>
      <c r="HZ642" s="19">
        <v>36587.0</v>
      </c>
    </row>
    <row r="643">
      <c r="A643" s="12" t="s">
        <v>5314</v>
      </c>
      <c r="B643" s="12" t="s">
        <v>5315</v>
      </c>
      <c r="C643" s="13">
        <v>45239.0</v>
      </c>
      <c r="D643" s="12">
        <v>11.0</v>
      </c>
      <c r="E643" s="12" t="s">
        <v>2565</v>
      </c>
      <c r="F643" s="12" t="s">
        <v>2566</v>
      </c>
      <c r="G643" s="12" t="s">
        <v>237</v>
      </c>
      <c r="H643" s="12" t="s">
        <v>238</v>
      </c>
      <c r="I643" s="12" t="s">
        <v>239</v>
      </c>
      <c r="J643" s="14"/>
      <c r="K643" s="12" t="s">
        <v>5316</v>
      </c>
      <c r="L643" s="12" t="s">
        <v>5317</v>
      </c>
      <c r="M643" s="15" t="s">
        <v>2625</v>
      </c>
      <c r="N643" s="12" t="s">
        <v>4162</v>
      </c>
      <c r="O643" s="12" t="s">
        <v>4163</v>
      </c>
      <c r="P643" s="12" t="s">
        <v>245</v>
      </c>
      <c r="Q643" s="12" t="s">
        <v>278</v>
      </c>
      <c r="R643" s="12" t="s">
        <v>279</v>
      </c>
      <c r="S643" s="12" t="s">
        <v>248</v>
      </c>
      <c r="T643" s="16" t="s">
        <v>5318</v>
      </c>
      <c r="U643" s="17" t="s">
        <v>5319</v>
      </c>
      <c r="V643" s="12" t="str">
        <f t="shared" si="1"/>
        <v>3.566753</v>
      </c>
      <c r="W643" s="14" t="str">
        <f t="shared" si="2"/>
        <v>98.959050</v>
      </c>
      <c r="X643" s="14" t="str">
        <f t="shared" si="3"/>
        <v>3.566680</v>
      </c>
      <c r="Y643" s="14" t="str">
        <f t="shared" si="4"/>
        <v>98.959135</v>
      </c>
      <c r="Z643" s="18">
        <f t="shared" si="99"/>
        <v>11603151.88</v>
      </c>
      <c r="AA643" s="14" t="str">
        <f t="shared" si="6"/>
        <v>Diluar Radius</v>
      </c>
      <c r="AB643" s="14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4"/>
      <c r="DR643" s="12" t="b">
        <v>0</v>
      </c>
      <c r="DS643" s="12" t="b">
        <v>0</v>
      </c>
      <c r="DT643" s="12"/>
      <c r="DU643" s="12"/>
      <c r="DV643" s="12" t="s">
        <v>5320</v>
      </c>
      <c r="DW643" s="12" t="b">
        <v>0</v>
      </c>
      <c r="DX643" s="12"/>
      <c r="DY643" s="12"/>
      <c r="DZ643" s="12"/>
      <c r="EA643" s="12"/>
      <c r="EB643" s="12"/>
      <c r="EC643" s="12"/>
      <c r="ED643" s="12"/>
      <c r="EE643" s="12"/>
      <c r="EF643" s="14"/>
      <c r="EG643" s="14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4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4"/>
      <c r="FR643" s="12"/>
      <c r="FS643" s="12"/>
      <c r="FT643" s="12"/>
      <c r="FU643" s="12"/>
      <c r="FV643" s="12"/>
      <c r="FW643" s="12"/>
      <c r="FX643" s="12"/>
      <c r="FY643" s="12"/>
      <c r="FZ643" s="12"/>
      <c r="GA643" s="12"/>
      <c r="GB643" s="12"/>
      <c r="GC643" s="12"/>
      <c r="GD643" s="12"/>
      <c r="GE643" s="12"/>
      <c r="GF643" s="12"/>
      <c r="GG643" s="12"/>
      <c r="GH643" s="12"/>
      <c r="GI643" s="12"/>
      <c r="GJ643" s="12"/>
      <c r="GK643" s="14"/>
      <c r="GL643" s="14"/>
      <c r="GM643" s="12"/>
      <c r="GN643" s="12"/>
      <c r="GO643" s="14"/>
      <c r="GP643" s="14"/>
      <c r="GQ643" s="12"/>
      <c r="GR643" s="14"/>
      <c r="GS643" s="12"/>
      <c r="GT643" s="14"/>
      <c r="GU643" s="14"/>
      <c r="GV643" s="14"/>
      <c r="GW643" s="14"/>
      <c r="GX643" s="14"/>
      <c r="GY643" s="14"/>
      <c r="GZ643" s="14"/>
      <c r="HA643" s="14"/>
      <c r="HB643" s="14"/>
      <c r="HC643" s="14"/>
      <c r="HD643" s="14"/>
      <c r="HE643" s="14"/>
      <c r="HF643" s="14"/>
      <c r="HG643" s="14"/>
      <c r="HH643" s="14"/>
      <c r="HI643" s="14"/>
      <c r="HJ643" s="14"/>
      <c r="HK643" s="14"/>
      <c r="HL643" s="14"/>
      <c r="HM643" s="14"/>
      <c r="HN643" s="14"/>
      <c r="HO643" s="14"/>
      <c r="HP643" s="14"/>
      <c r="HQ643" s="12">
        <f t="shared" si="106"/>
        <v>0</v>
      </c>
      <c r="HR643" s="12">
        <v>0.0</v>
      </c>
      <c r="HS643" s="12">
        <v>0.0</v>
      </c>
      <c r="HT643" s="12">
        <v>0.0</v>
      </c>
      <c r="HU643" s="12">
        <v>0.0</v>
      </c>
      <c r="HV643" s="12">
        <v>0.0</v>
      </c>
      <c r="HW643" s="12">
        <v>0.0</v>
      </c>
      <c r="HX643" s="12">
        <v>0.0</v>
      </c>
      <c r="HY643" s="12" t="s">
        <v>5321</v>
      </c>
      <c r="HZ643" s="12" t="s">
        <v>1210</v>
      </c>
    </row>
    <row r="644">
      <c r="A644" s="12" t="s">
        <v>5322</v>
      </c>
      <c r="B644" s="12" t="s">
        <v>5323</v>
      </c>
      <c r="C644" s="13">
        <v>45239.0</v>
      </c>
      <c r="D644" s="12">
        <v>11.0</v>
      </c>
      <c r="E644" s="12" t="s">
        <v>235</v>
      </c>
      <c r="F644" s="12" t="s">
        <v>236</v>
      </c>
      <c r="G644" s="12" t="s">
        <v>237</v>
      </c>
      <c r="H644" s="12" t="s">
        <v>238</v>
      </c>
      <c r="I644" s="12" t="s">
        <v>239</v>
      </c>
      <c r="J644" s="14"/>
      <c r="K644" s="12" t="s">
        <v>970</v>
      </c>
      <c r="L644" s="12" t="s">
        <v>971</v>
      </c>
      <c r="M644" s="15" t="s">
        <v>972</v>
      </c>
      <c r="N644" s="12" t="s">
        <v>243</v>
      </c>
      <c r="O644" s="12" t="s">
        <v>244</v>
      </c>
      <c r="P644" s="12" t="s">
        <v>245</v>
      </c>
      <c r="Q644" s="12" t="s">
        <v>278</v>
      </c>
      <c r="R644" s="12" t="s">
        <v>279</v>
      </c>
      <c r="S644" s="12" t="s">
        <v>248</v>
      </c>
      <c r="T644" s="16" t="s">
        <v>5324</v>
      </c>
      <c r="U644" s="17" t="s">
        <v>5325</v>
      </c>
      <c r="V644" s="12" t="str">
        <f t="shared" si="1"/>
        <v>3.631060</v>
      </c>
      <c r="W644" s="14" t="str">
        <f t="shared" si="2"/>
        <v>98.707609</v>
      </c>
      <c r="X644" s="14" t="str">
        <f t="shared" si="3"/>
        <v>3.630879</v>
      </c>
      <c r="Y644" s="14" t="str">
        <f t="shared" si="4"/>
        <v>98.707641</v>
      </c>
      <c r="Z644" s="18">
        <f t="shared" si="99"/>
        <v>19607252.5</v>
      </c>
      <c r="AA644" s="14" t="str">
        <f t="shared" si="6"/>
        <v>Diluar Radius</v>
      </c>
      <c r="AB644" s="14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 t="b">
        <v>1</v>
      </c>
      <c r="BC644" s="12"/>
      <c r="BD644" s="12"/>
      <c r="BE644" s="12"/>
      <c r="BF644" s="12" t="b">
        <v>1</v>
      </c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 t="b">
        <v>1</v>
      </c>
      <c r="CC644" s="12"/>
      <c r="CD644" s="12"/>
      <c r="CE644" s="12"/>
      <c r="CF644" s="12"/>
      <c r="CG644" s="12"/>
      <c r="CH644" s="12"/>
      <c r="CI644" s="12"/>
      <c r="CJ644" s="12"/>
      <c r="CK644" s="12"/>
      <c r="CL644" s="12" t="b">
        <v>1</v>
      </c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4"/>
      <c r="DR644" s="12" t="b">
        <v>0</v>
      </c>
      <c r="DS644" s="12" t="b">
        <v>0</v>
      </c>
      <c r="DT644" s="12"/>
      <c r="DU644" s="12"/>
      <c r="DV644" s="12" t="s">
        <v>5326</v>
      </c>
      <c r="DW644" s="12" t="b">
        <v>1</v>
      </c>
      <c r="DX644" s="12"/>
      <c r="DY644" s="12"/>
      <c r="DZ644" s="12"/>
      <c r="EA644" s="12"/>
      <c r="EB644" s="12"/>
      <c r="EC644" s="12"/>
      <c r="ED644" s="12"/>
      <c r="EE644" s="12"/>
      <c r="EF644" s="14"/>
      <c r="EG644" s="14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4"/>
      <c r="EU644" s="12"/>
      <c r="EV644" s="12"/>
      <c r="EW644" s="12"/>
      <c r="EX644" s="12"/>
      <c r="EY644" s="12"/>
      <c r="EZ644" s="12"/>
      <c r="FA644" s="12"/>
      <c r="FB644" s="12"/>
      <c r="FC644" s="12">
        <v>1.0</v>
      </c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4"/>
      <c r="FR644" s="12"/>
      <c r="FS644" s="12"/>
      <c r="FT644" s="12"/>
      <c r="FU644" s="12">
        <v>1.0</v>
      </c>
      <c r="FV644" s="12"/>
      <c r="FW644" s="12"/>
      <c r="FX644" s="12"/>
      <c r="FY644" s="12">
        <v>1.0</v>
      </c>
      <c r="FZ644" s="12"/>
      <c r="GA644" s="12"/>
      <c r="GB644" s="12"/>
      <c r="GC644" s="12"/>
      <c r="GD644" s="12"/>
      <c r="GE644" s="12"/>
      <c r="GF644" s="12"/>
      <c r="GG644" s="12"/>
      <c r="GH644" s="12"/>
      <c r="GI644" s="12"/>
      <c r="GJ644" s="12"/>
      <c r="GK644" s="14"/>
      <c r="GL644" s="14"/>
      <c r="GM644" s="12"/>
      <c r="GN644" s="12"/>
      <c r="GO644" s="14"/>
      <c r="GP644" s="14"/>
      <c r="GQ644" s="12"/>
      <c r="GR644" s="14"/>
      <c r="GS644" s="12"/>
      <c r="GT644" s="14"/>
      <c r="GU644" s="14"/>
      <c r="GV644" s="14"/>
      <c r="GW644" s="14"/>
      <c r="GX644" s="14"/>
      <c r="GY644" s="14"/>
      <c r="GZ644" s="14"/>
      <c r="HA644" s="14"/>
      <c r="HB644" s="14"/>
      <c r="HC644" s="14"/>
      <c r="HD644" s="14"/>
      <c r="HE644" s="14"/>
      <c r="HF644" s="14"/>
      <c r="HG644" s="14"/>
      <c r="HH644" s="14"/>
      <c r="HI644" s="14"/>
      <c r="HJ644" s="14"/>
      <c r="HK644" s="14"/>
      <c r="HL644" s="14"/>
      <c r="HM644" s="14"/>
      <c r="HN644" s="14"/>
      <c r="HO644" s="14"/>
      <c r="HP644" s="14"/>
      <c r="HQ644" s="12">
        <f t="shared" si="106"/>
        <v>4</v>
      </c>
      <c r="HR644" s="12">
        <v>36000.0</v>
      </c>
      <c r="HS644" s="12">
        <v>0.0</v>
      </c>
      <c r="HT644" s="12">
        <v>0.0</v>
      </c>
      <c r="HU644" s="12">
        <v>0.0</v>
      </c>
      <c r="HV644" s="12">
        <v>0.0</v>
      </c>
      <c r="HW644" s="12">
        <v>0.0</v>
      </c>
      <c r="HX644" s="12">
        <v>36000.0</v>
      </c>
      <c r="HY644" s="12" t="s">
        <v>5327</v>
      </c>
      <c r="HZ644" s="19">
        <v>36712.0</v>
      </c>
    </row>
    <row r="645">
      <c r="A645" s="12" t="s">
        <v>5328</v>
      </c>
      <c r="B645" s="12" t="s">
        <v>5329</v>
      </c>
      <c r="C645" s="13">
        <v>45239.0</v>
      </c>
      <c r="D645" s="12">
        <v>11.0</v>
      </c>
      <c r="E645" s="12" t="s">
        <v>2565</v>
      </c>
      <c r="F645" s="12" t="s">
        <v>2566</v>
      </c>
      <c r="G645" s="12" t="s">
        <v>237</v>
      </c>
      <c r="H645" s="12" t="s">
        <v>238</v>
      </c>
      <c r="I645" s="12" t="s">
        <v>239</v>
      </c>
      <c r="J645" s="14"/>
      <c r="K645" s="12" t="s">
        <v>5330</v>
      </c>
      <c r="L645" s="12" t="s">
        <v>5331</v>
      </c>
      <c r="M645" s="15" t="s">
        <v>2625</v>
      </c>
      <c r="N645" s="12" t="s">
        <v>4162</v>
      </c>
      <c r="O645" s="12" t="s">
        <v>4163</v>
      </c>
      <c r="P645" s="12" t="s">
        <v>245</v>
      </c>
      <c r="Q645" s="12" t="s">
        <v>299</v>
      </c>
      <c r="R645" s="12" t="s">
        <v>247</v>
      </c>
      <c r="S645" s="12" t="s">
        <v>248</v>
      </c>
      <c r="T645" s="16" t="s">
        <v>5332</v>
      </c>
      <c r="U645" s="17" t="s">
        <v>5333</v>
      </c>
      <c r="V645" s="12" t="str">
        <f t="shared" si="1"/>
        <v>3.566152</v>
      </c>
      <c r="W645" s="14" t="str">
        <f t="shared" si="2"/>
        <v>98.961536</v>
      </c>
      <c r="X645" s="14" t="str">
        <f t="shared" si="3"/>
        <v>3.566024</v>
      </c>
      <c r="Y645" s="14" t="str">
        <f t="shared" si="4"/>
        <v>98.961259</v>
      </c>
      <c r="Z645" s="18">
        <f t="shared" si="99"/>
        <v>9784559.143</v>
      </c>
      <c r="AA645" s="14" t="str">
        <f t="shared" si="6"/>
        <v>Diluar Radius</v>
      </c>
      <c r="AB645" s="14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4"/>
      <c r="DR645" s="12" t="b">
        <v>0</v>
      </c>
      <c r="DS645" s="12" t="b">
        <v>0</v>
      </c>
      <c r="DT645" s="12"/>
      <c r="DU645" s="12"/>
      <c r="DV645" s="12" t="s">
        <v>5334</v>
      </c>
      <c r="DW645" s="12" t="b">
        <v>1</v>
      </c>
      <c r="DX645" s="12"/>
      <c r="DY645" s="12"/>
      <c r="DZ645" s="12"/>
      <c r="EA645" s="12"/>
      <c r="EB645" s="12"/>
      <c r="EC645" s="12"/>
      <c r="ED645" s="12"/>
      <c r="EE645" s="12"/>
      <c r="EF645" s="14"/>
      <c r="EG645" s="14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4"/>
      <c r="EU645" s="12"/>
      <c r="EV645" s="12"/>
      <c r="EW645" s="12"/>
      <c r="EX645" s="12"/>
      <c r="EY645" s="12"/>
      <c r="EZ645" s="12"/>
      <c r="FA645" s="12"/>
      <c r="FB645" s="12"/>
      <c r="FC645" s="12">
        <v>1.0</v>
      </c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4"/>
      <c r="FR645" s="12"/>
      <c r="FS645" s="12"/>
      <c r="FT645" s="12"/>
      <c r="FU645" s="12"/>
      <c r="FV645" s="12"/>
      <c r="FW645" s="12"/>
      <c r="FX645" s="12"/>
      <c r="FY645" s="12"/>
      <c r="FZ645" s="12"/>
      <c r="GA645" s="12"/>
      <c r="GB645" s="12"/>
      <c r="GC645" s="12"/>
      <c r="GD645" s="12"/>
      <c r="GE645" s="12"/>
      <c r="GF645" s="12"/>
      <c r="GG645" s="12"/>
      <c r="GH645" s="12"/>
      <c r="GI645" s="12"/>
      <c r="GJ645" s="12"/>
      <c r="GK645" s="14"/>
      <c r="GL645" s="14"/>
      <c r="GM645" s="12"/>
      <c r="GN645" s="12"/>
      <c r="GO645" s="14"/>
      <c r="GP645" s="14"/>
      <c r="GQ645" s="12"/>
      <c r="GR645" s="14"/>
      <c r="GS645" s="12"/>
      <c r="GT645" s="14"/>
      <c r="GU645" s="14"/>
      <c r="GV645" s="14"/>
      <c r="GW645" s="14"/>
      <c r="GX645" s="14"/>
      <c r="GY645" s="14"/>
      <c r="GZ645" s="14"/>
      <c r="HA645" s="14"/>
      <c r="HB645" s="14"/>
      <c r="HC645" s="14"/>
      <c r="HD645" s="14"/>
      <c r="HE645" s="14"/>
      <c r="HF645" s="14"/>
      <c r="HG645" s="14"/>
      <c r="HH645" s="14"/>
      <c r="HI645" s="14"/>
      <c r="HJ645" s="14"/>
      <c r="HK645" s="14"/>
      <c r="HL645" s="14"/>
      <c r="HM645" s="14"/>
      <c r="HN645" s="14"/>
      <c r="HO645" s="14"/>
      <c r="HP645" s="14"/>
      <c r="HQ645" s="12">
        <f t="shared" si="106"/>
        <v>0</v>
      </c>
      <c r="HR645" s="12">
        <v>12000.0</v>
      </c>
      <c r="HS645" s="12">
        <v>0.0</v>
      </c>
      <c r="HT645" s="12">
        <v>0.0</v>
      </c>
      <c r="HU645" s="12">
        <v>0.0</v>
      </c>
      <c r="HV645" s="12">
        <v>0.0</v>
      </c>
      <c r="HW645" s="12">
        <v>0.0</v>
      </c>
      <c r="HX645" s="12">
        <v>12000.0</v>
      </c>
      <c r="HY645" s="12" t="s">
        <v>5335</v>
      </c>
      <c r="HZ645" s="12" t="s">
        <v>3384</v>
      </c>
    </row>
    <row r="646">
      <c r="A646" s="12" t="s">
        <v>5336</v>
      </c>
      <c r="B646" s="12" t="s">
        <v>5337</v>
      </c>
      <c r="C646" s="13">
        <v>45239.0</v>
      </c>
      <c r="D646" s="12">
        <v>11.0</v>
      </c>
      <c r="E646" s="12" t="s">
        <v>596</v>
      </c>
      <c r="F646" s="12" t="s">
        <v>597</v>
      </c>
      <c r="G646" s="12" t="s">
        <v>237</v>
      </c>
      <c r="H646" s="12" t="s">
        <v>238</v>
      </c>
      <c r="I646" s="12" t="s">
        <v>239</v>
      </c>
      <c r="J646" s="14"/>
      <c r="K646" s="12" t="s">
        <v>1473</v>
      </c>
      <c r="L646" s="12" t="s">
        <v>1474</v>
      </c>
      <c r="M646" s="12" t="str">
        <v>#ERROR!</v>
      </c>
      <c r="N646" s="12" t="s">
        <v>601</v>
      </c>
      <c r="O646" s="12" t="s">
        <v>259</v>
      </c>
      <c r="P646" s="12" t="s">
        <v>245</v>
      </c>
      <c r="Q646" s="12" t="s">
        <v>299</v>
      </c>
      <c r="R646" s="12" t="s">
        <v>247</v>
      </c>
      <c r="S646" s="12" t="s">
        <v>248</v>
      </c>
      <c r="T646" s="16" t="s">
        <v>5338</v>
      </c>
      <c r="U646" s="17" t="s">
        <v>5339</v>
      </c>
      <c r="V646" s="12" t="str">
        <f t="shared" si="1"/>
        <v>3.603268</v>
      </c>
      <c r="W646" s="14" t="str">
        <f t="shared" si="2"/>
        <v>98.670952</v>
      </c>
      <c r="X646" s="14" t="str">
        <f t="shared" si="3"/>
        <v>3.603422</v>
      </c>
      <c r="Y646" s="14" t="str">
        <f t="shared" si="4"/>
        <v>98.670825</v>
      </c>
      <c r="Z646" s="18">
        <f t="shared" si="99"/>
        <v>6272734.818</v>
      </c>
      <c r="AA646" s="14" t="str">
        <f t="shared" si="6"/>
        <v>Diluar Radius</v>
      </c>
      <c r="AB646" s="14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 t="b">
        <v>1</v>
      </c>
      <c r="AY646" s="12"/>
      <c r="AZ646" s="12" t="b">
        <v>1</v>
      </c>
      <c r="BA646" s="12"/>
      <c r="BB646" s="12" t="b">
        <v>1</v>
      </c>
      <c r="BC646" s="12"/>
      <c r="BD646" s="12"/>
      <c r="BE646" s="12"/>
      <c r="BF646" s="12" t="b">
        <v>1</v>
      </c>
      <c r="BG646" s="12"/>
      <c r="BH646" s="12"/>
      <c r="BI646" s="12" t="b">
        <v>1</v>
      </c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 t="b">
        <v>1</v>
      </c>
      <c r="BW646" s="12"/>
      <c r="BX646" s="12"/>
      <c r="BY646" s="12"/>
      <c r="BZ646" s="12" t="b">
        <v>1</v>
      </c>
      <c r="CA646" s="12"/>
      <c r="CB646" s="12" t="b">
        <v>1</v>
      </c>
      <c r="CC646" s="12"/>
      <c r="CD646" s="12" t="b">
        <v>1</v>
      </c>
      <c r="CE646" s="12"/>
      <c r="CF646" s="12"/>
      <c r="CG646" s="12" t="b">
        <v>1</v>
      </c>
      <c r="CH646" s="12"/>
      <c r="CI646" s="12"/>
      <c r="CJ646" s="12" t="b">
        <v>1</v>
      </c>
      <c r="CK646" s="12"/>
      <c r="CL646" s="12" t="b">
        <v>1</v>
      </c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4"/>
      <c r="DR646" s="12" t="b">
        <v>0</v>
      </c>
      <c r="DS646" s="12" t="b">
        <v>0</v>
      </c>
      <c r="DT646" s="12"/>
      <c r="DU646" s="12"/>
      <c r="DV646" s="12" t="s">
        <v>5340</v>
      </c>
      <c r="DW646" s="12" t="b">
        <v>1</v>
      </c>
      <c r="DX646" s="12"/>
      <c r="DY646" s="12"/>
      <c r="DZ646" s="12"/>
      <c r="EA646" s="12"/>
      <c r="EB646" s="12"/>
      <c r="EC646" s="12"/>
      <c r="ED646" s="12"/>
      <c r="EE646" s="12"/>
      <c r="EF646" s="14"/>
      <c r="EG646" s="14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4"/>
      <c r="EU646" s="12"/>
      <c r="EV646" s="12"/>
      <c r="EW646" s="12"/>
      <c r="EX646" s="12"/>
      <c r="EY646" s="12">
        <v>1.0</v>
      </c>
      <c r="EZ646" s="12"/>
      <c r="FA646" s="12"/>
      <c r="FB646" s="12"/>
      <c r="FC646" s="12">
        <v>1.0</v>
      </c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4"/>
      <c r="FR646" s="12"/>
      <c r="FS646" s="12">
        <v>1.0</v>
      </c>
      <c r="FT646" s="12"/>
      <c r="FU646" s="12"/>
      <c r="FV646" s="12"/>
      <c r="FW646" s="12"/>
      <c r="FX646" s="12"/>
      <c r="FY646" s="12"/>
      <c r="FZ646" s="12"/>
      <c r="GA646" s="12"/>
      <c r="GB646" s="12"/>
      <c r="GC646" s="12"/>
      <c r="GD646" s="12"/>
      <c r="GE646" s="12"/>
      <c r="GF646" s="12"/>
      <c r="GG646" s="12">
        <v>1.0</v>
      </c>
      <c r="GH646" s="12"/>
      <c r="GI646" s="12">
        <v>1.0</v>
      </c>
      <c r="GJ646" s="12"/>
      <c r="GK646" s="14"/>
      <c r="GL646" s="14"/>
      <c r="GM646" s="12"/>
      <c r="GN646" s="12"/>
      <c r="GO646" s="14"/>
      <c r="GP646" s="14"/>
      <c r="GQ646" s="12"/>
      <c r="GR646" s="14"/>
      <c r="GS646" s="12"/>
      <c r="GT646" s="14"/>
      <c r="GU646" s="14"/>
      <c r="GV646" s="14"/>
      <c r="GW646" s="14"/>
      <c r="GX646" s="14"/>
      <c r="GY646" s="14"/>
      <c r="GZ646" s="14"/>
      <c r="HA646" s="14"/>
      <c r="HB646" s="14"/>
      <c r="HC646" s="14"/>
      <c r="HD646" s="14"/>
      <c r="HE646" s="14"/>
      <c r="HF646" s="14"/>
      <c r="HG646" s="14"/>
      <c r="HH646" s="14"/>
      <c r="HI646" s="14"/>
      <c r="HJ646" s="14"/>
      <c r="HK646" s="14"/>
      <c r="HL646" s="14"/>
      <c r="HM646" s="14"/>
      <c r="HN646" s="14"/>
      <c r="HO646" s="14"/>
      <c r="HP646" s="14"/>
      <c r="HQ646" s="12">
        <f t="shared" si="106"/>
        <v>12</v>
      </c>
      <c r="HR646" s="12">
        <v>60000.0</v>
      </c>
      <c r="HS646" s="12">
        <v>0.0</v>
      </c>
      <c r="HT646" s="12">
        <v>0.0</v>
      </c>
      <c r="HU646" s="12">
        <v>0.0</v>
      </c>
      <c r="HV646" s="12">
        <v>0.0</v>
      </c>
      <c r="HW646" s="12">
        <v>0.0</v>
      </c>
      <c r="HX646" s="12">
        <v>60000.0</v>
      </c>
      <c r="HY646" s="12" t="s">
        <v>5341</v>
      </c>
      <c r="HZ646" s="19">
        <v>36665.0</v>
      </c>
    </row>
    <row r="647">
      <c r="A647" s="12" t="s">
        <v>5342</v>
      </c>
      <c r="B647" s="12" t="s">
        <v>5343</v>
      </c>
      <c r="C647" s="13">
        <v>45239.0</v>
      </c>
      <c r="D647" s="12">
        <v>11.0</v>
      </c>
      <c r="E647" s="12" t="s">
        <v>235</v>
      </c>
      <c r="F647" s="12" t="s">
        <v>236</v>
      </c>
      <c r="G647" s="12" t="s">
        <v>237</v>
      </c>
      <c r="H647" s="12" t="s">
        <v>238</v>
      </c>
      <c r="I647" s="12" t="s">
        <v>239</v>
      </c>
      <c r="J647" s="14"/>
      <c r="K647" s="12" t="s">
        <v>2968</v>
      </c>
      <c r="L647" s="12" t="s">
        <v>2969</v>
      </c>
      <c r="M647" s="15" t="s">
        <v>2970</v>
      </c>
      <c r="N647" s="12" t="s">
        <v>243</v>
      </c>
      <c r="O647" s="12" t="s">
        <v>244</v>
      </c>
      <c r="P647" s="12" t="s">
        <v>245</v>
      </c>
      <c r="Q647" s="12" t="s">
        <v>246</v>
      </c>
      <c r="R647" s="12" t="s">
        <v>247</v>
      </c>
      <c r="S647" s="12" t="s">
        <v>248</v>
      </c>
      <c r="T647" s="16" t="s">
        <v>5344</v>
      </c>
      <c r="U647" s="17" t="s">
        <v>5345</v>
      </c>
      <c r="V647" s="12" t="str">
        <f t="shared" si="1"/>
        <v>3.629141</v>
      </c>
      <c r="W647" s="14" t="str">
        <f t="shared" si="2"/>
        <v>98.707534</v>
      </c>
      <c r="X647" s="14" t="str">
        <f t="shared" si="3"/>
        <v>3.628999</v>
      </c>
      <c r="Y647" s="14" t="str">
        <f t="shared" si="4"/>
        <v>98.707937</v>
      </c>
      <c r="Z647" s="18">
        <f t="shared" si="99"/>
        <v>13707189.93</v>
      </c>
      <c r="AA647" s="14" t="str">
        <f t="shared" si="6"/>
        <v>Diluar Radius</v>
      </c>
      <c r="AB647" s="14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 t="b">
        <v>1</v>
      </c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 t="b">
        <v>1</v>
      </c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4"/>
      <c r="DR647" s="12" t="b">
        <v>0</v>
      </c>
      <c r="DS647" s="12" t="b">
        <v>0</v>
      </c>
      <c r="DT647" s="12"/>
      <c r="DU647" s="12"/>
      <c r="DV647" s="12" t="s">
        <v>5346</v>
      </c>
      <c r="DW647" s="12" t="b">
        <v>1</v>
      </c>
      <c r="DX647" s="12"/>
      <c r="DY647" s="12"/>
      <c r="DZ647" s="12"/>
      <c r="EA647" s="12"/>
      <c r="EB647" s="12"/>
      <c r="EC647" s="12"/>
      <c r="ED647" s="12"/>
      <c r="EE647" s="12"/>
      <c r="EF647" s="14"/>
      <c r="EG647" s="14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4"/>
      <c r="EU647" s="12"/>
      <c r="EV647" s="12"/>
      <c r="EW647" s="12"/>
      <c r="EX647" s="12"/>
      <c r="EY647" s="12"/>
      <c r="EZ647" s="12"/>
      <c r="FA647" s="12"/>
      <c r="FB647" s="12"/>
      <c r="FC647" s="12">
        <v>2.0</v>
      </c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4"/>
      <c r="FR647" s="12"/>
      <c r="FS647" s="12"/>
      <c r="FT647" s="12"/>
      <c r="FU647" s="12"/>
      <c r="FV647" s="12"/>
      <c r="FW647" s="12"/>
      <c r="FX647" s="12"/>
      <c r="FY647" s="12"/>
      <c r="FZ647" s="12"/>
      <c r="GA647" s="12"/>
      <c r="GB647" s="12"/>
      <c r="GC647" s="12"/>
      <c r="GD647" s="12"/>
      <c r="GE647" s="12"/>
      <c r="GF647" s="12"/>
      <c r="GG647" s="12"/>
      <c r="GH647" s="12"/>
      <c r="GI647" s="12"/>
      <c r="GJ647" s="12"/>
      <c r="GK647" s="14"/>
      <c r="GL647" s="14"/>
      <c r="GM647" s="12"/>
      <c r="GN647" s="12"/>
      <c r="GO647" s="14"/>
      <c r="GP647" s="14"/>
      <c r="GQ647" s="12"/>
      <c r="GR647" s="14"/>
      <c r="GS647" s="12"/>
      <c r="GT647" s="14"/>
      <c r="GU647" s="14"/>
      <c r="GV647" s="14"/>
      <c r="GW647" s="14"/>
      <c r="GX647" s="14"/>
      <c r="GY647" s="14"/>
      <c r="GZ647" s="14"/>
      <c r="HA647" s="14"/>
      <c r="HB647" s="14"/>
      <c r="HC647" s="14"/>
      <c r="HD647" s="14"/>
      <c r="HE647" s="14"/>
      <c r="HF647" s="14"/>
      <c r="HG647" s="14"/>
      <c r="HH647" s="14"/>
      <c r="HI647" s="14"/>
      <c r="HJ647" s="14"/>
      <c r="HK647" s="14"/>
      <c r="HL647" s="14"/>
      <c r="HM647" s="14"/>
      <c r="HN647" s="14"/>
      <c r="HO647" s="14"/>
      <c r="HP647" s="14"/>
      <c r="HQ647" s="12">
        <f t="shared" si="106"/>
        <v>2</v>
      </c>
      <c r="HR647" s="12">
        <v>24000.0</v>
      </c>
      <c r="HS647" s="12">
        <v>0.0</v>
      </c>
      <c r="HT647" s="12">
        <v>0.0</v>
      </c>
      <c r="HU647" s="12">
        <v>0.0</v>
      </c>
      <c r="HV647" s="12">
        <v>0.0</v>
      </c>
      <c r="HW647" s="12">
        <v>0.0</v>
      </c>
      <c r="HX647" s="12">
        <v>24000.0</v>
      </c>
      <c r="HY647" s="12" t="s">
        <v>5347</v>
      </c>
      <c r="HZ647" s="19">
        <v>36526.0</v>
      </c>
    </row>
    <row r="648">
      <c r="A648" s="12" t="s">
        <v>5348</v>
      </c>
      <c r="B648" s="12" t="s">
        <v>5349</v>
      </c>
      <c r="C648" s="13">
        <v>45239.0</v>
      </c>
      <c r="D648" s="12">
        <v>11.0</v>
      </c>
      <c r="E648" s="12" t="s">
        <v>2565</v>
      </c>
      <c r="F648" s="12" t="s">
        <v>2566</v>
      </c>
      <c r="G648" s="12" t="s">
        <v>237</v>
      </c>
      <c r="H648" s="12" t="s">
        <v>238</v>
      </c>
      <c r="I648" s="12" t="s">
        <v>239</v>
      </c>
      <c r="J648" s="14"/>
      <c r="K648" s="12" t="s">
        <v>5350</v>
      </c>
      <c r="L648" s="12" t="s">
        <v>5351</v>
      </c>
      <c r="M648" s="15" t="s">
        <v>2625</v>
      </c>
      <c r="N648" s="12" t="s">
        <v>4162</v>
      </c>
      <c r="O648" s="12" t="s">
        <v>4163</v>
      </c>
      <c r="P648" s="12" t="s">
        <v>245</v>
      </c>
      <c r="Q648" s="12" t="s">
        <v>246</v>
      </c>
      <c r="R648" s="12" t="s">
        <v>247</v>
      </c>
      <c r="S648" s="12" t="s">
        <v>248</v>
      </c>
      <c r="T648" s="16" t="s">
        <v>5352</v>
      </c>
      <c r="U648" s="17" t="s">
        <v>5353</v>
      </c>
      <c r="V648" s="12" t="str">
        <f t="shared" si="1"/>
        <v>3.565908</v>
      </c>
      <c r="W648" s="14" t="str">
        <f t="shared" si="2"/>
        <v>98.961302</v>
      </c>
      <c r="X648" s="14" t="str">
        <f t="shared" si="3"/>
        <v>3.565968</v>
      </c>
      <c r="Y648" s="14" t="str">
        <f t="shared" si="4"/>
        <v>98.961288</v>
      </c>
      <c r="Z648" s="18">
        <f t="shared" si="99"/>
        <v>6726141.058</v>
      </c>
      <c r="AA648" s="14" t="str">
        <f t="shared" si="6"/>
        <v>Diluar Radius</v>
      </c>
      <c r="AB648" s="14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4"/>
      <c r="DR648" s="12" t="b">
        <v>0</v>
      </c>
      <c r="DS648" s="12" t="b">
        <v>0</v>
      </c>
      <c r="DT648" s="12"/>
      <c r="DU648" s="12"/>
      <c r="DV648" s="12" t="s">
        <v>5354</v>
      </c>
      <c r="DW648" s="12" t="b">
        <v>0</v>
      </c>
      <c r="DX648" s="12"/>
      <c r="DY648" s="12"/>
      <c r="DZ648" s="12"/>
      <c r="EA648" s="12"/>
      <c r="EB648" s="12"/>
      <c r="EC648" s="12"/>
      <c r="ED648" s="12"/>
      <c r="EE648" s="12"/>
      <c r="EF648" s="14"/>
      <c r="EG648" s="14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4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4"/>
      <c r="FR648" s="12"/>
      <c r="FS648" s="12"/>
      <c r="FT648" s="12"/>
      <c r="FU648" s="12"/>
      <c r="FV648" s="12"/>
      <c r="FW648" s="12"/>
      <c r="FX648" s="12"/>
      <c r="FY648" s="12"/>
      <c r="FZ648" s="12"/>
      <c r="GA648" s="12"/>
      <c r="GB648" s="12"/>
      <c r="GC648" s="12"/>
      <c r="GD648" s="12"/>
      <c r="GE648" s="12"/>
      <c r="GF648" s="12"/>
      <c r="GG648" s="12"/>
      <c r="GH648" s="12"/>
      <c r="GI648" s="12"/>
      <c r="GJ648" s="12"/>
      <c r="GK648" s="14"/>
      <c r="GL648" s="14"/>
      <c r="GM648" s="12"/>
      <c r="GN648" s="12"/>
      <c r="GO648" s="14"/>
      <c r="GP648" s="14"/>
      <c r="GQ648" s="12"/>
      <c r="GR648" s="14"/>
      <c r="GS648" s="12"/>
      <c r="GT648" s="14"/>
      <c r="GU648" s="14"/>
      <c r="GV648" s="14"/>
      <c r="GW648" s="14"/>
      <c r="GX648" s="14"/>
      <c r="GY648" s="14"/>
      <c r="GZ648" s="14"/>
      <c r="HA648" s="14"/>
      <c r="HB648" s="14"/>
      <c r="HC648" s="14"/>
      <c r="HD648" s="14"/>
      <c r="HE648" s="14"/>
      <c r="HF648" s="14"/>
      <c r="HG648" s="14"/>
      <c r="HH648" s="14"/>
      <c r="HI648" s="14"/>
      <c r="HJ648" s="14"/>
      <c r="HK648" s="14"/>
      <c r="HL648" s="14"/>
      <c r="HM648" s="14"/>
      <c r="HN648" s="14"/>
      <c r="HO648" s="14"/>
      <c r="HP648" s="14"/>
      <c r="HQ648" s="12">
        <f t="shared" si="106"/>
        <v>0</v>
      </c>
      <c r="HR648" s="12">
        <v>0.0</v>
      </c>
      <c r="HS648" s="12">
        <v>0.0</v>
      </c>
      <c r="HT648" s="12">
        <v>0.0</v>
      </c>
      <c r="HU648" s="12">
        <v>0.0</v>
      </c>
      <c r="HV648" s="12">
        <v>0.0</v>
      </c>
      <c r="HW648" s="12">
        <v>0.0</v>
      </c>
      <c r="HX648" s="12">
        <v>0.0</v>
      </c>
      <c r="HY648" s="12" t="s">
        <v>5355</v>
      </c>
      <c r="HZ648" s="19">
        <v>36707.0</v>
      </c>
    </row>
    <row r="649">
      <c r="A649" s="12" t="s">
        <v>5356</v>
      </c>
      <c r="B649" s="12" t="s">
        <v>5357</v>
      </c>
      <c r="C649" s="13">
        <v>45239.0</v>
      </c>
      <c r="D649" s="12">
        <v>11.0</v>
      </c>
      <c r="E649" s="12" t="s">
        <v>475</v>
      </c>
      <c r="F649" s="12" t="s">
        <v>476</v>
      </c>
      <c r="G649" s="12" t="s">
        <v>237</v>
      </c>
      <c r="H649" s="12" t="s">
        <v>238</v>
      </c>
      <c r="I649" s="12" t="s">
        <v>239</v>
      </c>
      <c r="J649" s="14"/>
      <c r="K649" s="12" t="s">
        <v>5358</v>
      </c>
      <c r="L649" s="12" t="s">
        <v>5359</v>
      </c>
      <c r="M649" s="15" t="s">
        <v>5360</v>
      </c>
      <c r="N649" s="12" t="s">
        <v>1144</v>
      </c>
      <c r="O649" s="12" t="s">
        <v>259</v>
      </c>
      <c r="P649" s="12" t="s">
        <v>245</v>
      </c>
      <c r="Q649" s="12" t="s">
        <v>299</v>
      </c>
      <c r="R649" s="12" t="s">
        <v>247</v>
      </c>
      <c r="S649" s="12" t="s">
        <v>5361</v>
      </c>
      <c r="T649" s="16" t="s">
        <v>5362</v>
      </c>
      <c r="U649" s="17" t="s">
        <v>5363</v>
      </c>
      <c r="V649" s="12" t="str">
        <f t="shared" si="1"/>
        <v>3.529541</v>
      </c>
      <c r="W649" s="14" t="str">
        <f t="shared" si="2"/>
        <v>98.681660</v>
      </c>
      <c r="X649" s="14" t="str">
        <f t="shared" si="3"/>
        <v>3.529566</v>
      </c>
      <c r="Y649" s="14" t="str">
        <f t="shared" si="4"/>
        <v>98.681957</v>
      </c>
      <c r="Z649" s="18">
        <f t="shared" si="99"/>
        <v>3351384.11</v>
      </c>
      <c r="AA649" s="14" t="str">
        <f t="shared" si="6"/>
        <v>Diluar Radius</v>
      </c>
      <c r="AB649" s="14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4"/>
      <c r="DR649" s="12" t="b">
        <v>0</v>
      </c>
      <c r="DS649" s="12" t="b">
        <v>0</v>
      </c>
      <c r="DT649" s="12"/>
      <c r="DU649" s="12"/>
      <c r="DV649" s="12" t="s">
        <v>5364</v>
      </c>
      <c r="DW649" s="12" t="b">
        <v>1</v>
      </c>
      <c r="DX649" s="12"/>
      <c r="DY649" s="12"/>
      <c r="DZ649" s="12"/>
      <c r="EA649" s="12"/>
      <c r="EB649" s="12"/>
      <c r="EC649" s="12"/>
      <c r="ED649" s="12">
        <v>3.0</v>
      </c>
      <c r="EE649" s="12"/>
      <c r="EF649" s="14"/>
      <c r="EG649" s="14"/>
      <c r="EH649" s="12"/>
      <c r="EI649" s="12">
        <v>1.0</v>
      </c>
      <c r="EJ649" s="12"/>
      <c r="EK649" s="12">
        <v>1.0</v>
      </c>
      <c r="EL649" s="12"/>
      <c r="EM649" s="12"/>
      <c r="EN649" s="12"/>
      <c r="EO649" s="12">
        <v>0.0</v>
      </c>
      <c r="EP649" s="12">
        <v>1.0</v>
      </c>
      <c r="EQ649" s="12">
        <v>1.0</v>
      </c>
      <c r="ER649" s="12"/>
      <c r="ES649" s="12"/>
      <c r="ET649" s="14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4"/>
      <c r="FR649" s="12"/>
      <c r="FS649" s="12"/>
      <c r="FT649" s="12"/>
      <c r="FU649" s="12"/>
      <c r="FV649" s="12"/>
      <c r="FW649" s="12"/>
      <c r="FX649" s="12"/>
      <c r="FY649" s="12"/>
      <c r="FZ649" s="12"/>
      <c r="GA649" s="12"/>
      <c r="GB649" s="12"/>
      <c r="GC649" s="12"/>
      <c r="GD649" s="12"/>
      <c r="GE649" s="12"/>
      <c r="GF649" s="12"/>
      <c r="GG649" s="12"/>
      <c r="GH649" s="12"/>
      <c r="GI649" s="12"/>
      <c r="GJ649" s="12"/>
      <c r="GK649" s="14"/>
      <c r="GL649" s="14"/>
      <c r="GM649" s="12"/>
      <c r="GN649" s="12"/>
      <c r="GO649" s="14"/>
      <c r="GP649" s="14"/>
      <c r="GQ649" s="12"/>
      <c r="GR649" s="14"/>
      <c r="GS649" s="12"/>
      <c r="GT649" s="14"/>
      <c r="GU649" s="14"/>
      <c r="GV649" s="14"/>
      <c r="GW649" s="14"/>
      <c r="GX649" s="14"/>
      <c r="GY649" s="14"/>
      <c r="GZ649" s="14"/>
      <c r="HA649" s="14"/>
      <c r="HB649" s="14"/>
      <c r="HC649" s="14"/>
      <c r="HD649" s="14"/>
      <c r="HE649" s="14"/>
      <c r="HF649" s="14"/>
      <c r="HG649" s="14"/>
      <c r="HH649" s="14"/>
      <c r="HI649" s="14"/>
      <c r="HJ649" s="14"/>
      <c r="HK649" s="14"/>
      <c r="HL649" s="14"/>
      <c r="HM649" s="14"/>
      <c r="HN649" s="14"/>
      <c r="HO649" s="14"/>
      <c r="HP649" s="14"/>
      <c r="HQ649" s="12">
        <f t="shared" si="106"/>
        <v>0</v>
      </c>
      <c r="HR649" s="12">
        <v>0.0</v>
      </c>
      <c r="HS649" s="12">
        <v>87500.0</v>
      </c>
      <c r="HT649" s="12">
        <v>0.0</v>
      </c>
      <c r="HU649" s="12">
        <v>0.0</v>
      </c>
      <c r="HV649" s="12">
        <v>0.0</v>
      </c>
      <c r="HW649" s="12">
        <v>0.0</v>
      </c>
      <c r="HX649" s="12">
        <v>87500.0</v>
      </c>
      <c r="HY649" s="12" t="s">
        <v>5365</v>
      </c>
      <c r="HZ649" s="12" t="s">
        <v>5366</v>
      </c>
    </row>
    <row r="650">
      <c r="A650" s="12" t="s">
        <v>5367</v>
      </c>
      <c r="B650" s="20">
        <v>38030.0</v>
      </c>
      <c r="C650" s="13">
        <v>45239.0</v>
      </c>
      <c r="D650" s="12">
        <v>11.0</v>
      </c>
      <c r="E650" s="12" t="s">
        <v>596</v>
      </c>
      <c r="F650" s="12" t="s">
        <v>597</v>
      </c>
      <c r="G650" s="12" t="s">
        <v>237</v>
      </c>
      <c r="H650" s="12" t="s">
        <v>238</v>
      </c>
      <c r="I650" s="12" t="s">
        <v>239</v>
      </c>
      <c r="J650" s="14"/>
      <c r="K650" s="12" t="s">
        <v>5368</v>
      </c>
      <c r="L650" s="12" t="s">
        <v>5369</v>
      </c>
      <c r="M650" s="15" t="s">
        <v>600</v>
      </c>
      <c r="N650" s="12" t="s">
        <v>601</v>
      </c>
      <c r="O650" s="12" t="s">
        <v>259</v>
      </c>
      <c r="P650" s="12" t="s">
        <v>245</v>
      </c>
      <c r="Q650" s="12" t="s">
        <v>246</v>
      </c>
      <c r="R650" s="12" t="s">
        <v>247</v>
      </c>
      <c r="S650" s="12" t="s">
        <v>248</v>
      </c>
      <c r="T650" s="16" t="s">
        <v>5370</v>
      </c>
      <c r="U650" s="17" t="s">
        <v>5371</v>
      </c>
      <c r="V650" s="12" t="str">
        <f t="shared" si="1"/>
        <v>3.602607</v>
      </c>
      <c r="W650" s="14" t="str">
        <f t="shared" si="2"/>
        <v>98.670864</v>
      </c>
      <c r="X650" s="14" t="str">
        <f t="shared" si="3"/>
        <v>3.602596</v>
      </c>
      <c r="Y650" s="14" t="str">
        <f t="shared" si="4"/>
        <v>98.670874</v>
      </c>
      <c r="Z650" s="18">
        <f t="shared" si="99"/>
        <v>1238696.926</v>
      </c>
      <c r="AA650" s="14" t="str">
        <f t="shared" si="6"/>
        <v>Diluar Radius</v>
      </c>
      <c r="AB650" s="14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 t="b">
        <v>1</v>
      </c>
      <c r="AY650" s="12"/>
      <c r="AZ650" s="12"/>
      <c r="BA650" s="12"/>
      <c r="BB650" s="12" t="b">
        <v>1</v>
      </c>
      <c r="BC650" s="12"/>
      <c r="BD650" s="12"/>
      <c r="BE650" s="12"/>
      <c r="BF650" s="12" t="b">
        <v>1</v>
      </c>
      <c r="BG650" s="12"/>
      <c r="BH650" s="12"/>
      <c r="BI650" s="12" t="b">
        <v>1</v>
      </c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 t="b">
        <v>1</v>
      </c>
      <c r="BW650" s="12" t="b">
        <v>1</v>
      </c>
      <c r="BX650" s="12"/>
      <c r="BY650" s="12"/>
      <c r="BZ650" s="12" t="b">
        <v>1</v>
      </c>
      <c r="CA650" s="12"/>
      <c r="CB650" s="12" t="b">
        <v>1</v>
      </c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4"/>
      <c r="DR650" s="12" t="b">
        <v>0</v>
      </c>
      <c r="DS650" s="12" t="b">
        <v>0</v>
      </c>
      <c r="DT650" s="12"/>
      <c r="DU650" s="12"/>
      <c r="DV650" s="12" t="s">
        <v>5372</v>
      </c>
      <c r="DW650" s="12" t="b">
        <v>1</v>
      </c>
      <c r="DX650" s="12"/>
      <c r="DY650" s="12"/>
      <c r="DZ650" s="12"/>
      <c r="EA650" s="12"/>
      <c r="EB650" s="12"/>
      <c r="EC650" s="12"/>
      <c r="ED650" s="12"/>
      <c r="EE650" s="12"/>
      <c r="EF650" s="14"/>
      <c r="EG650" s="14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4"/>
      <c r="EU650" s="12">
        <v>1.0</v>
      </c>
      <c r="EV650" s="12"/>
      <c r="EW650" s="12"/>
      <c r="EX650" s="12"/>
      <c r="EY650" s="12"/>
      <c r="EZ650" s="12"/>
      <c r="FA650" s="12"/>
      <c r="FB650" s="12"/>
      <c r="FC650" s="12">
        <v>1.0</v>
      </c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4"/>
      <c r="FR650" s="12"/>
      <c r="FS650" s="12">
        <v>1.0</v>
      </c>
      <c r="FT650" s="12">
        <v>1.0</v>
      </c>
      <c r="FU650" s="12"/>
      <c r="FV650" s="12"/>
      <c r="FW650" s="12"/>
      <c r="FX650" s="12"/>
      <c r="FY650" s="12"/>
      <c r="FZ650" s="12"/>
      <c r="GA650" s="12"/>
      <c r="GB650" s="12"/>
      <c r="GC650" s="12"/>
      <c r="GD650" s="12"/>
      <c r="GE650" s="12"/>
      <c r="GF650" s="12"/>
      <c r="GG650" s="12"/>
      <c r="GH650" s="12"/>
      <c r="GI650" s="12"/>
      <c r="GJ650" s="12"/>
      <c r="GK650" s="14"/>
      <c r="GL650" s="14"/>
      <c r="GM650" s="12"/>
      <c r="GN650" s="12"/>
      <c r="GO650" s="14"/>
      <c r="GP650" s="14"/>
      <c r="GQ650" s="12"/>
      <c r="GR650" s="14"/>
      <c r="GS650" s="12"/>
      <c r="GT650" s="14"/>
      <c r="GU650" s="14"/>
      <c r="GV650" s="14"/>
      <c r="GW650" s="14"/>
      <c r="GX650" s="14"/>
      <c r="GY650" s="14"/>
      <c r="GZ650" s="14"/>
      <c r="HA650" s="14"/>
      <c r="HB650" s="14"/>
      <c r="HC650" s="14"/>
      <c r="HD650" s="14"/>
      <c r="HE650" s="14"/>
      <c r="HF650" s="14"/>
      <c r="HG650" s="14"/>
      <c r="HH650" s="14"/>
      <c r="HI650" s="14"/>
      <c r="HJ650" s="14"/>
      <c r="HK650" s="14"/>
      <c r="HL650" s="14"/>
      <c r="HM650" s="14"/>
      <c r="HN650" s="14"/>
      <c r="HO650" s="14"/>
      <c r="HP650" s="14"/>
      <c r="HQ650" s="12">
        <f t="shared" si="106"/>
        <v>8</v>
      </c>
      <c r="HR650" s="12">
        <v>48000.0</v>
      </c>
      <c r="HS650" s="12">
        <v>0.0</v>
      </c>
      <c r="HT650" s="12">
        <v>0.0</v>
      </c>
      <c r="HU650" s="12">
        <v>0.0</v>
      </c>
      <c r="HV650" s="12">
        <v>0.0</v>
      </c>
      <c r="HW650" s="12">
        <v>0.0</v>
      </c>
      <c r="HX650" s="12">
        <v>48000.0</v>
      </c>
      <c r="HY650" s="20">
        <v>15778.0</v>
      </c>
      <c r="HZ650" s="12" t="s">
        <v>567</v>
      </c>
    </row>
    <row r="651">
      <c r="A651" s="12" t="s">
        <v>5373</v>
      </c>
      <c r="B651" s="20">
        <v>45670.0</v>
      </c>
      <c r="C651" s="13">
        <v>45239.0</v>
      </c>
      <c r="D651" s="12">
        <v>11.0</v>
      </c>
      <c r="E651" s="12" t="s">
        <v>235</v>
      </c>
      <c r="F651" s="12" t="s">
        <v>236</v>
      </c>
      <c r="G651" s="12" t="s">
        <v>237</v>
      </c>
      <c r="H651" s="12" t="s">
        <v>238</v>
      </c>
      <c r="I651" s="12" t="s">
        <v>239</v>
      </c>
      <c r="J651" s="14"/>
      <c r="K651" s="12" t="s">
        <v>2917</v>
      </c>
      <c r="L651" s="12" t="s">
        <v>2918</v>
      </c>
      <c r="M651" s="15" t="s">
        <v>268</v>
      </c>
      <c r="N651" s="12" t="s">
        <v>713</v>
      </c>
      <c r="O651" s="12" t="s">
        <v>259</v>
      </c>
      <c r="P651" s="12" t="s">
        <v>245</v>
      </c>
      <c r="Q651" s="12" t="s">
        <v>246</v>
      </c>
      <c r="R651" s="12" t="s">
        <v>247</v>
      </c>
      <c r="S651" s="12" t="s">
        <v>248</v>
      </c>
      <c r="T651" s="16" t="s">
        <v>5374</v>
      </c>
      <c r="U651" s="17" t="s">
        <v>5375</v>
      </c>
      <c r="V651" s="12" t="str">
        <f t="shared" si="1"/>
        <v>3.614709</v>
      </c>
      <c r="W651" s="14" t="str">
        <f t="shared" si="2"/>
        <v>98.707340</v>
      </c>
      <c r="X651" s="14" t="str">
        <f t="shared" si="3"/>
        <v>3.614619</v>
      </c>
      <c r="Y651" s="14" t="str">
        <f t="shared" si="4"/>
        <v>98.707516</v>
      </c>
      <c r="Z651" s="18">
        <f t="shared" si="99"/>
        <v>2036934.575</v>
      </c>
      <c r="AA651" s="14" t="str">
        <f t="shared" si="6"/>
        <v>Diluar Radius</v>
      </c>
      <c r="AB651" s="14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 t="b">
        <v>1</v>
      </c>
      <c r="BC651" s="12"/>
      <c r="BD651" s="12"/>
      <c r="BE651" s="12"/>
      <c r="BF651" s="12" t="b">
        <v>1</v>
      </c>
      <c r="BG651" s="12"/>
      <c r="BH651" s="12"/>
      <c r="BI651" s="12" t="b">
        <v>1</v>
      </c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 t="b">
        <v>1</v>
      </c>
      <c r="CA651" s="12"/>
      <c r="CB651" s="12" t="b">
        <v>1</v>
      </c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4"/>
      <c r="DR651" s="12" t="b">
        <v>0</v>
      </c>
      <c r="DS651" s="12" t="b">
        <v>0</v>
      </c>
      <c r="DT651" s="12"/>
      <c r="DU651" s="12"/>
      <c r="DV651" s="12" t="s">
        <v>5376</v>
      </c>
      <c r="DW651" s="12" t="b">
        <v>0</v>
      </c>
      <c r="DX651" s="12"/>
      <c r="DY651" s="12"/>
      <c r="DZ651" s="12"/>
      <c r="EA651" s="12"/>
      <c r="EB651" s="12"/>
      <c r="EC651" s="12"/>
      <c r="ED651" s="12"/>
      <c r="EE651" s="12"/>
      <c r="EF651" s="14"/>
      <c r="EG651" s="14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4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4"/>
      <c r="FR651" s="12"/>
      <c r="FS651" s="12"/>
      <c r="FT651" s="12"/>
      <c r="FU651" s="12"/>
      <c r="FV651" s="12"/>
      <c r="FW651" s="12"/>
      <c r="FX651" s="12"/>
      <c r="FY651" s="12"/>
      <c r="FZ651" s="12"/>
      <c r="GA651" s="12"/>
      <c r="GB651" s="12"/>
      <c r="GC651" s="12"/>
      <c r="GD651" s="12"/>
      <c r="GE651" s="12"/>
      <c r="GF651" s="12"/>
      <c r="GG651" s="12"/>
      <c r="GH651" s="12"/>
      <c r="GI651" s="12"/>
      <c r="GJ651" s="12"/>
      <c r="GK651" s="14"/>
      <c r="GL651" s="14"/>
      <c r="GM651" s="12"/>
      <c r="GN651" s="12"/>
      <c r="GO651" s="14"/>
      <c r="GP651" s="14"/>
      <c r="GQ651" s="12"/>
      <c r="GR651" s="14"/>
      <c r="GS651" s="12"/>
      <c r="GT651" s="14"/>
      <c r="GU651" s="14"/>
      <c r="GV651" s="14"/>
      <c r="GW651" s="14"/>
      <c r="GX651" s="14"/>
      <c r="GY651" s="14"/>
      <c r="GZ651" s="14"/>
      <c r="HA651" s="14"/>
      <c r="HB651" s="14"/>
      <c r="HC651" s="14"/>
      <c r="HD651" s="14"/>
      <c r="HE651" s="14"/>
      <c r="HF651" s="14"/>
      <c r="HG651" s="14"/>
      <c r="HH651" s="14"/>
      <c r="HI651" s="14"/>
      <c r="HJ651" s="14"/>
      <c r="HK651" s="14"/>
      <c r="HL651" s="14"/>
      <c r="HM651" s="14"/>
      <c r="HN651" s="14"/>
      <c r="HO651" s="14"/>
      <c r="HP651" s="14"/>
      <c r="HQ651" s="12">
        <f t="shared" si="106"/>
        <v>5</v>
      </c>
      <c r="HR651" s="12">
        <v>0.0</v>
      </c>
      <c r="HS651" s="12">
        <v>0.0</v>
      </c>
      <c r="HT651" s="12">
        <v>0.0</v>
      </c>
      <c r="HU651" s="12">
        <v>0.0</v>
      </c>
      <c r="HV651" s="12">
        <v>0.0</v>
      </c>
      <c r="HW651" s="12">
        <v>0.0</v>
      </c>
      <c r="HX651" s="12">
        <v>0.0</v>
      </c>
      <c r="HY651" s="20">
        <v>19066.0</v>
      </c>
      <c r="HZ651" s="19">
        <v>36583.0</v>
      </c>
    </row>
    <row r="652">
      <c r="A652" s="12" t="s">
        <v>5377</v>
      </c>
      <c r="B652" s="12" t="s">
        <v>5378</v>
      </c>
      <c r="C652" s="13">
        <v>45239.0</v>
      </c>
      <c r="D652" s="12">
        <v>11.0</v>
      </c>
      <c r="E652" s="12" t="s">
        <v>475</v>
      </c>
      <c r="F652" s="12" t="s">
        <v>476</v>
      </c>
      <c r="G652" s="12" t="s">
        <v>237</v>
      </c>
      <c r="H652" s="12" t="s">
        <v>238</v>
      </c>
      <c r="I652" s="12" t="s">
        <v>239</v>
      </c>
      <c r="J652" s="14"/>
      <c r="K652" s="12" t="s">
        <v>5379</v>
      </c>
      <c r="L652" s="12" t="s">
        <v>5380</v>
      </c>
      <c r="M652" s="15" t="s">
        <v>5381</v>
      </c>
      <c r="N652" s="12" t="s">
        <v>1144</v>
      </c>
      <c r="O652" s="12" t="s">
        <v>259</v>
      </c>
      <c r="P652" s="12" t="s">
        <v>245</v>
      </c>
      <c r="Q652" s="12" t="s">
        <v>299</v>
      </c>
      <c r="R652" s="12" t="s">
        <v>247</v>
      </c>
      <c r="S652" s="12" t="s">
        <v>5361</v>
      </c>
      <c r="T652" s="16" t="s">
        <v>5382</v>
      </c>
      <c r="U652" s="17" t="s">
        <v>5383</v>
      </c>
      <c r="V652" s="12" t="str">
        <f t="shared" si="1"/>
        <v>3.529555</v>
      </c>
      <c r="W652" s="14" t="str">
        <f t="shared" si="2"/>
        <v>98.681592</v>
      </c>
      <c r="X652" s="14" t="str">
        <f t="shared" si="3"/>
        <v>3.529558</v>
      </c>
      <c r="Y652" s="14" t="str">
        <f t="shared" si="4"/>
        <v>98.681599</v>
      </c>
      <c r="Z652" s="18">
        <f t="shared" si="99"/>
        <v>455282.607</v>
      </c>
      <c r="AA652" s="14" t="str">
        <f t="shared" si="6"/>
        <v>Diluar Radius</v>
      </c>
      <c r="AB652" s="14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4"/>
      <c r="DR652" s="12" t="b">
        <v>0</v>
      </c>
      <c r="DS652" s="12" t="b">
        <v>0</v>
      </c>
      <c r="DT652" s="12"/>
      <c r="DU652" s="12"/>
      <c r="DV652" s="12" t="s">
        <v>5384</v>
      </c>
      <c r="DW652" s="12" t="b">
        <v>1</v>
      </c>
      <c r="DX652" s="12"/>
      <c r="DY652" s="12"/>
      <c r="DZ652" s="12"/>
      <c r="EA652" s="12"/>
      <c r="EB652" s="12"/>
      <c r="EC652" s="12"/>
      <c r="ED652" s="12">
        <v>1.0</v>
      </c>
      <c r="EE652" s="12"/>
      <c r="EF652" s="14"/>
      <c r="EG652" s="14"/>
      <c r="EH652" s="12"/>
      <c r="EI652" s="12">
        <v>2.0</v>
      </c>
      <c r="EJ652" s="12"/>
      <c r="EK652" s="12">
        <v>1.0</v>
      </c>
      <c r="EL652" s="12"/>
      <c r="EM652" s="12"/>
      <c r="EN652" s="12"/>
      <c r="EO652" s="12"/>
      <c r="EP652" s="12"/>
      <c r="EQ652" s="12"/>
      <c r="ER652" s="12"/>
      <c r="ES652" s="12"/>
      <c r="ET652" s="14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4"/>
      <c r="FR652" s="12"/>
      <c r="FS652" s="12"/>
      <c r="FT652" s="12"/>
      <c r="FU652" s="12"/>
      <c r="FV652" s="12"/>
      <c r="FW652" s="12"/>
      <c r="FX652" s="12"/>
      <c r="FY652" s="12"/>
      <c r="FZ652" s="12"/>
      <c r="GA652" s="12"/>
      <c r="GB652" s="12"/>
      <c r="GC652" s="12"/>
      <c r="GD652" s="12"/>
      <c r="GE652" s="12"/>
      <c r="GF652" s="12"/>
      <c r="GG652" s="12"/>
      <c r="GH652" s="12"/>
      <c r="GI652" s="12"/>
      <c r="GJ652" s="12"/>
      <c r="GK652" s="14"/>
      <c r="GL652" s="14"/>
      <c r="GM652" s="12"/>
      <c r="GN652" s="12"/>
      <c r="GO652" s="14"/>
      <c r="GP652" s="14"/>
      <c r="GQ652" s="12"/>
      <c r="GR652" s="14"/>
      <c r="GS652" s="12"/>
      <c r="GT652" s="14"/>
      <c r="GU652" s="14"/>
      <c r="GV652" s="14"/>
      <c r="GW652" s="14"/>
      <c r="GX652" s="14"/>
      <c r="GY652" s="14"/>
      <c r="GZ652" s="14"/>
      <c r="HA652" s="14"/>
      <c r="HB652" s="14"/>
      <c r="HC652" s="14"/>
      <c r="HD652" s="14"/>
      <c r="HE652" s="14"/>
      <c r="HF652" s="14"/>
      <c r="HG652" s="14"/>
      <c r="HH652" s="14"/>
      <c r="HI652" s="14"/>
      <c r="HJ652" s="14"/>
      <c r="HK652" s="14"/>
      <c r="HL652" s="14"/>
      <c r="HM652" s="14"/>
      <c r="HN652" s="14"/>
      <c r="HO652" s="14"/>
      <c r="HP652" s="14"/>
      <c r="HQ652" s="12">
        <f t="shared" si="106"/>
        <v>0</v>
      </c>
      <c r="HR652" s="12">
        <v>0.0</v>
      </c>
      <c r="HS652" s="12">
        <v>50000.0</v>
      </c>
      <c r="HT652" s="12">
        <v>0.0</v>
      </c>
      <c r="HU652" s="12">
        <v>0.0</v>
      </c>
      <c r="HV652" s="12">
        <v>0.0</v>
      </c>
      <c r="HW652" s="12">
        <v>0.0</v>
      </c>
      <c r="HX652" s="12">
        <v>50000.0</v>
      </c>
      <c r="HY652" s="20">
        <v>41742.0</v>
      </c>
      <c r="HZ652" s="19">
        <v>36618.0</v>
      </c>
    </row>
    <row r="653">
      <c r="A653" s="12" t="s">
        <v>5385</v>
      </c>
      <c r="B653" s="20">
        <v>15109.0</v>
      </c>
      <c r="C653" s="13">
        <v>45239.0</v>
      </c>
      <c r="D653" s="12">
        <v>11.0</v>
      </c>
      <c r="E653" s="12" t="s">
        <v>475</v>
      </c>
      <c r="F653" s="12" t="s">
        <v>476</v>
      </c>
      <c r="G653" s="12" t="s">
        <v>237</v>
      </c>
      <c r="H653" s="12" t="s">
        <v>238</v>
      </c>
      <c r="I653" s="12" t="s">
        <v>239</v>
      </c>
      <c r="J653" s="14"/>
      <c r="K653" s="12" t="s">
        <v>5386</v>
      </c>
      <c r="L653" s="12" t="s">
        <v>5387</v>
      </c>
      <c r="M653" s="15" t="s">
        <v>5388</v>
      </c>
      <c r="N653" s="12" t="s">
        <v>1144</v>
      </c>
      <c r="O653" s="12" t="s">
        <v>259</v>
      </c>
      <c r="P653" s="12" t="s">
        <v>245</v>
      </c>
      <c r="Q653" s="12" t="s">
        <v>299</v>
      </c>
      <c r="R653" s="12" t="s">
        <v>247</v>
      </c>
      <c r="S653" s="12" t="s">
        <v>5361</v>
      </c>
      <c r="T653" s="16" t="s">
        <v>5389</v>
      </c>
      <c r="U653" s="17" t="s">
        <v>5390</v>
      </c>
      <c r="V653" s="12" t="str">
        <f t="shared" si="1"/>
        <v>3.529550</v>
      </c>
      <c r="W653" s="14" t="str">
        <f t="shared" si="2"/>
        <v>98.681602</v>
      </c>
      <c r="X653" s="14" t="str">
        <f t="shared" si="3"/>
        <v>3.529556</v>
      </c>
      <c r="Y653" s="14" t="str">
        <f t="shared" si="4"/>
        <v>98.681595</v>
      </c>
      <c r="Z653" s="18">
        <f t="shared" si="99"/>
        <v>717289.1352</v>
      </c>
      <c r="AA653" s="14" t="str">
        <f t="shared" si="6"/>
        <v>Diluar Radius</v>
      </c>
      <c r="AB653" s="14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4"/>
      <c r="DR653" s="12" t="b">
        <v>0</v>
      </c>
      <c r="DS653" s="12" t="b">
        <v>0</v>
      </c>
      <c r="DT653" s="12"/>
      <c r="DU653" s="12"/>
      <c r="DV653" s="12" t="s">
        <v>5391</v>
      </c>
      <c r="DW653" s="12" t="b">
        <v>1</v>
      </c>
      <c r="DX653" s="12"/>
      <c r="DY653" s="12"/>
      <c r="DZ653" s="12"/>
      <c r="EA653" s="12"/>
      <c r="EB653" s="12"/>
      <c r="EC653" s="12"/>
      <c r="ED653" s="12">
        <v>1.0</v>
      </c>
      <c r="EE653" s="12"/>
      <c r="EF653" s="14"/>
      <c r="EG653" s="14"/>
      <c r="EH653" s="12"/>
      <c r="EI653" s="12">
        <v>1.0</v>
      </c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4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4"/>
      <c r="FR653" s="12"/>
      <c r="FS653" s="12"/>
      <c r="FT653" s="12"/>
      <c r="FU653" s="12"/>
      <c r="FV653" s="12"/>
      <c r="FW653" s="12"/>
      <c r="FX653" s="12"/>
      <c r="FY653" s="12"/>
      <c r="FZ653" s="12"/>
      <c r="GA653" s="12"/>
      <c r="GB653" s="12"/>
      <c r="GC653" s="12"/>
      <c r="GD653" s="12"/>
      <c r="GE653" s="12"/>
      <c r="GF653" s="12"/>
      <c r="GG653" s="12"/>
      <c r="GH653" s="12"/>
      <c r="GI653" s="12"/>
      <c r="GJ653" s="12"/>
      <c r="GK653" s="14"/>
      <c r="GL653" s="14"/>
      <c r="GM653" s="12"/>
      <c r="GN653" s="12"/>
      <c r="GO653" s="14"/>
      <c r="GP653" s="14"/>
      <c r="GQ653" s="12"/>
      <c r="GR653" s="14"/>
      <c r="GS653" s="12"/>
      <c r="GT653" s="14"/>
      <c r="GU653" s="14"/>
      <c r="GV653" s="14"/>
      <c r="GW653" s="14"/>
      <c r="GX653" s="14"/>
      <c r="GY653" s="14"/>
      <c r="GZ653" s="14"/>
      <c r="HA653" s="14"/>
      <c r="HB653" s="14"/>
      <c r="HC653" s="14"/>
      <c r="HD653" s="14"/>
      <c r="HE653" s="14"/>
      <c r="HF653" s="14"/>
      <c r="HG653" s="14"/>
      <c r="HH653" s="14"/>
      <c r="HI653" s="14"/>
      <c r="HJ653" s="14"/>
      <c r="HK653" s="14"/>
      <c r="HL653" s="14"/>
      <c r="HM653" s="14"/>
      <c r="HN653" s="14"/>
      <c r="HO653" s="14"/>
      <c r="HP653" s="14"/>
      <c r="HQ653" s="12">
        <f t="shared" si="106"/>
        <v>0</v>
      </c>
      <c r="HR653" s="12">
        <v>0.0</v>
      </c>
      <c r="HS653" s="12">
        <v>25000.0</v>
      </c>
      <c r="HT653" s="12">
        <v>0.0</v>
      </c>
      <c r="HU653" s="12">
        <v>0.0</v>
      </c>
      <c r="HV653" s="12">
        <v>0.0</v>
      </c>
      <c r="HW653" s="12">
        <v>0.0</v>
      </c>
      <c r="HX653" s="12">
        <v>25000.0</v>
      </c>
      <c r="HY653" s="20">
        <v>21379.0</v>
      </c>
      <c r="HZ653" s="19">
        <v>36573.0</v>
      </c>
    </row>
    <row r="654">
      <c r="A654" s="12" t="s">
        <v>5392</v>
      </c>
      <c r="B654" s="20">
        <v>13344.0</v>
      </c>
      <c r="C654" s="13">
        <v>45239.0</v>
      </c>
      <c r="D654" s="12">
        <v>11.0</v>
      </c>
      <c r="E654" s="12" t="s">
        <v>1094</v>
      </c>
      <c r="F654" s="12" t="s">
        <v>1095</v>
      </c>
      <c r="G654" s="12" t="s">
        <v>237</v>
      </c>
      <c r="H654" s="12" t="s">
        <v>238</v>
      </c>
      <c r="I654" s="12" t="s">
        <v>239</v>
      </c>
      <c r="J654" s="14"/>
      <c r="K654" s="12" t="s">
        <v>4629</v>
      </c>
      <c r="L654" s="12" t="s">
        <v>4630</v>
      </c>
      <c r="M654" s="15" t="s">
        <v>4631</v>
      </c>
      <c r="N654" s="12" t="s">
        <v>1099</v>
      </c>
      <c r="O654" s="12" t="s">
        <v>1100</v>
      </c>
      <c r="P654" s="12" t="s">
        <v>245</v>
      </c>
      <c r="Q654" s="12" t="s">
        <v>299</v>
      </c>
      <c r="R654" s="12" t="s">
        <v>247</v>
      </c>
      <c r="S654" s="12" t="s">
        <v>248</v>
      </c>
      <c r="T654" s="16" t="s">
        <v>4632</v>
      </c>
      <c r="U654" s="17" t="s">
        <v>5393</v>
      </c>
      <c r="V654" s="12" t="str">
        <f t="shared" si="1"/>
        <v>3.098851</v>
      </c>
      <c r="W654" s="14" t="str">
        <f t="shared" si="2"/>
        <v>98.486288</v>
      </c>
      <c r="X654" s="14" t="str">
        <f t="shared" si="3"/>
        <v>3.098913</v>
      </c>
      <c r="Y654" s="14" t="str">
        <f t="shared" si="4"/>
        <v>98.486245</v>
      </c>
      <c r="Z654" s="18">
        <f t="shared" si="99"/>
        <v>8251726.307</v>
      </c>
      <c r="AA654" s="14" t="str">
        <f t="shared" si="6"/>
        <v>Diluar Radius</v>
      </c>
      <c r="AB654" s="14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4"/>
      <c r="DR654" s="12" t="b">
        <v>0</v>
      </c>
      <c r="DS654" s="12" t="b">
        <v>0</v>
      </c>
      <c r="DT654" s="12"/>
      <c r="DU654" s="12"/>
      <c r="DV654" s="12" t="s">
        <v>5394</v>
      </c>
      <c r="DW654" s="12" t="b">
        <v>1</v>
      </c>
      <c r="DX654" s="12"/>
      <c r="DY654" s="12"/>
      <c r="DZ654" s="12"/>
      <c r="EA654" s="12"/>
      <c r="EB654" s="12"/>
      <c r="EC654" s="12"/>
      <c r="ED654" s="12"/>
      <c r="EE654" s="12"/>
      <c r="EF654" s="14"/>
      <c r="EG654" s="14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4"/>
      <c r="EU654" s="12"/>
      <c r="EV654" s="12"/>
      <c r="EW654" s="12"/>
      <c r="EX654" s="12"/>
      <c r="EY654" s="12"/>
      <c r="EZ654" s="12"/>
      <c r="FA654" s="12"/>
      <c r="FB654" s="12"/>
      <c r="FC654" s="12">
        <v>4.0</v>
      </c>
      <c r="FD654" s="12"/>
      <c r="FE654" s="12">
        <v>2.0</v>
      </c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4"/>
      <c r="FR654" s="12"/>
      <c r="FS654" s="12"/>
      <c r="FT654" s="12"/>
      <c r="FU654" s="12"/>
      <c r="FV654" s="12"/>
      <c r="FW654" s="12"/>
      <c r="FX654" s="12"/>
      <c r="FY654" s="12"/>
      <c r="FZ654" s="12"/>
      <c r="GA654" s="12"/>
      <c r="GB654" s="12"/>
      <c r="GC654" s="12"/>
      <c r="GD654" s="12"/>
      <c r="GE654" s="12"/>
      <c r="GF654" s="12"/>
      <c r="GG654" s="12"/>
      <c r="GH654" s="12"/>
      <c r="GI654" s="12"/>
      <c r="GJ654" s="12"/>
      <c r="GK654" s="14"/>
      <c r="GL654" s="14"/>
      <c r="GM654" s="12"/>
      <c r="GN654" s="12"/>
      <c r="GO654" s="14"/>
      <c r="GP654" s="14"/>
      <c r="GQ654" s="12"/>
      <c r="GR654" s="14"/>
      <c r="GS654" s="12"/>
      <c r="GT654" s="14"/>
      <c r="GU654" s="14"/>
      <c r="GV654" s="14"/>
      <c r="GW654" s="14"/>
      <c r="GX654" s="14"/>
      <c r="GY654" s="14"/>
      <c r="GZ654" s="14"/>
      <c r="HA654" s="14"/>
      <c r="HB654" s="14"/>
      <c r="HC654" s="14"/>
      <c r="HD654" s="14"/>
      <c r="HE654" s="14"/>
      <c r="HF654" s="14"/>
      <c r="HG654" s="14"/>
      <c r="HH654" s="14"/>
      <c r="HI654" s="14"/>
      <c r="HJ654" s="14"/>
      <c r="HK654" s="14"/>
      <c r="HL654" s="14"/>
      <c r="HM654" s="14"/>
      <c r="HN654" s="14"/>
      <c r="HO654" s="14"/>
      <c r="HP654" s="14"/>
      <c r="HQ654" s="12">
        <f t="shared" si="106"/>
        <v>0</v>
      </c>
      <c r="HR654" s="12">
        <v>72000.0</v>
      </c>
      <c r="HS654" s="12">
        <v>0.0</v>
      </c>
      <c r="HT654" s="12">
        <v>0.0</v>
      </c>
      <c r="HU654" s="12">
        <v>0.0</v>
      </c>
      <c r="HV654" s="12">
        <v>0.0</v>
      </c>
      <c r="HW654" s="12">
        <v>0.0</v>
      </c>
      <c r="HX654" s="12">
        <v>72000.0</v>
      </c>
      <c r="HY654" s="20">
        <v>41499.0</v>
      </c>
      <c r="HZ654" s="12" t="s">
        <v>2126</v>
      </c>
    </row>
    <row r="655">
      <c r="A655" s="12" t="s">
        <v>5395</v>
      </c>
      <c r="B655" s="20">
        <v>45790.0</v>
      </c>
      <c r="C655" s="13">
        <v>45239.0</v>
      </c>
      <c r="D655" s="12">
        <v>11.0</v>
      </c>
      <c r="E655" s="12" t="s">
        <v>596</v>
      </c>
      <c r="F655" s="12" t="s">
        <v>597</v>
      </c>
      <c r="G655" s="12" t="s">
        <v>237</v>
      </c>
      <c r="H655" s="12" t="s">
        <v>238</v>
      </c>
      <c r="I655" s="12" t="s">
        <v>239</v>
      </c>
      <c r="J655" s="14"/>
      <c r="K655" s="12" t="s">
        <v>5396</v>
      </c>
      <c r="L655" s="12" t="s">
        <v>5397</v>
      </c>
      <c r="M655" s="15" t="s">
        <v>600</v>
      </c>
      <c r="N655" s="12" t="s">
        <v>601</v>
      </c>
      <c r="O655" s="12" t="s">
        <v>259</v>
      </c>
      <c r="P655" s="12" t="s">
        <v>245</v>
      </c>
      <c r="Q655" s="12" t="s">
        <v>299</v>
      </c>
      <c r="R655" s="12" t="s">
        <v>247</v>
      </c>
      <c r="S655" s="12" t="s">
        <v>248</v>
      </c>
      <c r="T655" s="16" t="s">
        <v>5398</v>
      </c>
      <c r="U655" s="17" t="s">
        <v>5399</v>
      </c>
      <c r="V655" s="12" t="str">
        <f t="shared" si="1"/>
        <v>3.601256</v>
      </c>
      <c r="W655" s="14" t="str">
        <f t="shared" si="2"/>
        <v>98.669901</v>
      </c>
      <c r="X655" s="14" t="str">
        <f t="shared" si="3"/>
        <v>3.601410</v>
      </c>
      <c r="Y655" s="14" t="str">
        <f t="shared" si="4"/>
        <v>98.670385</v>
      </c>
      <c r="Z655" s="18">
        <f t="shared" si="99"/>
        <v>7397098.695</v>
      </c>
      <c r="AA655" s="14" t="str">
        <f t="shared" si="6"/>
        <v>Diluar Radius</v>
      </c>
      <c r="AB655" s="14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 t="b">
        <v>1</v>
      </c>
      <c r="BC655" s="12"/>
      <c r="BD655" s="12"/>
      <c r="BE655" s="12"/>
      <c r="BF655" s="12" t="b">
        <v>1</v>
      </c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 t="b">
        <v>1</v>
      </c>
      <c r="BW655" s="12"/>
      <c r="BX655" s="12"/>
      <c r="BY655" s="12"/>
      <c r="BZ655" s="12" t="b">
        <v>1</v>
      </c>
      <c r="CA655" s="12"/>
      <c r="CB655" s="12" t="b">
        <v>1</v>
      </c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4"/>
      <c r="DR655" s="12" t="b">
        <v>0</v>
      </c>
      <c r="DS655" s="12" t="b">
        <v>0</v>
      </c>
      <c r="DT655" s="12"/>
      <c r="DU655" s="12"/>
      <c r="DV655" s="12" t="s">
        <v>5400</v>
      </c>
      <c r="DW655" s="12" t="b">
        <v>0</v>
      </c>
      <c r="DX655" s="12"/>
      <c r="DY655" s="12"/>
      <c r="DZ655" s="12"/>
      <c r="EA655" s="12"/>
      <c r="EB655" s="12"/>
      <c r="EC655" s="12"/>
      <c r="ED655" s="12"/>
      <c r="EE655" s="12"/>
      <c r="EF655" s="14"/>
      <c r="EG655" s="14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4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4"/>
      <c r="FR655" s="12"/>
      <c r="FS655" s="12"/>
      <c r="FT655" s="12"/>
      <c r="FU655" s="12"/>
      <c r="FV655" s="12"/>
      <c r="FW655" s="12"/>
      <c r="FX655" s="12"/>
      <c r="FY655" s="12"/>
      <c r="FZ655" s="12"/>
      <c r="GA655" s="12"/>
      <c r="GB655" s="12"/>
      <c r="GC655" s="12"/>
      <c r="GD655" s="12"/>
      <c r="GE655" s="12"/>
      <c r="GF655" s="12"/>
      <c r="GG655" s="12"/>
      <c r="GH655" s="12"/>
      <c r="GI655" s="12"/>
      <c r="GJ655" s="12"/>
      <c r="GK655" s="14"/>
      <c r="GL655" s="14"/>
      <c r="GM655" s="12"/>
      <c r="GN655" s="12"/>
      <c r="GO655" s="14"/>
      <c r="GP655" s="14"/>
      <c r="GQ655" s="12"/>
      <c r="GR655" s="14"/>
      <c r="GS655" s="12"/>
      <c r="GT655" s="14"/>
      <c r="GU655" s="14"/>
      <c r="GV655" s="14"/>
      <c r="GW655" s="14"/>
      <c r="GX655" s="14"/>
      <c r="GY655" s="14"/>
      <c r="GZ655" s="14"/>
      <c r="HA655" s="14"/>
      <c r="HB655" s="14"/>
      <c r="HC655" s="14"/>
      <c r="HD655" s="14"/>
      <c r="HE655" s="14"/>
      <c r="HF655" s="14"/>
      <c r="HG655" s="14"/>
      <c r="HH655" s="14"/>
      <c r="HI655" s="14"/>
      <c r="HJ655" s="14"/>
      <c r="HK655" s="14"/>
      <c r="HL655" s="14"/>
      <c r="HM655" s="14"/>
      <c r="HN655" s="14"/>
      <c r="HO655" s="14"/>
      <c r="HP655" s="14"/>
      <c r="HQ655" s="12">
        <f t="shared" si="106"/>
        <v>5</v>
      </c>
      <c r="HR655" s="12">
        <v>0.0</v>
      </c>
      <c r="HS655" s="12">
        <v>0.0</v>
      </c>
      <c r="HT655" s="12">
        <v>0.0</v>
      </c>
      <c r="HU655" s="12">
        <v>0.0</v>
      </c>
      <c r="HV655" s="12">
        <v>0.0</v>
      </c>
      <c r="HW655" s="12">
        <v>0.0</v>
      </c>
      <c r="HX655" s="12">
        <v>0.0</v>
      </c>
      <c r="HY655" s="20">
        <v>42229.0</v>
      </c>
      <c r="HZ655" s="12" t="s">
        <v>1210</v>
      </c>
    </row>
    <row r="656">
      <c r="A656" s="12" t="s">
        <v>5401</v>
      </c>
      <c r="B656" s="20">
        <v>18914.0</v>
      </c>
      <c r="C656" s="13">
        <v>45239.0</v>
      </c>
      <c r="D656" s="12">
        <v>11.0</v>
      </c>
      <c r="E656" s="12" t="s">
        <v>1094</v>
      </c>
      <c r="F656" s="12" t="s">
        <v>1095</v>
      </c>
      <c r="G656" s="12" t="s">
        <v>237</v>
      </c>
      <c r="H656" s="12" t="s">
        <v>238</v>
      </c>
      <c r="I656" s="12" t="s">
        <v>239</v>
      </c>
      <c r="J656" s="14"/>
      <c r="K656" s="12" t="s">
        <v>4895</v>
      </c>
      <c r="L656" s="12" t="s">
        <v>4896</v>
      </c>
      <c r="M656" s="15" t="s">
        <v>4897</v>
      </c>
      <c r="N656" s="12" t="s">
        <v>1099</v>
      </c>
      <c r="O656" s="12" t="s">
        <v>1100</v>
      </c>
      <c r="P656" s="12" t="s">
        <v>245</v>
      </c>
      <c r="Q656" s="12" t="s">
        <v>299</v>
      </c>
      <c r="R656" s="12" t="s">
        <v>247</v>
      </c>
      <c r="S656" s="12" t="s">
        <v>4898</v>
      </c>
      <c r="T656" s="16" t="s">
        <v>4899</v>
      </c>
      <c r="U656" s="17" t="s">
        <v>5402</v>
      </c>
      <c r="V656" s="12" t="str">
        <f t="shared" si="1"/>
        <v>3.098321</v>
      </c>
      <c r="W656" s="14" t="str">
        <f t="shared" si="2"/>
        <v>98.485551</v>
      </c>
      <c r="X656" s="14" t="str">
        <f t="shared" si="3"/>
        <v>3.098319</v>
      </c>
      <c r="Y656" s="14" t="str">
        <f t="shared" si="4"/>
        <v>98.485545</v>
      </c>
      <c r="Z656" s="18">
        <f t="shared" si="99"/>
        <v>654699.9284</v>
      </c>
      <c r="AA656" s="14" t="str">
        <f t="shared" si="6"/>
        <v>Diluar Radius</v>
      </c>
      <c r="AB656" s="14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4"/>
      <c r="DR656" s="12" t="b">
        <v>0</v>
      </c>
      <c r="DS656" s="12" t="b">
        <v>0</v>
      </c>
      <c r="DT656" s="12"/>
      <c r="DU656" s="12"/>
      <c r="DV656" s="12" t="s">
        <v>5403</v>
      </c>
      <c r="DW656" s="12" t="b">
        <v>1</v>
      </c>
      <c r="DX656" s="12"/>
      <c r="DY656" s="12"/>
      <c r="DZ656" s="12"/>
      <c r="EA656" s="12"/>
      <c r="EB656" s="12"/>
      <c r="EC656" s="12"/>
      <c r="ED656" s="12"/>
      <c r="EE656" s="12"/>
      <c r="EF656" s="14"/>
      <c r="EG656" s="14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4"/>
      <c r="EU656" s="12"/>
      <c r="EV656" s="12"/>
      <c r="EW656" s="12"/>
      <c r="EX656" s="12"/>
      <c r="EY656" s="12"/>
      <c r="EZ656" s="12"/>
      <c r="FA656" s="12"/>
      <c r="FB656" s="12"/>
      <c r="FC656" s="12">
        <v>2.0</v>
      </c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4"/>
      <c r="FR656" s="12"/>
      <c r="FS656" s="12">
        <v>2.0</v>
      </c>
      <c r="FT656" s="12"/>
      <c r="FU656" s="12"/>
      <c r="FV656" s="12"/>
      <c r="FW656" s="12">
        <v>2.0</v>
      </c>
      <c r="FX656" s="12"/>
      <c r="FY656" s="12"/>
      <c r="FZ656" s="12"/>
      <c r="GA656" s="12"/>
      <c r="GB656" s="12"/>
      <c r="GC656" s="12"/>
      <c r="GD656" s="12"/>
      <c r="GE656" s="12"/>
      <c r="GF656" s="12"/>
      <c r="GG656" s="12"/>
      <c r="GH656" s="12"/>
      <c r="GI656" s="12"/>
      <c r="GJ656" s="12"/>
      <c r="GK656" s="14"/>
      <c r="GL656" s="14"/>
      <c r="GM656" s="12"/>
      <c r="GN656" s="12"/>
      <c r="GO656" s="14"/>
      <c r="GP656" s="14"/>
      <c r="GQ656" s="12"/>
      <c r="GR656" s="14"/>
      <c r="GS656" s="12"/>
      <c r="GT656" s="14"/>
      <c r="GU656" s="14"/>
      <c r="GV656" s="14"/>
      <c r="GW656" s="14"/>
      <c r="GX656" s="14"/>
      <c r="GY656" s="14"/>
      <c r="GZ656" s="14"/>
      <c r="HA656" s="14"/>
      <c r="HB656" s="14"/>
      <c r="HC656" s="14"/>
      <c r="HD656" s="14"/>
      <c r="HE656" s="14"/>
      <c r="HF656" s="14"/>
      <c r="HG656" s="14"/>
      <c r="HH656" s="14"/>
      <c r="HI656" s="14"/>
      <c r="HJ656" s="14"/>
      <c r="HK656" s="14"/>
      <c r="HL656" s="14"/>
      <c r="HM656" s="14"/>
      <c r="HN656" s="14"/>
      <c r="HO656" s="14"/>
      <c r="HP656" s="14"/>
      <c r="HQ656" s="12">
        <f t="shared" si="106"/>
        <v>0</v>
      </c>
      <c r="HR656" s="12">
        <v>72000.0</v>
      </c>
      <c r="HS656" s="12">
        <v>0.0</v>
      </c>
      <c r="HT656" s="12">
        <v>0.0</v>
      </c>
      <c r="HU656" s="12">
        <v>0.0</v>
      </c>
      <c r="HV656" s="12">
        <v>0.0</v>
      </c>
      <c r="HW656" s="12">
        <v>0.0</v>
      </c>
      <c r="HX656" s="12">
        <v>72000.0</v>
      </c>
      <c r="HY656" s="20">
        <v>11640.0</v>
      </c>
      <c r="HZ656" s="12" t="s">
        <v>941</v>
      </c>
    </row>
    <row r="657">
      <c r="A657" s="12" t="s">
        <v>5404</v>
      </c>
      <c r="B657" s="12" t="s">
        <v>5405</v>
      </c>
      <c r="C657" s="13">
        <v>45239.0</v>
      </c>
      <c r="D657" s="12">
        <v>11.0</v>
      </c>
      <c r="E657" s="12" t="s">
        <v>293</v>
      </c>
      <c r="F657" s="12" t="s">
        <v>629</v>
      </c>
      <c r="G657" s="12" t="s">
        <v>237</v>
      </c>
      <c r="H657" s="12" t="s">
        <v>238</v>
      </c>
      <c r="I657" s="12" t="s">
        <v>239</v>
      </c>
      <c r="J657" s="14"/>
      <c r="K657" s="12" t="s">
        <v>1892</v>
      </c>
      <c r="L657" s="12" t="s">
        <v>1893</v>
      </c>
      <c r="M657" s="15" t="s">
        <v>1894</v>
      </c>
      <c r="N657" s="12" t="s">
        <v>754</v>
      </c>
      <c r="O657" s="12" t="s">
        <v>259</v>
      </c>
      <c r="P657" s="12" t="s">
        <v>245</v>
      </c>
      <c r="Q657" s="12" t="s">
        <v>428</v>
      </c>
      <c r="R657" s="12" t="s">
        <v>429</v>
      </c>
      <c r="S657" s="12" t="s">
        <v>248</v>
      </c>
      <c r="T657" s="16" t="s">
        <v>5406</v>
      </c>
      <c r="U657" s="17" t="s">
        <v>5407</v>
      </c>
      <c r="V657" s="12" t="str">
        <f t="shared" si="1"/>
        <v>3.583358</v>
      </c>
      <c r="W657" s="14" t="str">
        <f t="shared" si="2"/>
        <v>98.680366</v>
      </c>
      <c r="X657" s="14" t="str">
        <f t="shared" si="3"/>
        <v>3.583466</v>
      </c>
      <c r="Y657" s="14" t="str">
        <f t="shared" si="4"/>
        <v>98.680258</v>
      </c>
      <c r="Z657" s="18">
        <f t="shared" si="99"/>
        <v>12723431.58</v>
      </c>
      <c r="AA657" s="14" t="str">
        <f t="shared" si="6"/>
        <v>Diluar Radius</v>
      </c>
      <c r="AB657" s="14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4"/>
      <c r="DR657" s="12" t="b">
        <v>0</v>
      </c>
      <c r="DS657" s="12" t="b">
        <v>0</v>
      </c>
      <c r="DT657" s="12"/>
      <c r="DU657" s="12"/>
      <c r="DV657" s="12" t="s">
        <v>5408</v>
      </c>
      <c r="DW657" s="12" t="b">
        <v>0</v>
      </c>
      <c r="DX657" s="12"/>
      <c r="DY657" s="12"/>
      <c r="DZ657" s="12"/>
      <c r="EA657" s="12"/>
      <c r="EB657" s="12"/>
      <c r="EC657" s="12"/>
      <c r="ED657" s="12"/>
      <c r="EE657" s="12"/>
      <c r="EF657" s="14"/>
      <c r="EG657" s="14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4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4"/>
      <c r="FR657" s="12"/>
      <c r="FS657" s="12"/>
      <c r="FT657" s="12"/>
      <c r="FU657" s="12"/>
      <c r="FV657" s="12"/>
      <c r="FW657" s="12"/>
      <c r="FX657" s="12"/>
      <c r="FY657" s="12"/>
      <c r="FZ657" s="12"/>
      <c r="GA657" s="12"/>
      <c r="GB657" s="12"/>
      <c r="GC657" s="12"/>
      <c r="GD657" s="12"/>
      <c r="GE657" s="12"/>
      <c r="GF657" s="12"/>
      <c r="GG657" s="12"/>
      <c r="GH657" s="12"/>
      <c r="GI657" s="12"/>
      <c r="GJ657" s="12"/>
      <c r="GK657" s="14"/>
      <c r="GL657" s="14"/>
      <c r="GM657" s="12"/>
      <c r="GN657" s="12"/>
      <c r="GO657" s="14"/>
      <c r="GP657" s="14"/>
      <c r="GQ657" s="12"/>
      <c r="GR657" s="14"/>
      <c r="GS657" s="12"/>
      <c r="GT657" s="14"/>
      <c r="GU657" s="14"/>
      <c r="GV657" s="14"/>
      <c r="GW657" s="14"/>
      <c r="GX657" s="14"/>
      <c r="GY657" s="14"/>
      <c r="GZ657" s="14"/>
      <c r="HA657" s="14"/>
      <c r="HB657" s="14"/>
      <c r="HC657" s="14"/>
      <c r="HD657" s="14"/>
      <c r="HE657" s="14"/>
      <c r="HF657" s="14"/>
      <c r="HG657" s="14"/>
      <c r="HH657" s="14"/>
      <c r="HI657" s="14"/>
      <c r="HJ657" s="14"/>
      <c r="HK657" s="14"/>
      <c r="HL657" s="14"/>
      <c r="HM657" s="14"/>
      <c r="HN657" s="14"/>
      <c r="HO657" s="14"/>
      <c r="HP657" s="14"/>
      <c r="HQ657" s="12">
        <f t="shared" si="106"/>
        <v>0</v>
      </c>
      <c r="HR657" s="12">
        <v>0.0</v>
      </c>
      <c r="HS657" s="12">
        <v>0.0</v>
      </c>
      <c r="HT657" s="12">
        <v>0.0</v>
      </c>
      <c r="HU657" s="12">
        <v>0.0</v>
      </c>
      <c r="HV657" s="12">
        <v>0.0</v>
      </c>
      <c r="HW657" s="12">
        <v>0.0</v>
      </c>
      <c r="HX657" s="12">
        <v>0.0</v>
      </c>
      <c r="HY657" s="12" t="s">
        <v>5409</v>
      </c>
      <c r="HZ657" s="12" t="s">
        <v>5410</v>
      </c>
    </row>
    <row r="658">
      <c r="A658" s="12" t="s">
        <v>5411</v>
      </c>
      <c r="B658" s="12" t="s">
        <v>5412</v>
      </c>
      <c r="C658" s="13">
        <v>45239.0</v>
      </c>
      <c r="D658" s="12">
        <v>11.0</v>
      </c>
      <c r="E658" s="12" t="s">
        <v>475</v>
      </c>
      <c r="F658" s="12" t="s">
        <v>476</v>
      </c>
      <c r="G658" s="12" t="s">
        <v>237</v>
      </c>
      <c r="H658" s="12" t="s">
        <v>238</v>
      </c>
      <c r="I658" s="12" t="s">
        <v>239</v>
      </c>
      <c r="J658" s="14"/>
      <c r="K658" s="12" t="s">
        <v>5413</v>
      </c>
      <c r="L658" s="12" t="s">
        <v>5414</v>
      </c>
      <c r="M658" s="12" t="str">
        <v>#ERROR!</v>
      </c>
      <c r="N658" s="12" t="s">
        <v>1144</v>
      </c>
      <c r="O658" s="12" t="s">
        <v>259</v>
      </c>
      <c r="P658" s="12" t="s">
        <v>245</v>
      </c>
      <c r="Q658" s="12" t="s">
        <v>278</v>
      </c>
      <c r="R658" s="12" t="s">
        <v>279</v>
      </c>
      <c r="S658" s="12" t="s">
        <v>248</v>
      </c>
      <c r="T658" s="16" t="s">
        <v>5415</v>
      </c>
      <c r="U658" s="17" t="s">
        <v>5416</v>
      </c>
      <c r="V658" s="12" t="str">
        <f t="shared" si="1"/>
        <v>3.524798</v>
      </c>
      <c r="W658" s="14" t="str">
        <f t="shared" si="2"/>
        <v>98.683732</v>
      </c>
      <c r="X658" s="14" t="str">
        <f t="shared" si="3"/>
        <v>3.524663</v>
      </c>
      <c r="Y658" s="14" t="str">
        <f t="shared" si="4"/>
        <v>98.683735</v>
      </c>
      <c r="Z658" s="18">
        <f t="shared" si="99"/>
        <v>15009550.72</v>
      </c>
      <c r="AA658" s="14" t="str">
        <f t="shared" si="6"/>
        <v>Diluar Radius</v>
      </c>
      <c r="AB658" s="14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 t="b">
        <v>1</v>
      </c>
      <c r="BC658" s="12"/>
      <c r="BD658" s="12"/>
      <c r="BE658" s="12"/>
      <c r="BF658" s="12" t="b">
        <v>1</v>
      </c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 t="b">
        <v>1</v>
      </c>
      <c r="CA658" s="12"/>
      <c r="CB658" s="12" t="b">
        <v>1</v>
      </c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4"/>
      <c r="DR658" s="12" t="b">
        <v>1</v>
      </c>
      <c r="DS658" s="12" t="b">
        <v>1</v>
      </c>
      <c r="DT658" s="12"/>
      <c r="DU658" s="12"/>
      <c r="DV658" s="12" t="s">
        <v>5417</v>
      </c>
      <c r="DW658" s="12" t="b">
        <v>1</v>
      </c>
      <c r="DX658" s="12"/>
      <c r="DY658" s="12"/>
      <c r="DZ658" s="12"/>
      <c r="EA658" s="12"/>
      <c r="EB658" s="12"/>
      <c r="EC658" s="12"/>
      <c r="ED658" s="12"/>
      <c r="EE658" s="12"/>
      <c r="EF658" s="14"/>
      <c r="EG658" s="14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4"/>
      <c r="EU658" s="12"/>
      <c r="EV658" s="12"/>
      <c r="EW658" s="12"/>
      <c r="EX658" s="12"/>
      <c r="EY658" s="12">
        <v>1.0</v>
      </c>
      <c r="EZ658" s="12"/>
      <c r="FA658" s="12"/>
      <c r="FB658" s="12"/>
      <c r="FC658" s="12">
        <v>2.0</v>
      </c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4"/>
      <c r="FR658" s="12"/>
      <c r="FS658" s="12"/>
      <c r="FT658" s="12"/>
      <c r="FU658" s="12"/>
      <c r="FV658" s="12"/>
      <c r="FW658" s="12">
        <v>2.0</v>
      </c>
      <c r="FX658" s="12"/>
      <c r="FY658" s="12">
        <v>2.0</v>
      </c>
      <c r="FZ658" s="12"/>
      <c r="GA658" s="12"/>
      <c r="GB658" s="12"/>
      <c r="GC658" s="12"/>
      <c r="GD658" s="12"/>
      <c r="GE658" s="12"/>
      <c r="GF658" s="12"/>
      <c r="GG658" s="12"/>
      <c r="GH658" s="12"/>
      <c r="GI658" s="12"/>
      <c r="GJ658" s="12"/>
      <c r="GK658" s="14"/>
      <c r="GL658" s="14"/>
      <c r="GM658" s="12"/>
      <c r="GN658" s="12"/>
      <c r="GO658" s="14"/>
      <c r="GP658" s="14"/>
      <c r="GQ658" s="12"/>
      <c r="GR658" s="14"/>
      <c r="GS658" s="12"/>
      <c r="GT658" s="14"/>
      <c r="GU658" s="14"/>
      <c r="GV658" s="14"/>
      <c r="GW658" s="14"/>
      <c r="GX658" s="14"/>
      <c r="GY658" s="14"/>
      <c r="GZ658" s="14"/>
      <c r="HA658" s="14"/>
      <c r="HB658" s="14"/>
      <c r="HC658" s="14"/>
      <c r="HD658" s="14"/>
      <c r="HE658" s="14"/>
      <c r="HF658" s="14"/>
      <c r="HG658" s="14"/>
      <c r="HH658" s="14"/>
      <c r="HI658" s="14"/>
      <c r="HJ658" s="14"/>
      <c r="HK658" s="14"/>
      <c r="HL658" s="14"/>
      <c r="HM658" s="14"/>
      <c r="HN658" s="14"/>
      <c r="HO658" s="14"/>
      <c r="HP658" s="14"/>
      <c r="HQ658" s="12">
        <f t="shared" si="106"/>
        <v>4</v>
      </c>
      <c r="HR658" s="12">
        <v>84000.0</v>
      </c>
      <c r="HS658" s="12">
        <v>0.0</v>
      </c>
      <c r="HT658" s="12">
        <v>0.0</v>
      </c>
      <c r="HU658" s="12">
        <v>0.0</v>
      </c>
      <c r="HV658" s="12">
        <v>0.0</v>
      </c>
      <c r="HW658" s="12">
        <v>0.0</v>
      </c>
      <c r="HX658" s="12">
        <v>84000.0</v>
      </c>
      <c r="HY658" s="12" t="s">
        <v>3459</v>
      </c>
      <c r="HZ658" s="12" t="s">
        <v>5418</v>
      </c>
    </row>
    <row r="659">
      <c r="A659" s="12" t="s">
        <v>5419</v>
      </c>
      <c r="B659" s="20">
        <v>14470.0</v>
      </c>
      <c r="C659" s="13">
        <v>45239.0</v>
      </c>
      <c r="D659" s="12">
        <v>11.0</v>
      </c>
      <c r="E659" s="12" t="s">
        <v>2565</v>
      </c>
      <c r="F659" s="12" t="s">
        <v>2566</v>
      </c>
      <c r="G659" s="12" t="s">
        <v>237</v>
      </c>
      <c r="H659" s="12" t="s">
        <v>238</v>
      </c>
      <c r="I659" s="12" t="s">
        <v>239</v>
      </c>
      <c r="J659" s="14"/>
      <c r="K659" s="12" t="s">
        <v>5420</v>
      </c>
      <c r="L659" s="12" t="s">
        <v>5421</v>
      </c>
      <c r="M659" s="15" t="s">
        <v>2625</v>
      </c>
      <c r="N659" s="12" t="s">
        <v>4162</v>
      </c>
      <c r="O659" s="12" t="s">
        <v>4163</v>
      </c>
      <c r="P659" s="12" t="s">
        <v>245</v>
      </c>
      <c r="Q659" s="12" t="s">
        <v>299</v>
      </c>
      <c r="R659" s="12" t="s">
        <v>247</v>
      </c>
      <c r="S659" s="12" t="s">
        <v>248</v>
      </c>
      <c r="T659" s="16" t="s">
        <v>5422</v>
      </c>
      <c r="U659" s="17" t="s">
        <v>5423</v>
      </c>
      <c r="V659" s="12" t="str">
        <f t="shared" si="1"/>
        <v>3.566022</v>
      </c>
      <c r="W659" s="14" t="str">
        <f t="shared" si="2"/>
        <v>98.960094</v>
      </c>
      <c r="X659" s="14" t="str">
        <f t="shared" si="3"/>
        <v>3.565980</v>
      </c>
      <c r="Y659" s="14" t="str">
        <f t="shared" si="4"/>
        <v>98.959993</v>
      </c>
      <c r="Z659" s="18">
        <f t="shared" si="99"/>
        <v>11168157.18</v>
      </c>
      <c r="AA659" s="14" t="str">
        <f t="shared" si="6"/>
        <v>Diluar Radius</v>
      </c>
      <c r="AB659" s="14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4"/>
      <c r="DR659" s="12" t="b">
        <v>0</v>
      </c>
      <c r="DS659" s="12" t="b">
        <v>0</v>
      </c>
      <c r="DT659" s="12"/>
      <c r="DU659" s="12"/>
      <c r="DV659" s="12" t="s">
        <v>5424</v>
      </c>
      <c r="DW659" s="12" t="b">
        <v>1</v>
      </c>
      <c r="DX659" s="12"/>
      <c r="DY659" s="12"/>
      <c r="DZ659" s="12"/>
      <c r="EA659" s="12"/>
      <c r="EB659" s="12"/>
      <c r="EC659" s="12"/>
      <c r="ED659" s="12"/>
      <c r="EE659" s="12"/>
      <c r="EF659" s="14"/>
      <c r="EG659" s="14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4"/>
      <c r="EU659" s="12"/>
      <c r="EV659" s="12"/>
      <c r="EW659" s="12"/>
      <c r="EX659" s="12"/>
      <c r="EY659" s="12">
        <v>1.0</v>
      </c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4"/>
      <c r="FR659" s="12"/>
      <c r="FS659" s="12"/>
      <c r="FT659" s="12"/>
      <c r="FU659" s="12"/>
      <c r="FV659" s="12"/>
      <c r="FW659" s="12"/>
      <c r="FX659" s="12"/>
      <c r="FY659" s="12">
        <v>1.0</v>
      </c>
      <c r="FZ659" s="12"/>
      <c r="GA659" s="12"/>
      <c r="GB659" s="12"/>
      <c r="GC659" s="12"/>
      <c r="GD659" s="12"/>
      <c r="GE659" s="12"/>
      <c r="GF659" s="12"/>
      <c r="GG659" s="12"/>
      <c r="GH659" s="12"/>
      <c r="GI659" s="12"/>
      <c r="GJ659" s="12"/>
      <c r="GK659" s="14"/>
      <c r="GL659" s="14"/>
      <c r="GM659" s="12"/>
      <c r="GN659" s="12"/>
      <c r="GO659" s="14"/>
      <c r="GP659" s="14"/>
      <c r="GQ659" s="12"/>
      <c r="GR659" s="14"/>
      <c r="GS659" s="12"/>
      <c r="GT659" s="14"/>
      <c r="GU659" s="14"/>
      <c r="GV659" s="14"/>
      <c r="GW659" s="14"/>
      <c r="GX659" s="14"/>
      <c r="GY659" s="14"/>
      <c r="GZ659" s="14"/>
      <c r="HA659" s="14"/>
      <c r="HB659" s="14"/>
      <c r="HC659" s="14"/>
      <c r="HD659" s="14"/>
      <c r="HE659" s="14"/>
      <c r="HF659" s="14"/>
      <c r="HG659" s="14"/>
      <c r="HH659" s="14"/>
      <c r="HI659" s="14"/>
      <c r="HJ659" s="14"/>
      <c r="HK659" s="14"/>
      <c r="HL659" s="14"/>
      <c r="HM659" s="14"/>
      <c r="HN659" s="14"/>
      <c r="HO659" s="14"/>
      <c r="HP659" s="14"/>
      <c r="HQ659" s="12">
        <f t="shared" si="106"/>
        <v>0</v>
      </c>
      <c r="HR659" s="12">
        <v>24000.0</v>
      </c>
      <c r="HS659" s="12">
        <v>0.0</v>
      </c>
      <c r="HT659" s="12">
        <v>0.0</v>
      </c>
      <c r="HU659" s="12">
        <v>0.0</v>
      </c>
      <c r="HV659" s="12">
        <v>0.0</v>
      </c>
      <c r="HW659" s="12">
        <v>0.0</v>
      </c>
      <c r="HX659" s="12">
        <v>24000.0</v>
      </c>
      <c r="HY659" s="12" t="s">
        <v>5425</v>
      </c>
      <c r="HZ659" s="12" t="s">
        <v>5426</v>
      </c>
    </row>
    <row r="660">
      <c r="A660" s="12" t="s">
        <v>5427</v>
      </c>
      <c r="B660" s="12" t="s">
        <v>5428</v>
      </c>
      <c r="C660" s="13">
        <v>45239.0</v>
      </c>
      <c r="D660" s="12">
        <v>11.0</v>
      </c>
      <c r="E660" s="12" t="s">
        <v>293</v>
      </c>
      <c r="F660" s="12" t="s">
        <v>629</v>
      </c>
      <c r="G660" s="12" t="s">
        <v>237</v>
      </c>
      <c r="H660" s="12" t="s">
        <v>238</v>
      </c>
      <c r="I660" s="12" t="s">
        <v>239</v>
      </c>
      <c r="J660" s="14"/>
      <c r="K660" s="12" t="s">
        <v>1796</v>
      </c>
      <c r="L660" s="12" t="s">
        <v>1797</v>
      </c>
      <c r="M660" s="12" t="str">
        <v>#ERROR!</v>
      </c>
      <c r="N660" s="12" t="s">
        <v>754</v>
      </c>
      <c r="O660" s="12" t="s">
        <v>259</v>
      </c>
      <c r="P660" s="12" t="s">
        <v>245</v>
      </c>
      <c r="Q660" s="12" t="s">
        <v>246</v>
      </c>
      <c r="R660" s="12" t="s">
        <v>247</v>
      </c>
      <c r="S660" s="12" t="s">
        <v>248</v>
      </c>
      <c r="T660" s="16" t="s">
        <v>5429</v>
      </c>
      <c r="U660" s="17" t="s">
        <v>5430</v>
      </c>
      <c r="V660" s="12" t="str">
        <f t="shared" si="1"/>
        <v>3.583347</v>
      </c>
      <c r="W660" s="14" t="str">
        <f t="shared" si="2"/>
        <v>98.680424</v>
      </c>
      <c r="X660" s="14" t="str">
        <f t="shared" si="3"/>
        <v>3.583340</v>
      </c>
      <c r="Y660" s="14" t="str">
        <f t="shared" si="4"/>
        <v>98.680442</v>
      </c>
      <c r="Z660" s="18">
        <f t="shared" si="99"/>
        <v>836738.7284</v>
      </c>
      <c r="AA660" s="14" t="str">
        <f t="shared" si="6"/>
        <v>Diluar Radius</v>
      </c>
      <c r="AB660" s="14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4"/>
      <c r="DR660" s="12" t="b">
        <v>0</v>
      </c>
      <c r="DS660" s="12" t="b">
        <v>0</v>
      </c>
      <c r="DT660" s="12"/>
      <c r="DU660" s="12"/>
      <c r="DV660" s="12" t="s">
        <v>5431</v>
      </c>
      <c r="DW660" s="12" t="b">
        <v>1</v>
      </c>
      <c r="DX660" s="12"/>
      <c r="DY660" s="12"/>
      <c r="DZ660" s="12"/>
      <c r="EA660" s="12"/>
      <c r="EB660" s="12"/>
      <c r="EC660" s="12"/>
      <c r="ED660" s="12"/>
      <c r="EE660" s="12"/>
      <c r="EF660" s="14"/>
      <c r="EG660" s="14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4"/>
      <c r="EU660" s="12"/>
      <c r="EV660" s="12"/>
      <c r="EW660" s="12"/>
      <c r="EX660" s="12"/>
      <c r="EY660" s="12">
        <v>1.0</v>
      </c>
      <c r="EZ660" s="12"/>
      <c r="FA660" s="12"/>
      <c r="FB660" s="12"/>
      <c r="FC660" s="12">
        <v>1.0</v>
      </c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4"/>
      <c r="FR660" s="12"/>
      <c r="FS660" s="12">
        <v>1.0</v>
      </c>
      <c r="FT660" s="12"/>
      <c r="FU660" s="12"/>
      <c r="FV660" s="12"/>
      <c r="FW660" s="12"/>
      <c r="FX660" s="12"/>
      <c r="FY660" s="12"/>
      <c r="FZ660" s="12"/>
      <c r="GA660" s="12"/>
      <c r="GB660" s="12"/>
      <c r="GC660" s="12"/>
      <c r="GD660" s="12"/>
      <c r="GE660" s="12"/>
      <c r="GF660" s="12"/>
      <c r="GG660" s="12">
        <v>1.0</v>
      </c>
      <c r="GH660" s="12"/>
      <c r="GI660" s="12"/>
      <c r="GJ660" s="12"/>
      <c r="GK660" s="14"/>
      <c r="GL660" s="14"/>
      <c r="GM660" s="12"/>
      <c r="GN660" s="12"/>
      <c r="GO660" s="14"/>
      <c r="GP660" s="14"/>
      <c r="GQ660" s="12"/>
      <c r="GR660" s="14"/>
      <c r="GS660" s="12"/>
      <c r="GT660" s="14"/>
      <c r="GU660" s="14"/>
      <c r="GV660" s="14"/>
      <c r="GW660" s="14"/>
      <c r="GX660" s="14"/>
      <c r="GY660" s="14"/>
      <c r="GZ660" s="14"/>
      <c r="HA660" s="14"/>
      <c r="HB660" s="14"/>
      <c r="HC660" s="14"/>
      <c r="HD660" s="14"/>
      <c r="HE660" s="14"/>
      <c r="HF660" s="14"/>
      <c r="HG660" s="14"/>
      <c r="HH660" s="14"/>
      <c r="HI660" s="14"/>
      <c r="HJ660" s="14"/>
      <c r="HK660" s="14"/>
      <c r="HL660" s="14"/>
      <c r="HM660" s="14"/>
      <c r="HN660" s="14"/>
      <c r="HO660" s="14"/>
      <c r="HP660" s="14"/>
      <c r="HQ660" s="12">
        <f t="shared" si="106"/>
        <v>0</v>
      </c>
      <c r="HR660" s="12">
        <v>48000.0</v>
      </c>
      <c r="HS660" s="12">
        <v>0.0</v>
      </c>
      <c r="HT660" s="12">
        <v>0.0</v>
      </c>
      <c r="HU660" s="12">
        <v>0.0</v>
      </c>
      <c r="HV660" s="12">
        <v>0.0</v>
      </c>
      <c r="HW660" s="12">
        <v>0.0</v>
      </c>
      <c r="HX660" s="12">
        <v>48000.0</v>
      </c>
      <c r="HY660" s="12" t="s">
        <v>5432</v>
      </c>
      <c r="HZ660" s="19">
        <v>36649.0</v>
      </c>
    </row>
    <row r="661">
      <c r="A661" s="12" t="s">
        <v>5433</v>
      </c>
      <c r="B661" s="12" t="s">
        <v>5434</v>
      </c>
      <c r="C661" s="13">
        <v>45239.0</v>
      </c>
      <c r="D661" s="12">
        <v>11.0</v>
      </c>
      <c r="E661" s="12" t="s">
        <v>475</v>
      </c>
      <c r="F661" s="12" t="s">
        <v>476</v>
      </c>
      <c r="G661" s="12" t="s">
        <v>237</v>
      </c>
      <c r="H661" s="12" t="s">
        <v>238</v>
      </c>
      <c r="I661" s="12" t="s">
        <v>239</v>
      </c>
      <c r="J661" s="14"/>
      <c r="K661" s="12" t="s">
        <v>5435</v>
      </c>
      <c r="L661" s="12" t="s">
        <v>5436</v>
      </c>
      <c r="M661" s="12" t="str">
        <v>#ERROR!</v>
      </c>
      <c r="N661" s="12" t="s">
        <v>734</v>
      </c>
      <c r="O661" s="12" t="s">
        <v>244</v>
      </c>
      <c r="P661" s="12" t="s">
        <v>245</v>
      </c>
      <c r="Q661" s="12" t="s">
        <v>278</v>
      </c>
      <c r="R661" s="12" t="s">
        <v>279</v>
      </c>
      <c r="S661" s="12" t="s">
        <v>5437</v>
      </c>
      <c r="T661" s="16" t="s">
        <v>5438</v>
      </c>
      <c r="U661" s="17" t="s">
        <v>5439</v>
      </c>
      <c r="V661" s="12" t="str">
        <f t="shared" si="1"/>
        <v>3.518589</v>
      </c>
      <c r="W661" s="14" t="str">
        <f t="shared" si="2"/>
        <v>98.680777</v>
      </c>
      <c r="X661" s="14" t="str">
        <f t="shared" si="3"/>
        <v>3.518587</v>
      </c>
      <c r="Y661" s="14" t="str">
        <f t="shared" si="4"/>
        <v>98.680766</v>
      </c>
      <c r="Z661" s="18">
        <f t="shared" si="99"/>
        <v>735505.2025</v>
      </c>
      <c r="AA661" s="14" t="str">
        <f t="shared" si="6"/>
        <v>Diluar Radius</v>
      </c>
      <c r="AB661" s="14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4"/>
      <c r="DR661" s="12" t="b">
        <v>0</v>
      </c>
      <c r="DS661" s="12" t="b">
        <v>0</v>
      </c>
      <c r="DT661" s="12"/>
      <c r="DU661" s="12"/>
      <c r="DV661" s="12" t="s">
        <v>5440</v>
      </c>
      <c r="DW661" s="12" t="b">
        <v>1</v>
      </c>
      <c r="DX661" s="12"/>
      <c r="DY661" s="12"/>
      <c r="DZ661" s="12"/>
      <c r="EA661" s="12"/>
      <c r="EB661" s="12"/>
      <c r="EC661" s="12"/>
      <c r="ED661" s="12"/>
      <c r="EE661" s="12"/>
      <c r="EF661" s="14"/>
      <c r="EG661" s="14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4"/>
      <c r="EU661" s="12"/>
      <c r="EV661" s="12"/>
      <c r="EW661" s="12"/>
      <c r="EX661" s="12"/>
      <c r="EY661" s="12">
        <v>2.0</v>
      </c>
      <c r="EZ661" s="12"/>
      <c r="FA661" s="12"/>
      <c r="FB661" s="12"/>
      <c r="FC661" s="12">
        <v>2.0</v>
      </c>
      <c r="FD661" s="12"/>
      <c r="FE661" s="12"/>
      <c r="FF661" s="12">
        <v>2.0</v>
      </c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4"/>
      <c r="FR661" s="12"/>
      <c r="FS661" s="12"/>
      <c r="FT661" s="12"/>
      <c r="FU661" s="12"/>
      <c r="FV661" s="12"/>
      <c r="FW661" s="12">
        <v>2.0</v>
      </c>
      <c r="FX661" s="12"/>
      <c r="FY661" s="12"/>
      <c r="FZ661" s="12"/>
      <c r="GA661" s="12"/>
      <c r="GB661" s="12"/>
      <c r="GC661" s="12"/>
      <c r="GD661" s="12"/>
      <c r="GE661" s="12"/>
      <c r="GF661" s="12"/>
      <c r="GG661" s="12"/>
      <c r="GH661" s="12"/>
      <c r="GI661" s="12"/>
      <c r="GJ661" s="12"/>
      <c r="GK661" s="14"/>
      <c r="GL661" s="14"/>
      <c r="GM661" s="12"/>
      <c r="GN661" s="12"/>
      <c r="GO661" s="14"/>
      <c r="GP661" s="14"/>
      <c r="GQ661" s="12"/>
      <c r="GR661" s="14"/>
      <c r="GS661" s="12"/>
      <c r="GT661" s="14"/>
      <c r="GU661" s="14"/>
      <c r="GV661" s="14"/>
      <c r="GW661" s="14"/>
      <c r="GX661" s="14"/>
      <c r="GY661" s="14"/>
      <c r="GZ661" s="14"/>
      <c r="HA661" s="14"/>
      <c r="HB661" s="14"/>
      <c r="HC661" s="14"/>
      <c r="HD661" s="14"/>
      <c r="HE661" s="14"/>
      <c r="HF661" s="14"/>
      <c r="HG661" s="14"/>
      <c r="HH661" s="14"/>
      <c r="HI661" s="14"/>
      <c r="HJ661" s="14"/>
      <c r="HK661" s="14"/>
      <c r="HL661" s="14"/>
      <c r="HM661" s="14"/>
      <c r="HN661" s="14"/>
      <c r="HO661" s="14"/>
      <c r="HP661" s="14"/>
      <c r="HQ661" s="12">
        <f t="shared" si="106"/>
        <v>0</v>
      </c>
      <c r="HR661" s="12">
        <v>96000.0</v>
      </c>
      <c r="HS661" s="12">
        <v>0.0</v>
      </c>
      <c r="HT661" s="12">
        <v>0.0</v>
      </c>
      <c r="HU661" s="12">
        <v>0.0</v>
      </c>
      <c r="HV661" s="12">
        <v>0.0</v>
      </c>
      <c r="HW661" s="12">
        <v>0.0</v>
      </c>
      <c r="HX661" s="12">
        <v>96000.0</v>
      </c>
      <c r="HY661" s="12" t="s">
        <v>5441</v>
      </c>
      <c r="HZ661" s="12" t="s">
        <v>5442</v>
      </c>
    </row>
    <row r="662">
      <c r="A662" s="12" t="s">
        <v>5443</v>
      </c>
      <c r="B662" s="12" t="s">
        <v>5444</v>
      </c>
      <c r="C662" s="13">
        <v>45239.0</v>
      </c>
      <c r="D662" s="12">
        <v>11.0</v>
      </c>
      <c r="E662" s="12" t="s">
        <v>1094</v>
      </c>
      <c r="F662" s="12" t="s">
        <v>1095</v>
      </c>
      <c r="G662" s="12" t="s">
        <v>237</v>
      </c>
      <c r="H662" s="12" t="s">
        <v>238</v>
      </c>
      <c r="I662" s="12" t="s">
        <v>239</v>
      </c>
      <c r="J662" s="14"/>
      <c r="K662" s="12" t="s">
        <v>5445</v>
      </c>
      <c r="L662" s="12" t="s">
        <v>5446</v>
      </c>
      <c r="M662" s="15" t="s">
        <v>1727</v>
      </c>
      <c r="N662" s="12" t="s">
        <v>1099</v>
      </c>
      <c r="O662" s="12" t="s">
        <v>1100</v>
      </c>
      <c r="P662" s="12" t="s">
        <v>245</v>
      </c>
      <c r="Q662" s="12" t="s">
        <v>278</v>
      </c>
      <c r="R662" s="12" t="s">
        <v>279</v>
      </c>
      <c r="S662" s="12" t="s">
        <v>248</v>
      </c>
      <c r="T662" s="16" t="s">
        <v>5447</v>
      </c>
      <c r="U662" s="17" t="s">
        <v>5448</v>
      </c>
      <c r="V662" s="12" t="str">
        <f t="shared" si="1"/>
        <v>3.091915</v>
      </c>
      <c r="W662" s="14" t="str">
        <f t="shared" si="2"/>
        <v>98.493295</v>
      </c>
      <c r="X662" s="14" t="str">
        <f t="shared" si="3"/>
        <v>3.091947</v>
      </c>
      <c r="Y662" s="14" t="str">
        <f t="shared" si="4"/>
        <v>98.493339</v>
      </c>
      <c r="Z662" s="18">
        <f t="shared" si="99"/>
        <v>3754786.468</v>
      </c>
      <c r="AA662" s="14" t="str">
        <f t="shared" si="6"/>
        <v>Diluar Radius</v>
      </c>
      <c r="AB662" s="14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4"/>
      <c r="DR662" s="12" t="b">
        <v>0</v>
      </c>
      <c r="DS662" s="12" t="b">
        <v>0</v>
      </c>
      <c r="DT662" s="12"/>
      <c r="DU662" s="12"/>
      <c r="DV662" s="12" t="s">
        <v>5449</v>
      </c>
      <c r="DW662" s="12" t="b">
        <v>1</v>
      </c>
      <c r="DX662" s="12"/>
      <c r="DY662" s="12"/>
      <c r="DZ662" s="12"/>
      <c r="EA662" s="12"/>
      <c r="EB662" s="12"/>
      <c r="EC662" s="12"/>
      <c r="ED662" s="12"/>
      <c r="EE662" s="12"/>
      <c r="EF662" s="14"/>
      <c r="EG662" s="14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4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>
        <v>1.0</v>
      </c>
      <c r="FG662" s="12"/>
      <c r="FH662" s="12"/>
      <c r="FI662" s="12">
        <v>1.0</v>
      </c>
      <c r="FJ662" s="12"/>
      <c r="FK662" s="12"/>
      <c r="FL662" s="12"/>
      <c r="FM662" s="12"/>
      <c r="FN662" s="12"/>
      <c r="FO662" s="12"/>
      <c r="FP662" s="12"/>
      <c r="FQ662" s="14"/>
      <c r="FR662" s="12"/>
      <c r="FS662" s="12">
        <v>1.0</v>
      </c>
      <c r="FT662" s="12"/>
      <c r="FU662" s="12"/>
      <c r="FV662" s="12"/>
      <c r="FW662" s="12"/>
      <c r="FX662" s="12"/>
      <c r="FY662" s="12"/>
      <c r="FZ662" s="12"/>
      <c r="GA662" s="12"/>
      <c r="GB662" s="12"/>
      <c r="GC662" s="12"/>
      <c r="GD662" s="12"/>
      <c r="GE662" s="12"/>
      <c r="GF662" s="12"/>
      <c r="GG662" s="12"/>
      <c r="GH662" s="12"/>
      <c r="GI662" s="12">
        <v>1.0</v>
      </c>
      <c r="GJ662" s="12"/>
      <c r="GK662" s="14"/>
      <c r="GL662" s="14"/>
      <c r="GM662" s="12"/>
      <c r="GN662" s="12"/>
      <c r="GO662" s="14"/>
      <c r="GP662" s="14"/>
      <c r="GQ662" s="12"/>
      <c r="GR662" s="14"/>
      <c r="GS662" s="12"/>
      <c r="GT662" s="14"/>
      <c r="GU662" s="14"/>
      <c r="GV662" s="14"/>
      <c r="GW662" s="14"/>
      <c r="GX662" s="14"/>
      <c r="GY662" s="14"/>
      <c r="GZ662" s="14"/>
      <c r="HA662" s="14"/>
      <c r="HB662" s="14"/>
      <c r="HC662" s="14"/>
      <c r="HD662" s="14"/>
      <c r="HE662" s="14"/>
      <c r="HF662" s="14"/>
      <c r="HG662" s="14"/>
      <c r="HH662" s="14"/>
      <c r="HI662" s="14"/>
      <c r="HJ662" s="14"/>
      <c r="HK662" s="14"/>
      <c r="HL662" s="14"/>
      <c r="HM662" s="14"/>
      <c r="HN662" s="14"/>
      <c r="HO662" s="14"/>
      <c r="HP662" s="14"/>
      <c r="HQ662" s="12">
        <f t="shared" si="106"/>
        <v>0</v>
      </c>
      <c r="HR662" s="12">
        <v>48000.0</v>
      </c>
      <c r="HS662" s="12">
        <v>0.0</v>
      </c>
      <c r="HT662" s="12">
        <v>0.0</v>
      </c>
      <c r="HU662" s="12">
        <v>0.0</v>
      </c>
      <c r="HV662" s="12">
        <v>0.0</v>
      </c>
      <c r="HW662" s="12">
        <v>0.0</v>
      </c>
      <c r="HX662" s="12">
        <v>48000.0</v>
      </c>
      <c r="HY662" s="12" t="s">
        <v>5450</v>
      </c>
      <c r="HZ662" s="19">
        <v>36601.0</v>
      </c>
    </row>
    <row r="663">
      <c r="A663" s="12" t="s">
        <v>5451</v>
      </c>
      <c r="B663" s="12" t="s">
        <v>5452</v>
      </c>
      <c r="C663" s="13">
        <v>45239.0</v>
      </c>
      <c r="D663" s="12">
        <v>11.0</v>
      </c>
      <c r="E663" s="12" t="s">
        <v>293</v>
      </c>
      <c r="F663" s="12" t="s">
        <v>629</v>
      </c>
      <c r="G663" s="12" t="s">
        <v>237</v>
      </c>
      <c r="H663" s="12" t="s">
        <v>238</v>
      </c>
      <c r="I663" s="12" t="s">
        <v>239</v>
      </c>
      <c r="J663" s="14"/>
      <c r="K663" s="12" t="s">
        <v>5453</v>
      </c>
      <c r="L663" s="12" t="s">
        <v>5454</v>
      </c>
      <c r="M663" s="15" t="s">
        <v>297</v>
      </c>
      <c r="N663" s="12" t="s">
        <v>754</v>
      </c>
      <c r="O663" s="12" t="s">
        <v>259</v>
      </c>
      <c r="P663" s="12" t="s">
        <v>245</v>
      </c>
      <c r="Q663" s="12" t="s">
        <v>299</v>
      </c>
      <c r="R663" s="12" t="s">
        <v>247</v>
      </c>
      <c r="S663" s="12" t="s">
        <v>248</v>
      </c>
      <c r="T663" s="16" t="s">
        <v>5455</v>
      </c>
      <c r="U663" s="17" t="s">
        <v>5456</v>
      </c>
      <c r="V663" s="12" t="str">
        <f t="shared" si="1"/>
        <v>3.581826</v>
      </c>
      <c r="W663" s="14" t="str">
        <f t="shared" si="2"/>
        <v>98.681294</v>
      </c>
      <c r="X663" s="14" t="str">
        <f t="shared" si="3"/>
        <v>3.581890</v>
      </c>
      <c r="Y663" s="14" t="str">
        <f t="shared" si="4"/>
        <v>98.681274</v>
      </c>
      <c r="Z663" s="18">
        <f t="shared" si="99"/>
        <v>7282414.162</v>
      </c>
      <c r="AA663" s="14" t="str">
        <f t="shared" si="6"/>
        <v>Diluar Radius</v>
      </c>
      <c r="AB663" s="14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4"/>
      <c r="DR663" s="12" t="b">
        <v>0</v>
      </c>
      <c r="DS663" s="12" t="b">
        <v>0</v>
      </c>
      <c r="DT663" s="12"/>
      <c r="DU663" s="12"/>
      <c r="DV663" s="12" t="s">
        <v>5457</v>
      </c>
      <c r="DW663" s="12" t="b">
        <v>1</v>
      </c>
      <c r="DX663" s="12"/>
      <c r="DY663" s="12"/>
      <c r="DZ663" s="12"/>
      <c r="EA663" s="12"/>
      <c r="EB663" s="12"/>
      <c r="EC663" s="12"/>
      <c r="ED663" s="12"/>
      <c r="EE663" s="12"/>
      <c r="EF663" s="14"/>
      <c r="EG663" s="14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4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4"/>
      <c r="FR663" s="12"/>
      <c r="FS663" s="12"/>
      <c r="FT663" s="12"/>
      <c r="FU663" s="12"/>
      <c r="FV663" s="12"/>
      <c r="FW663" s="12"/>
      <c r="FX663" s="12"/>
      <c r="FY663" s="12">
        <v>1.0</v>
      </c>
      <c r="FZ663" s="12"/>
      <c r="GA663" s="12"/>
      <c r="GB663" s="12"/>
      <c r="GC663" s="12"/>
      <c r="GD663" s="12"/>
      <c r="GE663" s="12"/>
      <c r="GF663" s="12"/>
      <c r="GG663" s="12"/>
      <c r="GH663" s="12"/>
      <c r="GI663" s="12"/>
      <c r="GJ663" s="12"/>
      <c r="GK663" s="14"/>
      <c r="GL663" s="14"/>
      <c r="GM663" s="12"/>
      <c r="GN663" s="12"/>
      <c r="GO663" s="14"/>
      <c r="GP663" s="14"/>
      <c r="GQ663" s="12"/>
      <c r="GR663" s="14"/>
      <c r="GS663" s="12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2">
        <f t="shared" si="106"/>
        <v>0</v>
      </c>
      <c r="HR663" s="12">
        <v>12000.0</v>
      </c>
      <c r="HS663" s="12">
        <v>0.0</v>
      </c>
      <c r="HT663" s="12">
        <v>0.0</v>
      </c>
      <c r="HU663" s="12">
        <v>0.0</v>
      </c>
      <c r="HV663" s="12">
        <v>0.0</v>
      </c>
      <c r="HW663" s="12">
        <v>0.0</v>
      </c>
      <c r="HX663" s="12">
        <v>12000.0</v>
      </c>
      <c r="HY663" s="12" t="s">
        <v>5458</v>
      </c>
      <c r="HZ663" s="12" t="s">
        <v>1415</v>
      </c>
    </row>
    <row r="664">
      <c r="A664" s="12" t="s">
        <v>5459</v>
      </c>
      <c r="B664" s="12" t="s">
        <v>5460</v>
      </c>
      <c r="C664" s="13">
        <v>45239.0</v>
      </c>
      <c r="D664" s="12">
        <v>11.0</v>
      </c>
      <c r="E664" s="12" t="s">
        <v>2565</v>
      </c>
      <c r="F664" s="12" t="s">
        <v>2566</v>
      </c>
      <c r="G664" s="12" t="s">
        <v>237</v>
      </c>
      <c r="H664" s="12" t="s">
        <v>238</v>
      </c>
      <c r="I664" s="12" t="s">
        <v>239</v>
      </c>
      <c r="J664" s="14"/>
      <c r="K664" s="12" t="s">
        <v>5461</v>
      </c>
      <c r="L664" s="12" t="s">
        <v>5462</v>
      </c>
      <c r="M664" s="15" t="s">
        <v>2625</v>
      </c>
      <c r="N664" s="12" t="s">
        <v>4162</v>
      </c>
      <c r="O664" s="12" t="s">
        <v>4163</v>
      </c>
      <c r="P664" s="12" t="s">
        <v>245</v>
      </c>
      <c r="Q664" s="12" t="s">
        <v>299</v>
      </c>
      <c r="R664" s="12" t="s">
        <v>247</v>
      </c>
      <c r="S664" s="12" t="s">
        <v>248</v>
      </c>
      <c r="T664" s="16" t="s">
        <v>5463</v>
      </c>
      <c r="U664" s="17" t="s">
        <v>5464</v>
      </c>
      <c r="V664" s="12" t="str">
        <f t="shared" si="1"/>
        <v>3.566091</v>
      </c>
      <c r="W664" s="14" t="str">
        <f t="shared" si="2"/>
        <v>98.959193</v>
      </c>
      <c r="X664" s="14" t="str">
        <f t="shared" si="3"/>
        <v>3.565877</v>
      </c>
      <c r="Y664" s="14" t="str">
        <f t="shared" si="4"/>
        <v>98.959239</v>
      </c>
      <c r="Z664" s="18">
        <f t="shared" si="99"/>
        <v>16541932.54</v>
      </c>
      <c r="AA664" s="14" t="str">
        <f t="shared" si="6"/>
        <v>Diluar Radius</v>
      </c>
      <c r="AB664" s="14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4"/>
      <c r="DR664" s="12" t="b">
        <v>0</v>
      </c>
      <c r="DS664" s="12" t="b">
        <v>0</v>
      </c>
      <c r="DT664" s="12"/>
      <c r="DU664" s="12"/>
      <c r="DV664" s="12" t="s">
        <v>5465</v>
      </c>
      <c r="DW664" s="12" t="b">
        <v>1</v>
      </c>
      <c r="DX664" s="12"/>
      <c r="DY664" s="12"/>
      <c r="DZ664" s="12"/>
      <c r="EA664" s="12"/>
      <c r="EB664" s="12"/>
      <c r="EC664" s="12"/>
      <c r="ED664" s="12"/>
      <c r="EE664" s="12"/>
      <c r="EF664" s="14"/>
      <c r="EG664" s="14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4"/>
      <c r="EU664" s="12"/>
      <c r="EV664" s="12"/>
      <c r="EW664" s="12"/>
      <c r="EX664" s="12"/>
      <c r="EY664" s="12"/>
      <c r="EZ664" s="12"/>
      <c r="FA664" s="12"/>
      <c r="FB664" s="12"/>
      <c r="FC664" s="12">
        <v>1.0</v>
      </c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4"/>
      <c r="FR664" s="12"/>
      <c r="FS664" s="12"/>
      <c r="FT664" s="12"/>
      <c r="FU664" s="12"/>
      <c r="FV664" s="12"/>
      <c r="FW664" s="12"/>
      <c r="FX664" s="12">
        <v>1.0</v>
      </c>
      <c r="FY664" s="12"/>
      <c r="FZ664" s="12"/>
      <c r="GA664" s="12"/>
      <c r="GB664" s="12"/>
      <c r="GC664" s="12"/>
      <c r="GD664" s="12"/>
      <c r="GE664" s="12"/>
      <c r="GF664" s="12">
        <v>1.0</v>
      </c>
      <c r="GG664" s="12">
        <v>1.0</v>
      </c>
      <c r="GH664" s="12">
        <v>1.0</v>
      </c>
      <c r="GI664" s="12"/>
      <c r="GJ664" s="12"/>
      <c r="GK664" s="14"/>
      <c r="GL664" s="14"/>
      <c r="GM664" s="12"/>
      <c r="GN664" s="12"/>
      <c r="GO664" s="14"/>
      <c r="GP664" s="14"/>
      <c r="GQ664" s="12"/>
      <c r="GR664" s="14"/>
      <c r="GS664" s="12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2">
        <f t="shared" si="106"/>
        <v>0</v>
      </c>
      <c r="HR664" s="12">
        <v>60000.0</v>
      </c>
      <c r="HS664" s="12">
        <v>0.0</v>
      </c>
      <c r="HT664" s="12">
        <v>0.0</v>
      </c>
      <c r="HU664" s="12">
        <v>0.0</v>
      </c>
      <c r="HV664" s="12">
        <v>0.0</v>
      </c>
      <c r="HW664" s="12">
        <v>0.0</v>
      </c>
      <c r="HX664" s="12">
        <v>60000.0</v>
      </c>
      <c r="HY664" s="12" t="s">
        <v>5466</v>
      </c>
      <c r="HZ664" s="12" t="s">
        <v>5467</v>
      </c>
    </row>
    <row r="665">
      <c r="A665" s="12" t="s">
        <v>5468</v>
      </c>
      <c r="B665" s="12" t="s">
        <v>5469</v>
      </c>
      <c r="C665" s="13">
        <v>45239.0</v>
      </c>
      <c r="D665" s="12">
        <v>11.0</v>
      </c>
      <c r="E665" s="12" t="s">
        <v>475</v>
      </c>
      <c r="F665" s="12" t="s">
        <v>476</v>
      </c>
      <c r="G665" s="12" t="s">
        <v>237</v>
      </c>
      <c r="H665" s="12" t="s">
        <v>238</v>
      </c>
      <c r="I665" s="12" t="s">
        <v>239</v>
      </c>
      <c r="J665" s="14"/>
      <c r="K665" s="12" t="s">
        <v>5470</v>
      </c>
      <c r="L665" s="12" t="s">
        <v>5471</v>
      </c>
      <c r="M665" s="15" t="s">
        <v>1727</v>
      </c>
      <c r="N665" s="12" t="s">
        <v>734</v>
      </c>
      <c r="O665" s="12" t="s">
        <v>244</v>
      </c>
      <c r="P665" s="12" t="s">
        <v>245</v>
      </c>
      <c r="Q665" s="12" t="s">
        <v>278</v>
      </c>
      <c r="R665" s="12" t="s">
        <v>279</v>
      </c>
      <c r="S665" s="12" t="s">
        <v>248</v>
      </c>
      <c r="T665" s="16" t="s">
        <v>5472</v>
      </c>
      <c r="U665" s="17" t="s">
        <v>5473</v>
      </c>
      <c r="V665" s="12" t="str">
        <f t="shared" si="1"/>
        <v>3.518645</v>
      </c>
      <c r="W665" s="14" t="str">
        <f t="shared" si="2"/>
        <v>98.681552</v>
      </c>
      <c r="X665" s="14" t="str">
        <f t="shared" si="3"/>
        <v>3.518638</v>
      </c>
      <c r="Y665" s="14" t="str">
        <f t="shared" si="4"/>
        <v>98.681559</v>
      </c>
      <c r="Z665" s="18">
        <f t="shared" si="99"/>
        <v>1100247.794</v>
      </c>
      <c r="AA665" s="14" t="str">
        <f t="shared" si="6"/>
        <v>Diluar Radius</v>
      </c>
      <c r="AB665" s="14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 t="b">
        <v>1</v>
      </c>
      <c r="BS665" s="12"/>
      <c r="BT665" s="12"/>
      <c r="BU665" s="12"/>
      <c r="BV665" s="12" t="b">
        <v>1</v>
      </c>
      <c r="BW665" s="12"/>
      <c r="BX665" s="12"/>
      <c r="BY665" s="12"/>
      <c r="BZ665" s="12" t="b">
        <v>1</v>
      </c>
      <c r="CA665" s="12"/>
      <c r="CB665" s="12" t="b">
        <v>1</v>
      </c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4"/>
      <c r="DR665" s="12" t="b">
        <v>0</v>
      </c>
      <c r="DS665" s="12" t="b">
        <v>0</v>
      </c>
      <c r="DT665" s="12"/>
      <c r="DU665" s="12"/>
      <c r="DV665" s="12" t="s">
        <v>5474</v>
      </c>
      <c r="DW665" s="12" t="b">
        <v>1</v>
      </c>
      <c r="DX665" s="12"/>
      <c r="DY665" s="12"/>
      <c r="DZ665" s="12"/>
      <c r="EA665" s="12"/>
      <c r="EB665" s="12"/>
      <c r="EC665" s="12"/>
      <c r="ED665" s="12"/>
      <c r="EE665" s="12"/>
      <c r="EF665" s="14"/>
      <c r="EG665" s="14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4"/>
      <c r="EU665" s="12"/>
      <c r="EV665" s="12"/>
      <c r="EW665" s="12"/>
      <c r="EX665" s="12"/>
      <c r="EY665" s="12">
        <v>2.0</v>
      </c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4"/>
      <c r="FR665" s="12"/>
      <c r="FS665" s="12">
        <v>2.0</v>
      </c>
      <c r="FT665" s="12"/>
      <c r="FU665" s="12"/>
      <c r="FV665" s="12"/>
      <c r="FW665" s="12"/>
      <c r="FX665" s="12"/>
      <c r="FY665" s="12">
        <v>2.0</v>
      </c>
      <c r="FZ665" s="12"/>
      <c r="GA665" s="12"/>
      <c r="GB665" s="12"/>
      <c r="GC665" s="12"/>
      <c r="GD665" s="12"/>
      <c r="GE665" s="12"/>
      <c r="GF665" s="12"/>
      <c r="GG665" s="12"/>
      <c r="GH665" s="12"/>
      <c r="GI665" s="12"/>
      <c r="GJ665" s="12"/>
      <c r="GK665" s="14"/>
      <c r="GL665" s="14"/>
      <c r="GM665" s="12"/>
      <c r="GN665" s="12"/>
      <c r="GO665" s="14"/>
      <c r="GP665" s="14"/>
      <c r="GQ665" s="12"/>
      <c r="GR665" s="14"/>
      <c r="GS665" s="12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2">
        <f t="shared" si="106"/>
        <v>4</v>
      </c>
      <c r="HR665" s="12">
        <v>72000.0</v>
      </c>
      <c r="HS665" s="12">
        <v>0.0</v>
      </c>
      <c r="HT665" s="12">
        <v>0.0</v>
      </c>
      <c r="HU665" s="12">
        <v>0.0</v>
      </c>
      <c r="HV665" s="12">
        <v>0.0</v>
      </c>
      <c r="HW665" s="12">
        <v>0.0</v>
      </c>
      <c r="HX665" s="12">
        <v>72000.0</v>
      </c>
      <c r="HY665" s="12" t="s">
        <v>5475</v>
      </c>
      <c r="HZ665" s="12" t="s">
        <v>5476</v>
      </c>
    </row>
    <row r="666">
      <c r="A666" s="12" t="s">
        <v>5477</v>
      </c>
      <c r="B666" s="12" t="s">
        <v>5478</v>
      </c>
      <c r="C666" s="13">
        <v>45239.0</v>
      </c>
      <c r="D666" s="12">
        <v>11.0</v>
      </c>
      <c r="E666" s="12" t="s">
        <v>1094</v>
      </c>
      <c r="F666" s="12" t="s">
        <v>1095</v>
      </c>
      <c r="G666" s="12" t="s">
        <v>237</v>
      </c>
      <c r="H666" s="12" t="s">
        <v>238</v>
      </c>
      <c r="I666" s="12" t="s">
        <v>239</v>
      </c>
      <c r="J666" s="14"/>
      <c r="K666" s="12" t="s">
        <v>5479</v>
      </c>
      <c r="L666" s="12" t="s">
        <v>5480</v>
      </c>
      <c r="M666" s="15" t="s">
        <v>1727</v>
      </c>
      <c r="N666" s="12" t="s">
        <v>5481</v>
      </c>
      <c r="O666" s="12" t="s">
        <v>1100</v>
      </c>
      <c r="P666" s="12" t="s">
        <v>245</v>
      </c>
      <c r="Q666" s="12" t="s">
        <v>299</v>
      </c>
      <c r="R666" s="12" t="s">
        <v>247</v>
      </c>
      <c r="S666" s="12" t="s">
        <v>5482</v>
      </c>
      <c r="T666" s="16" t="s">
        <v>5483</v>
      </c>
      <c r="U666" s="17" t="s">
        <v>5484</v>
      </c>
      <c r="V666" s="12" t="str">
        <f t="shared" si="1"/>
        <v>3.083217</v>
      </c>
      <c r="W666" s="14" t="str">
        <f t="shared" si="2"/>
        <v>98.515509</v>
      </c>
      <c r="X666" s="14" t="str">
        <f t="shared" si="3"/>
        <v>3.083212</v>
      </c>
      <c r="Y666" s="14" t="str">
        <f t="shared" si="4"/>
        <v>98.515506</v>
      </c>
      <c r="Z666" s="18">
        <f t="shared" si="99"/>
        <v>646606.8355</v>
      </c>
      <c r="AA666" s="14" t="str">
        <f t="shared" si="6"/>
        <v>Diluar Radius</v>
      </c>
      <c r="AB666" s="14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4"/>
      <c r="DR666" s="12" t="b">
        <v>0</v>
      </c>
      <c r="DS666" s="12" t="b">
        <v>0</v>
      </c>
      <c r="DT666" s="12"/>
      <c r="DU666" s="12"/>
      <c r="DV666" s="12" t="s">
        <v>5485</v>
      </c>
      <c r="DW666" s="12" t="b">
        <v>1</v>
      </c>
      <c r="DX666" s="12"/>
      <c r="DY666" s="12"/>
      <c r="DZ666" s="12"/>
      <c r="EA666" s="12"/>
      <c r="EB666" s="12"/>
      <c r="EC666" s="12"/>
      <c r="ED666" s="12"/>
      <c r="EE666" s="12"/>
      <c r="EF666" s="14"/>
      <c r="EG666" s="14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4"/>
      <c r="EU666" s="12"/>
      <c r="EV666" s="12"/>
      <c r="EW666" s="12"/>
      <c r="EX666" s="12"/>
      <c r="EY666" s="12"/>
      <c r="EZ666" s="12"/>
      <c r="FA666" s="12"/>
      <c r="FB666" s="12"/>
      <c r="FC666" s="12">
        <v>1.0</v>
      </c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4"/>
      <c r="FR666" s="12"/>
      <c r="FS666" s="12"/>
      <c r="FT666" s="12"/>
      <c r="FU666" s="12"/>
      <c r="FV666" s="12"/>
      <c r="FW666" s="12"/>
      <c r="FX666" s="12"/>
      <c r="FY666" s="12"/>
      <c r="FZ666" s="12"/>
      <c r="GA666" s="12"/>
      <c r="GB666" s="12"/>
      <c r="GC666" s="12"/>
      <c r="GD666" s="12"/>
      <c r="GE666" s="12"/>
      <c r="GF666" s="12"/>
      <c r="GG666" s="12"/>
      <c r="GH666" s="12"/>
      <c r="GI666" s="12"/>
      <c r="GJ666" s="12"/>
      <c r="GK666" s="14"/>
      <c r="GL666" s="14"/>
      <c r="GM666" s="12"/>
      <c r="GN666" s="12"/>
      <c r="GO666" s="14"/>
      <c r="GP666" s="14"/>
      <c r="GQ666" s="12"/>
      <c r="GR666" s="14"/>
      <c r="GS666" s="12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2">
        <f t="shared" si="106"/>
        <v>0</v>
      </c>
      <c r="HR666" s="12">
        <v>12000.0</v>
      </c>
      <c r="HS666" s="12">
        <v>0.0</v>
      </c>
      <c r="HT666" s="12">
        <v>0.0</v>
      </c>
      <c r="HU666" s="12">
        <v>0.0</v>
      </c>
      <c r="HV666" s="12">
        <v>0.0</v>
      </c>
      <c r="HW666" s="12">
        <v>0.0</v>
      </c>
      <c r="HX666" s="12">
        <v>12000.0</v>
      </c>
      <c r="HY666" s="12" t="s">
        <v>3543</v>
      </c>
      <c r="HZ666" s="19">
        <v>36572.0</v>
      </c>
    </row>
    <row r="667">
      <c r="A667" s="12" t="s">
        <v>5486</v>
      </c>
      <c r="B667" s="12" t="s">
        <v>5487</v>
      </c>
      <c r="C667" s="13">
        <v>45239.0</v>
      </c>
      <c r="D667" s="12">
        <v>11.0</v>
      </c>
      <c r="E667" s="12" t="s">
        <v>293</v>
      </c>
      <c r="F667" s="12" t="s">
        <v>629</v>
      </c>
      <c r="G667" s="12" t="s">
        <v>237</v>
      </c>
      <c r="H667" s="12" t="s">
        <v>238</v>
      </c>
      <c r="I667" s="12" t="s">
        <v>239</v>
      </c>
      <c r="J667" s="14"/>
      <c r="K667" s="12" t="s">
        <v>5488</v>
      </c>
      <c r="L667" s="12" t="s">
        <v>5489</v>
      </c>
      <c r="M667" s="15" t="s">
        <v>297</v>
      </c>
      <c r="N667" s="12" t="s">
        <v>754</v>
      </c>
      <c r="O667" s="12" t="s">
        <v>259</v>
      </c>
      <c r="P667" s="12" t="s">
        <v>245</v>
      </c>
      <c r="Q667" s="12" t="s">
        <v>246</v>
      </c>
      <c r="R667" s="12" t="s">
        <v>247</v>
      </c>
      <c r="S667" s="12" t="s">
        <v>248</v>
      </c>
      <c r="T667" s="16" t="s">
        <v>5490</v>
      </c>
      <c r="U667" s="17" t="s">
        <v>5491</v>
      </c>
      <c r="V667" s="12" t="str">
        <f t="shared" si="1"/>
        <v>3.577049</v>
      </c>
      <c r="W667" s="14" t="str">
        <f t="shared" si="2"/>
        <v>98.684567</v>
      </c>
      <c r="X667" s="14" t="str">
        <f t="shared" si="3"/>
        <v>3.576938</v>
      </c>
      <c r="Y667" s="14" t="str">
        <f t="shared" si="4"/>
        <v>98.684457</v>
      </c>
      <c r="Z667" s="18">
        <f t="shared" si="99"/>
        <v>12936072.74</v>
      </c>
      <c r="AA667" s="14" t="str">
        <f t="shared" si="6"/>
        <v>Diluar Radius</v>
      </c>
      <c r="AB667" s="14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4"/>
      <c r="DR667" s="12" t="b">
        <v>0</v>
      </c>
      <c r="DS667" s="12" t="b">
        <v>0</v>
      </c>
      <c r="DT667" s="12"/>
      <c r="DU667" s="12"/>
      <c r="DV667" s="12" t="s">
        <v>5492</v>
      </c>
      <c r="DW667" s="12" t="b">
        <v>1</v>
      </c>
      <c r="DX667" s="12"/>
      <c r="DY667" s="12"/>
      <c r="DZ667" s="12"/>
      <c r="EA667" s="12"/>
      <c r="EB667" s="12"/>
      <c r="EC667" s="12"/>
      <c r="ED667" s="12">
        <v>1.0</v>
      </c>
      <c r="EE667" s="12"/>
      <c r="EF667" s="14"/>
      <c r="EG667" s="14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4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4"/>
      <c r="FR667" s="12"/>
      <c r="FS667" s="12"/>
      <c r="FT667" s="12"/>
      <c r="FU667" s="12"/>
      <c r="FV667" s="12"/>
      <c r="FW667" s="12">
        <v>1.0</v>
      </c>
      <c r="FX667" s="12"/>
      <c r="FY667" s="12"/>
      <c r="FZ667" s="12"/>
      <c r="GA667" s="12"/>
      <c r="GB667" s="12"/>
      <c r="GC667" s="12"/>
      <c r="GD667" s="12"/>
      <c r="GE667" s="12"/>
      <c r="GF667" s="12"/>
      <c r="GG667" s="12"/>
      <c r="GH667" s="12"/>
      <c r="GI667" s="12"/>
      <c r="GJ667" s="12"/>
      <c r="GK667" s="14"/>
      <c r="GL667" s="14"/>
      <c r="GM667" s="12"/>
      <c r="GN667" s="12"/>
      <c r="GO667" s="14"/>
      <c r="GP667" s="14"/>
      <c r="GQ667" s="12"/>
      <c r="GR667" s="14"/>
      <c r="GS667" s="12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2">
        <f t="shared" si="106"/>
        <v>0</v>
      </c>
      <c r="HR667" s="12">
        <v>12000.0</v>
      </c>
      <c r="HS667" s="12">
        <v>12500.0</v>
      </c>
      <c r="HT667" s="12">
        <v>0.0</v>
      </c>
      <c r="HU667" s="12">
        <v>0.0</v>
      </c>
      <c r="HV667" s="12">
        <v>0.0</v>
      </c>
      <c r="HW667" s="12">
        <v>0.0</v>
      </c>
      <c r="HX667" s="12">
        <v>24500.0</v>
      </c>
      <c r="HY667" s="12" t="s">
        <v>5493</v>
      </c>
      <c r="HZ667" s="19">
        <v>36532.0</v>
      </c>
    </row>
    <row r="668">
      <c r="A668" s="12" t="s">
        <v>5494</v>
      </c>
      <c r="B668" s="12" t="s">
        <v>5495</v>
      </c>
      <c r="C668" s="13">
        <v>45239.0</v>
      </c>
      <c r="D668" s="12">
        <v>11.0</v>
      </c>
      <c r="E668" s="12" t="s">
        <v>293</v>
      </c>
      <c r="F668" s="12" t="s">
        <v>629</v>
      </c>
      <c r="G668" s="12" t="s">
        <v>237</v>
      </c>
      <c r="H668" s="12" t="s">
        <v>238</v>
      </c>
      <c r="I668" s="12" t="s">
        <v>239</v>
      </c>
      <c r="J668" s="14"/>
      <c r="K668" s="12" t="s">
        <v>2121</v>
      </c>
      <c r="L668" s="12" t="s">
        <v>2122</v>
      </c>
      <c r="M668" s="15" t="s">
        <v>297</v>
      </c>
      <c r="N668" s="12" t="s">
        <v>754</v>
      </c>
      <c r="O668" s="12" t="s">
        <v>259</v>
      </c>
      <c r="P668" s="12" t="s">
        <v>245</v>
      </c>
      <c r="Q668" s="12" t="s">
        <v>278</v>
      </c>
      <c r="R668" s="12" t="s">
        <v>279</v>
      </c>
      <c r="S668" s="12" t="s">
        <v>248</v>
      </c>
      <c r="T668" s="16" t="s">
        <v>5496</v>
      </c>
      <c r="U668" s="17" t="s">
        <v>5497</v>
      </c>
      <c r="V668" s="12" t="str">
        <f t="shared" si="1"/>
        <v>3.577253</v>
      </c>
      <c r="W668" s="14" t="str">
        <f t="shared" si="2"/>
        <v>98.684480</v>
      </c>
      <c r="X668" s="14" t="str">
        <f t="shared" si="3"/>
        <v>3.577282</v>
      </c>
      <c r="Y668" s="14" t="str">
        <f t="shared" si="4"/>
        <v>98.684345</v>
      </c>
      <c r="Z668" s="18">
        <f t="shared" si="99"/>
        <v>7143376.962</v>
      </c>
      <c r="AA668" s="14" t="str">
        <f t="shared" si="6"/>
        <v>Diluar Radius</v>
      </c>
      <c r="AB668" s="14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4"/>
      <c r="DR668" s="12" t="b">
        <v>0</v>
      </c>
      <c r="DS668" s="12" t="b">
        <v>0</v>
      </c>
      <c r="DT668" s="12"/>
      <c r="DU668" s="12"/>
      <c r="DV668" s="12" t="s">
        <v>5498</v>
      </c>
      <c r="DW668" s="12" t="b">
        <v>0</v>
      </c>
      <c r="DX668" s="12"/>
      <c r="DY668" s="12"/>
      <c r="DZ668" s="12"/>
      <c r="EA668" s="12"/>
      <c r="EB668" s="12"/>
      <c r="EC668" s="12"/>
      <c r="ED668" s="12"/>
      <c r="EE668" s="12"/>
      <c r="EF668" s="14"/>
      <c r="EG668" s="14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4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4"/>
      <c r="FR668" s="12"/>
      <c r="FS668" s="12"/>
      <c r="FT668" s="12"/>
      <c r="FU668" s="12"/>
      <c r="FV668" s="12"/>
      <c r="FW668" s="12"/>
      <c r="FX668" s="12"/>
      <c r="FY668" s="12"/>
      <c r="FZ668" s="12"/>
      <c r="GA668" s="12"/>
      <c r="GB668" s="12"/>
      <c r="GC668" s="12"/>
      <c r="GD668" s="12"/>
      <c r="GE668" s="12"/>
      <c r="GF668" s="12"/>
      <c r="GG668" s="12"/>
      <c r="GH668" s="12"/>
      <c r="GI668" s="12"/>
      <c r="GJ668" s="12"/>
      <c r="GK668" s="14"/>
      <c r="GL668" s="14"/>
      <c r="GM668" s="12"/>
      <c r="GN668" s="12"/>
      <c r="GO668" s="14"/>
      <c r="GP668" s="14"/>
      <c r="GQ668" s="12"/>
      <c r="GR668" s="14"/>
      <c r="GS668" s="12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2">
        <f t="shared" si="106"/>
        <v>0</v>
      </c>
      <c r="HR668" s="12">
        <v>0.0</v>
      </c>
      <c r="HS668" s="12">
        <v>0.0</v>
      </c>
      <c r="HT668" s="12">
        <v>0.0</v>
      </c>
      <c r="HU668" s="12">
        <v>0.0</v>
      </c>
      <c r="HV668" s="12">
        <v>0.0</v>
      </c>
      <c r="HW668" s="12">
        <v>0.0</v>
      </c>
      <c r="HX668" s="12">
        <v>0.0</v>
      </c>
      <c r="HY668" s="12" t="s">
        <v>5499</v>
      </c>
      <c r="HZ668" s="12" t="s">
        <v>2946</v>
      </c>
    </row>
    <row r="669">
      <c r="A669" s="12" t="s">
        <v>5500</v>
      </c>
      <c r="B669" s="12" t="s">
        <v>5501</v>
      </c>
      <c r="C669" s="13">
        <v>45239.0</v>
      </c>
      <c r="D669" s="12">
        <v>11.0</v>
      </c>
      <c r="E669" s="12" t="s">
        <v>293</v>
      </c>
      <c r="F669" s="12" t="s">
        <v>629</v>
      </c>
      <c r="G669" s="12" t="s">
        <v>237</v>
      </c>
      <c r="H669" s="12" t="s">
        <v>238</v>
      </c>
      <c r="I669" s="12" t="s">
        <v>239</v>
      </c>
      <c r="J669" s="14"/>
      <c r="K669" s="12" t="s">
        <v>1196</v>
      </c>
      <c r="L669" s="12" t="s">
        <v>1197</v>
      </c>
      <c r="M669" s="15" t="s">
        <v>297</v>
      </c>
      <c r="N669" s="12" t="s">
        <v>754</v>
      </c>
      <c r="O669" s="12" t="s">
        <v>259</v>
      </c>
      <c r="P669" s="12" t="s">
        <v>245</v>
      </c>
      <c r="Q669" s="12" t="s">
        <v>299</v>
      </c>
      <c r="R669" s="12" t="s">
        <v>247</v>
      </c>
      <c r="S669" s="12" t="s">
        <v>248</v>
      </c>
      <c r="T669" s="16" t="s">
        <v>5502</v>
      </c>
      <c r="U669" s="17" t="s">
        <v>5503</v>
      </c>
      <c r="V669" s="12" t="str">
        <f t="shared" si="1"/>
        <v>3.578689</v>
      </c>
      <c r="W669" s="14" t="str">
        <f t="shared" si="2"/>
        <v>98.683731</v>
      </c>
      <c r="X669" s="14" t="str">
        <f t="shared" si="3"/>
        <v>3.578812</v>
      </c>
      <c r="Y669" s="14" t="str">
        <f t="shared" si="4"/>
        <v>98.683770</v>
      </c>
      <c r="Z669" s="18">
        <f t="shared" si="99"/>
        <v>13987866.47</v>
      </c>
      <c r="AA669" s="14" t="str">
        <f t="shared" si="6"/>
        <v>Diluar Radius</v>
      </c>
      <c r="AB669" s="14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4"/>
      <c r="DR669" s="12" t="b">
        <v>0</v>
      </c>
      <c r="DS669" s="12" t="b">
        <v>0</v>
      </c>
      <c r="DT669" s="12"/>
      <c r="DU669" s="12"/>
      <c r="DV669" s="12" t="s">
        <v>5504</v>
      </c>
      <c r="DW669" s="12" t="b">
        <v>1</v>
      </c>
      <c r="DX669" s="12"/>
      <c r="DY669" s="12"/>
      <c r="DZ669" s="12"/>
      <c r="EA669" s="12"/>
      <c r="EB669" s="12"/>
      <c r="EC669" s="12"/>
      <c r="ED669" s="12"/>
      <c r="EE669" s="12"/>
      <c r="EF669" s="14"/>
      <c r="EG669" s="14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4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4"/>
      <c r="FR669" s="12"/>
      <c r="FS669" s="12"/>
      <c r="FT669" s="12"/>
      <c r="FU669" s="12"/>
      <c r="FV669" s="12"/>
      <c r="FW669" s="12"/>
      <c r="FX669" s="12"/>
      <c r="FY669" s="12">
        <v>1.0</v>
      </c>
      <c r="FZ669" s="12"/>
      <c r="GA669" s="12"/>
      <c r="GB669" s="12"/>
      <c r="GC669" s="12"/>
      <c r="GD669" s="12"/>
      <c r="GE669" s="12"/>
      <c r="GF669" s="12"/>
      <c r="GG669" s="12"/>
      <c r="GH669" s="12"/>
      <c r="GI669" s="12"/>
      <c r="GJ669" s="12"/>
      <c r="GK669" s="14"/>
      <c r="GL669" s="14"/>
      <c r="GM669" s="12"/>
      <c r="GN669" s="12"/>
      <c r="GO669" s="14"/>
      <c r="GP669" s="14"/>
      <c r="GQ669" s="12"/>
      <c r="GR669" s="14"/>
      <c r="GS669" s="12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2">
        <f t="shared" si="106"/>
        <v>0</v>
      </c>
      <c r="HR669" s="12">
        <v>12000.0</v>
      </c>
      <c r="HS669" s="12">
        <v>0.0</v>
      </c>
      <c r="HT669" s="12">
        <v>0.0</v>
      </c>
      <c r="HU669" s="12">
        <v>0.0</v>
      </c>
      <c r="HV669" s="12">
        <v>0.0</v>
      </c>
      <c r="HW669" s="12">
        <v>0.0</v>
      </c>
      <c r="HX669" s="12">
        <v>12000.0</v>
      </c>
      <c r="HY669" s="12" t="s">
        <v>5505</v>
      </c>
      <c r="HZ669" s="19">
        <v>36561.0</v>
      </c>
    </row>
    <row r="670">
      <c r="A670" s="12" t="s">
        <v>5506</v>
      </c>
      <c r="B670" s="12" t="s">
        <v>5507</v>
      </c>
      <c r="C670" s="13">
        <v>45239.0</v>
      </c>
      <c r="D670" s="12">
        <v>11.0</v>
      </c>
      <c r="E670" s="12" t="s">
        <v>2565</v>
      </c>
      <c r="F670" s="12" t="s">
        <v>2566</v>
      </c>
      <c r="G670" s="12" t="s">
        <v>237</v>
      </c>
      <c r="H670" s="12" t="s">
        <v>238</v>
      </c>
      <c r="I670" s="12" t="s">
        <v>239</v>
      </c>
      <c r="J670" s="14"/>
      <c r="K670" s="12" t="s">
        <v>5508</v>
      </c>
      <c r="L670" s="12" t="s">
        <v>5509</v>
      </c>
      <c r="M670" s="15" t="s">
        <v>2625</v>
      </c>
      <c r="N670" s="12" t="s">
        <v>4162</v>
      </c>
      <c r="O670" s="12" t="s">
        <v>4163</v>
      </c>
      <c r="P670" s="12" t="s">
        <v>245</v>
      </c>
      <c r="Q670" s="12" t="s">
        <v>278</v>
      </c>
      <c r="R670" s="12" t="s">
        <v>279</v>
      </c>
      <c r="S670" s="12" t="s">
        <v>248</v>
      </c>
      <c r="T670" s="16" t="s">
        <v>5510</v>
      </c>
      <c r="U670" s="17" t="s">
        <v>5511</v>
      </c>
      <c r="V670" s="12" t="str">
        <f t="shared" si="1"/>
        <v>3.567449</v>
      </c>
      <c r="W670" s="14" t="str">
        <f t="shared" si="2"/>
        <v>98.941522</v>
      </c>
      <c r="X670" s="14" t="str">
        <f t="shared" si="3"/>
        <v>3.567395</v>
      </c>
      <c r="Y670" s="14" t="str">
        <f t="shared" si="4"/>
        <v>98.941608</v>
      </c>
      <c r="Z670" s="18">
        <f t="shared" si="99"/>
        <v>10969623.28</v>
      </c>
      <c r="AA670" s="14" t="str">
        <f t="shared" si="6"/>
        <v>Diluar Radius</v>
      </c>
      <c r="AB670" s="14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4"/>
      <c r="DR670" s="12" t="b">
        <v>0</v>
      </c>
      <c r="DS670" s="12" t="b">
        <v>0</v>
      </c>
      <c r="DT670" s="12"/>
      <c r="DU670" s="12"/>
      <c r="DV670" s="12" t="s">
        <v>5512</v>
      </c>
      <c r="DW670" s="12" t="b">
        <v>0</v>
      </c>
      <c r="DX670" s="12"/>
      <c r="DY670" s="12"/>
      <c r="DZ670" s="12"/>
      <c r="EA670" s="12"/>
      <c r="EB670" s="12"/>
      <c r="EC670" s="12"/>
      <c r="ED670" s="12"/>
      <c r="EE670" s="12"/>
      <c r="EF670" s="14"/>
      <c r="EG670" s="14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4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4"/>
      <c r="FR670" s="12"/>
      <c r="FS670" s="12"/>
      <c r="FT670" s="12"/>
      <c r="FU670" s="12"/>
      <c r="FV670" s="12"/>
      <c r="FW670" s="12"/>
      <c r="FX670" s="12"/>
      <c r="FY670" s="12"/>
      <c r="FZ670" s="12"/>
      <c r="GA670" s="12"/>
      <c r="GB670" s="12"/>
      <c r="GC670" s="12"/>
      <c r="GD670" s="12"/>
      <c r="GE670" s="12"/>
      <c r="GF670" s="12"/>
      <c r="GG670" s="12"/>
      <c r="GH670" s="12"/>
      <c r="GI670" s="12"/>
      <c r="GJ670" s="12"/>
      <c r="GK670" s="14"/>
      <c r="GL670" s="14"/>
      <c r="GM670" s="12"/>
      <c r="GN670" s="12"/>
      <c r="GO670" s="14"/>
      <c r="GP670" s="14"/>
      <c r="GQ670" s="12"/>
      <c r="GR670" s="14"/>
      <c r="GS670" s="12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2">
        <f t="shared" si="106"/>
        <v>0</v>
      </c>
      <c r="HR670" s="12">
        <v>0.0</v>
      </c>
      <c r="HS670" s="12">
        <v>0.0</v>
      </c>
      <c r="HT670" s="12">
        <v>0.0</v>
      </c>
      <c r="HU670" s="12">
        <v>0.0</v>
      </c>
      <c r="HV670" s="12">
        <v>0.0</v>
      </c>
      <c r="HW670" s="12">
        <v>0.0</v>
      </c>
      <c r="HX670" s="12">
        <v>0.0</v>
      </c>
      <c r="HY670" s="12" t="s">
        <v>5513</v>
      </c>
      <c r="HZ670" s="19">
        <v>36613.0</v>
      </c>
    </row>
    <row r="671">
      <c r="A671" s="12" t="s">
        <v>5514</v>
      </c>
      <c r="B671" s="12" t="s">
        <v>5515</v>
      </c>
      <c r="C671" s="13">
        <v>45239.0</v>
      </c>
      <c r="D671" s="12">
        <v>11.0</v>
      </c>
      <c r="E671" s="12" t="s">
        <v>475</v>
      </c>
      <c r="F671" s="12" t="s">
        <v>476</v>
      </c>
      <c r="G671" s="12" t="s">
        <v>237</v>
      </c>
      <c r="H671" s="12" t="s">
        <v>238</v>
      </c>
      <c r="I671" s="12" t="s">
        <v>239</v>
      </c>
      <c r="J671" s="14"/>
      <c r="K671" s="12" t="s">
        <v>2868</v>
      </c>
      <c r="L671" s="12" t="s">
        <v>2869</v>
      </c>
      <c r="M671" s="15" t="s">
        <v>2870</v>
      </c>
      <c r="N671" s="12" t="s">
        <v>734</v>
      </c>
      <c r="O671" s="12" t="s">
        <v>244</v>
      </c>
      <c r="P671" s="12" t="s">
        <v>245</v>
      </c>
      <c r="Q671" s="12" t="s">
        <v>246</v>
      </c>
      <c r="R671" s="12" t="s">
        <v>247</v>
      </c>
      <c r="S671" s="12" t="s">
        <v>2871</v>
      </c>
      <c r="T671" s="16" t="s">
        <v>5516</v>
      </c>
      <c r="U671" s="17" t="s">
        <v>5517</v>
      </c>
      <c r="V671" s="12" t="str">
        <f t="shared" si="1"/>
        <v>3.495667</v>
      </c>
      <c r="W671" s="14" t="str">
        <f t="shared" si="2"/>
        <v>98.681803</v>
      </c>
      <c r="X671" s="14" t="str">
        <f t="shared" si="3"/>
        <v>3.495673</v>
      </c>
      <c r="Y671" s="14" t="str">
        <f t="shared" si="4"/>
        <v>98.681825</v>
      </c>
      <c r="Z671" s="18">
        <f t="shared" si="99"/>
        <v>1153733.547</v>
      </c>
      <c r="AA671" s="14" t="str">
        <f t="shared" si="6"/>
        <v>Diluar Radius</v>
      </c>
      <c r="AB671" s="14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 t="b">
        <v>1</v>
      </c>
      <c r="AY671" s="12"/>
      <c r="AZ671" s="12" t="b">
        <v>1</v>
      </c>
      <c r="BA671" s="12"/>
      <c r="BB671" s="12" t="b">
        <v>1</v>
      </c>
      <c r="BC671" s="12"/>
      <c r="BD671" s="12" t="b">
        <v>1</v>
      </c>
      <c r="BE671" s="12" t="b">
        <v>1</v>
      </c>
      <c r="BF671" s="12" t="b">
        <v>1</v>
      </c>
      <c r="BG671" s="12"/>
      <c r="BH671" s="12"/>
      <c r="BI671" s="12" t="b">
        <v>1</v>
      </c>
      <c r="BJ671" s="12"/>
      <c r="BK671" s="12"/>
      <c r="BL671" s="12" t="b">
        <v>1</v>
      </c>
      <c r="BM671" s="12"/>
      <c r="BN671" s="12"/>
      <c r="BO671" s="12"/>
      <c r="BP671" s="12"/>
      <c r="BQ671" s="12"/>
      <c r="BR671" s="12" t="b">
        <v>1</v>
      </c>
      <c r="BS671" s="12"/>
      <c r="BT671" s="12"/>
      <c r="BU671" s="12" t="b">
        <v>1</v>
      </c>
      <c r="BV671" s="12" t="b">
        <v>1</v>
      </c>
      <c r="BW671" s="12" t="b">
        <v>1</v>
      </c>
      <c r="BX671" s="12"/>
      <c r="BY671" s="12" t="b">
        <v>1</v>
      </c>
      <c r="BZ671" s="12" t="b">
        <v>1</v>
      </c>
      <c r="CA671" s="12"/>
      <c r="CB671" s="12" t="b">
        <v>1</v>
      </c>
      <c r="CC671" s="12"/>
      <c r="CD671" s="12"/>
      <c r="CE671" s="12" t="b">
        <v>1</v>
      </c>
      <c r="CF671" s="12"/>
      <c r="CG671" s="12" t="b">
        <v>1</v>
      </c>
      <c r="CH671" s="12" t="b">
        <v>1</v>
      </c>
      <c r="CI671" s="12"/>
      <c r="CJ671" s="12" t="b">
        <v>1</v>
      </c>
      <c r="CK671" s="12" t="b">
        <v>1</v>
      </c>
      <c r="CL671" s="12" t="b">
        <v>1</v>
      </c>
      <c r="CM671" s="12" t="b">
        <v>1</v>
      </c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4"/>
      <c r="DR671" s="12" t="b">
        <v>1</v>
      </c>
      <c r="DS671" s="12" t="b">
        <v>1</v>
      </c>
      <c r="DT671" s="12"/>
      <c r="DU671" s="12"/>
      <c r="DV671" s="12" t="s">
        <v>5518</v>
      </c>
      <c r="DW671" s="12" t="b">
        <v>1</v>
      </c>
      <c r="DX671" s="12"/>
      <c r="DY671" s="12"/>
      <c r="DZ671" s="12"/>
      <c r="EA671" s="12"/>
      <c r="EB671" s="12"/>
      <c r="EC671" s="12"/>
      <c r="ED671" s="12"/>
      <c r="EE671" s="12"/>
      <c r="EF671" s="14"/>
      <c r="EG671" s="14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4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4"/>
      <c r="FR671" s="12"/>
      <c r="FS671" s="12"/>
      <c r="FT671" s="12"/>
      <c r="FU671" s="12"/>
      <c r="FV671" s="12"/>
      <c r="FW671" s="12"/>
      <c r="FX671" s="12"/>
      <c r="FY671" s="12"/>
      <c r="FZ671" s="12"/>
      <c r="GA671" s="12"/>
      <c r="GB671" s="12"/>
      <c r="GC671" s="12"/>
      <c r="GD671" s="12"/>
      <c r="GE671" s="12"/>
      <c r="GF671" s="12"/>
      <c r="GG671" s="12"/>
      <c r="GH671" s="12"/>
      <c r="GI671" s="12"/>
      <c r="GJ671" s="12"/>
      <c r="GK671" s="14"/>
      <c r="GL671" s="14"/>
      <c r="GM671" s="12"/>
      <c r="GN671" s="12"/>
      <c r="GO671" s="14"/>
      <c r="GP671" s="14"/>
      <c r="GQ671" s="12"/>
      <c r="GR671" s="14"/>
      <c r="GS671" s="12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2">
        <f t="shared" si="106"/>
        <v>22</v>
      </c>
      <c r="HR671" s="12">
        <v>0.0</v>
      </c>
      <c r="HS671" s="12">
        <v>0.0</v>
      </c>
      <c r="HT671" s="12">
        <v>0.0</v>
      </c>
      <c r="HU671" s="12">
        <v>0.0</v>
      </c>
      <c r="HV671" s="12">
        <v>0.0</v>
      </c>
      <c r="HW671" s="12">
        <v>0.0</v>
      </c>
      <c r="HX671" s="12">
        <v>0.0</v>
      </c>
      <c r="HY671" s="12" t="s">
        <v>5519</v>
      </c>
      <c r="HZ671" s="19">
        <v>36703.0</v>
      </c>
    </row>
    <row r="672">
      <c r="A672" s="12" t="s">
        <v>5520</v>
      </c>
      <c r="B672" s="12" t="s">
        <v>5521</v>
      </c>
      <c r="C672" s="13">
        <v>45239.0</v>
      </c>
      <c r="D672" s="12">
        <v>11.0</v>
      </c>
      <c r="E672" s="12" t="s">
        <v>1094</v>
      </c>
      <c r="F672" s="12" t="s">
        <v>1095</v>
      </c>
      <c r="G672" s="12" t="s">
        <v>237</v>
      </c>
      <c r="H672" s="12" t="s">
        <v>238</v>
      </c>
      <c r="I672" s="12" t="s">
        <v>239</v>
      </c>
      <c r="J672" s="14"/>
      <c r="K672" s="12" t="s">
        <v>5522</v>
      </c>
      <c r="L672" s="12" t="s">
        <v>5523</v>
      </c>
      <c r="M672" s="15" t="s">
        <v>1727</v>
      </c>
      <c r="N672" s="12" t="s">
        <v>5481</v>
      </c>
      <c r="O672" s="12" t="s">
        <v>1100</v>
      </c>
      <c r="P672" s="12" t="s">
        <v>245</v>
      </c>
      <c r="Q672" s="12" t="s">
        <v>299</v>
      </c>
      <c r="R672" s="12" t="s">
        <v>247</v>
      </c>
      <c r="S672" s="12" t="s">
        <v>248</v>
      </c>
      <c r="T672" s="16" t="s">
        <v>5524</v>
      </c>
      <c r="U672" s="17" t="s">
        <v>5525</v>
      </c>
      <c r="V672" s="12" t="str">
        <f t="shared" si="1"/>
        <v>3.073746</v>
      </c>
      <c r="W672" s="14" t="str">
        <f t="shared" si="2"/>
        <v>98.530842</v>
      </c>
      <c r="X672" s="14" t="str">
        <f t="shared" si="3"/>
        <v>3.073752</v>
      </c>
      <c r="Y672" s="14" t="str">
        <f t="shared" si="4"/>
        <v>98.530840</v>
      </c>
      <c r="Z672" s="18">
        <f t="shared" si="99"/>
        <v>672991.2334</v>
      </c>
      <c r="AA672" s="14" t="str">
        <f t="shared" si="6"/>
        <v>Diluar Radius</v>
      </c>
      <c r="AB672" s="14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4"/>
      <c r="DR672" s="12" t="b">
        <v>0</v>
      </c>
      <c r="DS672" s="12" t="b">
        <v>0</v>
      </c>
      <c r="DT672" s="12"/>
      <c r="DU672" s="12"/>
      <c r="DV672" s="12" t="s">
        <v>5526</v>
      </c>
      <c r="DW672" s="12" t="b">
        <v>1</v>
      </c>
      <c r="DX672" s="12"/>
      <c r="DY672" s="12"/>
      <c r="DZ672" s="12"/>
      <c r="EA672" s="12"/>
      <c r="EB672" s="12"/>
      <c r="EC672" s="12"/>
      <c r="ED672" s="12"/>
      <c r="EE672" s="12"/>
      <c r="EF672" s="14"/>
      <c r="EG672" s="14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4"/>
      <c r="EU672" s="12"/>
      <c r="EV672" s="12"/>
      <c r="EW672" s="12"/>
      <c r="EX672" s="12"/>
      <c r="EY672" s="12">
        <v>3.0</v>
      </c>
      <c r="EZ672" s="12"/>
      <c r="FA672" s="12"/>
      <c r="FB672" s="12"/>
      <c r="FC672" s="12"/>
      <c r="FD672" s="12">
        <v>1.0</v>
      </c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>
        <v>1.0</v>
      </c>
      <c r="FP672" s="12"/>
      <c r="FQ672" s="14"/>
      <c r="FR672" s="12"/>
      <c r="FS672" s="12"/>
      <c r="FT672" s="12"/>
      <c r="FU672" s="12"/>
      <c r="FV672" s="12"/>
      <c r="FW672" s="12"/>
      <c r="FX672" s="12"/>
      <c r="FY672" s="12"/>
      <c r="FZ672" s="12"/>
      <c r="GA672" s="12"/>
      <c r="GB672" s="12"/>
      <c r="GC672" s="12"/>
      <c r="GD672" s="12"/>
      <c r="GE672" s="12"/>
      <c r="GF672" s="12">
        <v>1.0</v>
      </c>
      <c r="GG672" s="12"/>
      <c r="GH672" s="12"/>
      <c r="GI672" s="12"/>
      <c r="GJ672" s="12"/>
      <c r="GK672" s="14"/>
      <c r="GL672" s="14"/>
      <c r="GM672" s="12"/>
      <c r="GN672" s="12"/>
      <c r="GO672" s="14"/>
      <c r="GP672" s="14"/>
      <c r="GQ672" s="12"/>
      <c r="GR672" s="14"/>
      <c r="GS672" s="12"/>
      <c r="GT672" s="14"/>
      <c r="GU672" s="14"/>
      <c r="GV672" s="14"/>
      <c r="GW672" s="14"/>
      <c r="GX672" s="14"/>
      <c r="GY672" s="14"/>
      <c r="GZ672" s="14"/>
      <c r="HA672" s="14"/>
      <c r="HB672" s="14"/>
      <c r="HC672" s="14"/>
      <c r="HD672" s="14"/>
      <c r="HE672" s="14"/>
      <c r="HF672" s="14"/>
      <c r="HG672" s="14"/>
      <c r="HH672" s="14"/>
      <c r="HI672" s="14"/>
      <c r="HJ672" s="14"/>
      <c r="HK672" s="14"/>
      <c r="HL672" s="14"/>
      <c r="HM672" s="14"/>
      <c r="HN672" s="14"/>
      <c r="HO672" s="14"/>
      <c r="HP672" s="14"/>
      <c r="HQ672" s="12">
        <f t="shared" si="106"/>
        <v>0</v>
      </c>
      <c r="HR672" s="12">
        <v>72000.0</v>
      </c>
      <c r="HS672" s="12">
        <v>0.0</v>
      </c>
      <c r="HT672" s="12">
        <v>0.0</v>
      </c>
      <c r="HU672" s="12">
        <v>0.0</v>
      </c>
      <c r="HV672" s="12">
        <v>0.0</v>
      </c>
      <c r="HW672" s="12">
        <v>0.0</v>
      </c>
      <c r="HX672" s="12">
        <v>72000.0</v>
      </c>
      <c r="HY672" s="12" t="s">
        <v>5527</v>
      </c>
      <c r="HZ672" s="12" t="s">
        <v>626</v>
      </c>
    </row>
    <row r="673">
      <c r="A673" s="12" t="s">
        <v>5528</v>
      </c>
      <c r="B673" s="12" t="s">
        <v>5529</v>
      </c>
      <c r="C673" s="13">
        <v>45239.0</v>
      </c>
      <c r="D673" s="12">
        <v>11.0</v>
      </c>
      <c r="E673" s="12" t="s">
        <v>235</v>
      </c>
      <c r="F673" s="12" t="s">
        <v>236</v>
      </c>
      <c r="G673" s="12" t="s">
        <v>237</v>
      </c>
      <c r="H673" s="12" t="s">
        <v>238</v>
      </c>
      <c r="I673" s="12" t="s">
        <v>239</v>
      </c>
      <c r="J673" s="14"/>
      <c r="K673" s="12" t="s">
        <v>1431</v>
      </c>
      <c r="L673" s="12" t="s">
        <v>1432</v>
      </c>
      <c r="M673" s="15" t="s">
        <v>1433</v>
      </c>
      <c r="N673" s="12" t="s">
        <v>243</v>
      </c>
      <c r="O673" s="12" t="s">
        <v>244</v>
      </c>
      <c r="P673" s="12" t="s">
        <v>245</v>
      </c>
      <c r="Q673" s="12" t="s">
        <v>278</v>
      </c>
      <c r="R673" s="12" t="s">
        <v>279</v>
      </c>
      <c r="S673" s="12" t="s">
        <v>248</v>
      </c>
      <c r="T673" s="16" t="s">
        <v>5530</v>
      </c>
      <c r="U673" s="17" t="s">
        <v>5531</v>
      </c>
      <c r="V673" s="12" t="str">
        <f t="shared" si="1"/>
        <v>3.613959</v>
      </c>
      <c r="W673" s="14" t="str">
        <f t="shared" si="2"/>
        <v>98.715685</v>
      </c>
      <c r="X673" s="14" t="str">
        <f t="shared" si="3"/>
        <v>3.614085</v>
      </c>
      <c r="Y673" s="14" t="str">
        <f t="shared" si="4"/>
        <v>98.715516</v>
      </c>
      <c r="Z673" s="18">
        <f t="shared" si="99"/>
        <v>15319756.14</v>
      </c>
      <c r="AA673" s="14" t="str">
        <f t="shared" si="6"/>
        <v>Diluar Radius</v>
      </c>
      <c r="AB673" s="14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 t="b">
        <v>1</v>
      </c>
      <c r="BC673" s="12"/>
      <c r="BD673" s="12"/>
      <c r="BE673" s="12"/>
      <c r="BF673" s="12" t="b">
        <v>1</v>
      </c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 t="b">
        <v>1</v>
      </c>
      <c r="CA673" s="12"/>
      <c r="CB673" s="12" t="b">
        <v>1</v>
      </c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4"/>
      <c r="DR673" s="12" t="b">
        <v>0</v>
      </c>
      <c r="DS673" s="12" t="b">
        <v>0</v>
      </c>
      <c r="DT673" s="12"/>
      <c r="DU673" s="12"/>
      <c r="DV673" s="12" t="s">
        <v>5532</v>
      </c>
      <c r="DW673" s="12" t="b">
        <v>1</v>
      </c>
      <c r="DX673" s="12"/>
      <c r="DY673" s="12"/>
      <c r="DZ673" s="12"/>
      <c r="EA673" s="12"/>
      <c r="EB673" s="12"/>
      <c r="EC673" s="12"/>
      <c r="ED673" s="12"/>
      <c r="EE673" s="12"/>
      <c r="EF673" s="14"/>
      <c r="EG673" s="14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4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>
        <v>1.0</v>
      </c>
      <c r="FG673" s="12"/>
      <c r="FH673" s="12"/>
      <c r="FI673" s="12"/>
      <c r="FJ673" s="12"/>
      <c r="FK673" s="12"/>
      <c r="FL673" s="12">
        <v>1.0</v>
      </c>
      <c r="FM673" s="12"/>
      <c r="FN673" s="12"/>
      <c r="FO673" s="12"/>
      <c r="FP673" s="12"/>
      <c r="FQ673" s="14"/>
      <c r="FR673" s="12"/>
      <c r="FS673" s="12"/>
      <c r="FT673" s="12"/>
      <c r="FU673" s="12">
        <v>1.0</v>
      </c>
      <c r="FV673" s="12"/>
      <c r="FW673" s="12"/>
      <c r="FX673" s="12"/>
      <c r="FY673" s="12"/>
      <c r="FZ673" s="12"/>
      <c r="GA673" s="12"/>
      <c r="GB673" s="12"/>
      <c r="GC673" s="12"/>
      <c r="GD673" s="12"/>
      <c r="GE673" s="12"/>
      <c r="GF673" s="12"/>
      <c r="GG673" s="12"/>
      <c r="GH673" s="12"/>
      <c r="GI673" s="12"/>
      <c r="GJ673" s="12"/>
      <c r="GK673" s="14"/>
      <c r="GL673" s="14"/>
      <c r="GM673" s="12"/>
      <c r="GN673" s="12"/>
      <c r="GO673" s="14"/>
      <c r="GP673" s="14"/>
      <c r="GQ673" s="12"/>
      <c r="GR673" s="14"/>
      <c r="GS673" s="12"/>
      <c r="GT673" s="14"/>
      <c r="GU673" s="14"/>
      <c r="GV673" s="14"/>
      <c r="GW673" s="14"/>
      <c r="GX673" s="14"/>
      <c r="GY673" s="14"/>
      <c r="GZ673" s="14"/>
      <c r="HA673" s="14"/>
      <c r="HB673" s="14"/>
      <c r="HC673" s="14"/>
      <c r="HD673" s="14"/>
      <c r="HE673" s="14"/>
      <c r="HF673" s="14"/>
      <c r="HG673" s="14"/>
      <c r="HH673" s="14"/>
      <c r="HI673" s="14"/>
      <c r="HJ673" s="14"/>
      <c r="HK673" s="14"/>
      <c r="HL673" s="14"/>
      <c r="HM673" s="14"/>
      <c r="HN673" s="14"/>
      <c r="HO673" s="14"/>
      <c r="HP673" s="14"/>
      <c r="HQ673" s="12">
        <f t="shared" si="106"/>
        <v>4</v>
      </c>
      <c r="HR673" s="12">
        <v>36000.0</v>
      </c>
      <c r="HS673" s="12">
        <v>0.0</v>
      </c>
      <c r="HT673" s="12">
        <v>0.0</v>
      </c>
      <c r="HU673" s="12">
        <v>0.0</v>
      </c>
      <c r="HV673" s="12">
        <v>0.0</v>
      </c>
      <c r="HW673" s="12">
        <v>0.0</v>
      </c>
      <c r="HX673" s="12">
        <v>36000.0</v>
      </c>
      <c r="HY673" s="12" t="s">
        <v>5533</v>
      </c>
      <c r="HZ673" s="12" t="s">
        <v>4484</v>
      </c>
    </row>
    <row r="674">
      <c r="A674" s="12" t="s">
        <v>5534</v>
      </c>
      <c r="B674" s="20">
        <v>15386.0</v>
      </c>
      <c r="C674" s="13">
        <v>45239.0</v>
      </c>
      <c r="D674" s="12">
        <v>11.0</v>
      </c>
      <c r="E674" s="12" t="s">
        <v>235</v>
      </c>
      <c r="F674" s="12" t="s">
        <v>236</v>
      </c>
      <c r="G674" s="12" t="s">
        <v>237</v>
      </c>
      <c r="H674" s="12" t="s">
        <v>238</v>
      </c>
      <c r="I674" s="12" t="s">
        <v>239</v>
      </c>
      <c r="J674" s="14"/>
      <c r="K674" s="12" t="s">
        <v>240</v>
      </c>
      <c r="L674" s="12" t="s">
        <v>241</v>
      </c>
      <c r="M674" s="15" t="s">
        <v>242</v>
      </c>
      <c r="N674" s="12" t="s">
        <v>243</v>
      </c>
      <c r="O674" s="12" t="s">
        <v>244</v>
      </c>
      <c r="P674" s="12" t="s">
        <v>245</v>
      </c>
      <c r="Q674" s="12" t="s">
        <v>246</v>
      </c>
      <c r="R674" s="12" t="s">
        <v>247</v>
      </c>
      <c r="S674" s="12" t="s">
        <v>248</v>
      </c>
      <c r="T674" s="16" t="s">
        <v>5535</v>
      </c>
      <c r="U674" s="17" t="s">
        <v>5536</v>
      </c>
      <c r="V674" s="12" t="str">
        <f t="shared" si="1"/>
        <v>3.614242</v>
      </c>
      <c r="W674" s="14" t="str">
        <f t="shared" si="2"/>
        <v>98.715738</v>
      </c>
      <c r="X674" s="14" t="str">
        <f t="shared" si="3"/>
        <v>3.614093</v>
      </c>
      <c r="Y674" s="14" t="str">
        <f t="shared" si="4"/>
        <v>98.715139</v>
      </c>
      <c r="Z674" s="18">
        <f t="shared" si="99"/>
        <v>9593579.514</v>
      </c>
      <c r="AA674" s="14" t="str">
        <f t="shared" si="6"/>
        <v>Diluar Radius</v>
      </c>
      <c r="AB674" s="14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 t="b">
        <v>1</v>
      </c>
      <c r="AY674" s="12"/>
      <c r="AZ674" s="12" t="b">
        <v>1</v>
      </c>
      <c r="BA674" s="12"/>
      <c r="BB674" s="12" t="b">
        <v>1</v>
      </c>
      <c r="BC674" s="12"/>
      <c r="BD674" s="12" t="b">
        <v>1</v>
      </c>
      <c r="BE674" s="12" t="b">
        <v>1</v>
      </c>
      <c r="BF674" s="12" t="b">
        <v>1</v>
      </c>
      <c r="BG674" s="12"/>
      <c r="BH674" s="12"/>
      <c r="BI674" s="12" t="b">
        <v>1</v>
      </c>
      <c r="BJ674" s="12"/>
      <c r="BK674" s="12"/>
      <c r="BL674" s="12" t="b">
        <v>1</v>
      </c>
      <c r="BM674" s="12"/>
      <c r="BN674" s="12"/>
      <c r="BO674" s="12"/>
      <c r="BP674" s="12"/>
      <c r="BQ674" s="12"/>
      <c r="BR674" s="12" t="b">
        <v>1</v>
      </c>
      <c r="BS674" s="12"/>
      <c r="BT674" s="12"/>
      <c r="BU674" s="12"/>
      <c r="BV674" s="12" t="b">
        <v>1</v>
      </c>
      <c r="BW674" s="12"/>
      <c r="BX674" s="12"/>
      <c r="BY674" s="12"/>
      <c r="BZ674" s="12" t="b">
        <v>1</v>
      </c>
      <c r="CA674" s="12"/>
      <c r="CB674" s="12" t="b">
        <v>1</v>
      </c>
      <c r="CC674" s="12"/>
      <c r="CD674" s="12"/>
      <c r="CE674" s="12"/>
      <c r="CF674" s="12"/>
      <c r="CG674" s="12"/>
      <c r="CH674" s="12"/>
      <c r="CI674" s="12"/>
      <c r="CJ674" s="12" t="b">
        <v>1</v>
      </c>
      <c r="CK674" s="12"/>
      <c r="CL674" s="12" t="b">
        <v>1</v>
      </c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4"/>
      <c r="DR674" s="12" t="b">
        <v>0</v>
      </c>
      <c r="DS674" s="12" t="b">
        <v>0</v>
      </c>
      <c r="DT674" s="12"/>
      <c r="DU674" s="12"/>
      <c r="DV674" s="12" t="s">
        <v>5537</v>
      </c>
      <c r="DW674" s="12" t="b">
        <v>1</v>
      </c>
      <c r="DX674" s="12"/>
      <c r="DY674" s="12"/>
      <c r="DZ674" s="12"/>
      <c r="EA674" s="12"/>
      <c r="EB674" s="12"/>
      <c r="EC674" s="12"/>
      <c r="ED674" s="12"/>
      <c r="EE674" s="12"/>
      <c r="EF674" s="14"/>
      <c r="EG674" s="14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4"/>
      <c r="EU674" s="12"/>
      <c r="EV674" s="12"/>
      <c r="EW674" s="12"/>
      <c r="EX674" s="12"/>
      <c r="EY674" s="12">
        <v>1.0</v>
      </c>
      <c r="EZ674" s="12"/>
      <c r="FA674" s="12">
        <v>1.0</v>
      </c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4"/>
      <c r="FR674" s="12"/>
      <c r="FS674" s="12"/>
      <c r="FT674" s="12"/>
      <c r="FU674" s="12"/>
      <c r="FV674" s="12"/>
      <c r="FW674" s="12"/>
      <c r="FX674" s="12"/>
      <c r="FY674" s="12"/>
      <c r="FZ674" s="12"/>
      <c r="GA674" s="12"/>
      <c r="GB674" s="12"/>
      <c r="GC674" s="12"/>
      <c r="GD674" s="12"/>
      <c r="GE674" s="12"/>
      <c r="GF674" s="12"/>
      <c r="GG674" s="12"/>
      <c r="GH674" s="12"/>
      <c r="GI674" s="12"/>
      <c r="GJ674" s="12"/>
      <c r="GK674" s="14"/>
      <c r="GL674" s="14"/>
      <c r="GM674" s="12"/>
      <c r="GN674" s="12"/>
      <c r="GO674" s="14"/>
      <c r="GP674" s="14"/>
      <c r="GQ674" s="12"/>
      <c r="GR674" s="14"/>
      <c r="GS674" s="12"/>
      <c r="GT674" s="14"/>
      <c r="GU674" s="14"/>
      <c r="GV674" s="14"/>
      <c r="GW674" s="14"/>
      <c r="GX674" s="14"/>
      <c r="GY674" s="14"/>
      <c r="GZ674" s="14"/>
      <c r="HA674" s="14"/>
      <c r="HB674" s="14"/>
      <c r="HC674" s="14"/>
      <c r="HD674" s="14"/>
      <c r="HE674" s="14"/>
      <c r="HF674" s="14"/>
      <c r="HG674" s="14"/>
      <c r="HH674" s="14"/>
      <c r="HI674" s="14"/>
      <c r="HJ674" s="14"/>
      <c r="HK674" s="14"/>
      <c r="HL674" s="14"/>
      <c r="HM674" s="14"/>
      <c r="HN674" s="14"/>
      <c r="HO674" s="14"/>
      <c r="HP674" s="14"/>
      <c r="HQ674" s="12">
        <f t="shared" si="106"/>
        <v>14</v>
      </c>
      <c r="HR674" s="12">
        <v>24000.0</v>
      </c>
      <c r="HS674" s="12">
        <v>0.0</v>
      </c>
      <c r="HT674" s="12">
        <v>0.0</v>
      </c>
      <c r="HU674" s="12">
        <v>0.0</v>
      </c>
      <c r="HV674" s="12">
        <v>0.0</v>
      </c>
      <c r="HW674" s="12">
        <v>0.0</v>
      </c>
      <c r="HX674" s="12">
        <v>24000.0</v>
      </c>
      <c r="HY674" s="20">
        <v>46460.0</v>
      </c>
      <c r="HZ674" s="12" t="s">
        <v>967</v>
      </c>
    </row>
    <row r="675">
      <c r="A675" s="12" t="s">
        <v>5538</v>
      </c>
      <c r="B675" s="20">
        <v>16541.0</v>
      </c>
      <c r="C675" s="13">
        <v>45239.0</v>
      </c>
      <c r="D675" s="12">
        <v>11.0</v>
      </c>
      <c r="E675" s="12" t="s">
        <v>475</v>
      </c>
      <c r="F675" s="12" t="s">
        <v>476</v>
      </c>
      <c r="G675" s="12" t="s">
        <v>237</v>
      </c>
      <c r="H675" s="12" t="s">
        <v>238</v>
      </c>
      <c r="I675" s="12" t="s">
        <v>239</v>
      </c>
      <c r="J675" s="14"/>
      <c r="K675" s="12" t="s">
        <v>5539</v>
      </c>
      <c r="L675" s="12" t="s">
        <v>5540</v>
      </c>
      <c r="M675" s="12" t="s">
        <v>5541</v>
      </c>
      <c r="N675" s="12" t="s">
        <v>734</v>
      </c>
      <c r="O675" s="12" t="s">
        <v>244</v>
      </c>
      <c r="P675" s="12" t="s">
        <v>245</v>
      </c>
      <c r="Q675" s="12" t="s">
        <v>278</v>
      </c>
      <c r="R675" s="12" t="s">
        <v>279</v>
      </c>
      <c r="S675" s="12" t="s">
        <v>248</v>
      </c>
      <c r="T675" s="16" t="s">
        <v>5542</v>
      </c>
      <c r="U675" s="17" t="s">
        <v>5543</v>
      </c>
      <c r="V675" s="12" t="str">
        <f t="shared" si="1"/>
        <v>3.496569</v>
      </c>
      <c r="W675" s="14" t="str">
        <f t="shared" si="2"/>
        <v>98.696261</v>
      </c>
      <c r="X675" s="14" t="str">
        <f t="shared" si="3"/>
        <v>3.496122</v>
      </c>
      <c r="Y675" s="14" t="str">
        <f t="shared" si="4"/>
        <v>98.696201</v>
      </c>
      <c r="Z675" s="18">
        <f t="shared" si="99"/>
        <v>10884607.91</v>
      </c>
      <c r="AA675" s="14" t="str">
        <f t="shared" si="6"/>
        <v>Diluar Radius</v>
      </c>
      <c r="AB675" s="14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 t="b">
        <v>1</v>
      </c>
      <c r="AY675" s="12"/>
      <c r="AZ675" s="12" t="b">
        <v>1</v>
      </c>
      <c r="BA675" s="12"/>
      <c r="BB675" s="12" t="b">
        <v>1</v>
      </c>
      <c r="BC675" s="12"/>
      <c r="BD675" s="12"/>
      <c r="BE675" s="12"/>
      <c r="BF675" s="12" t="b">
        <v>1</v>
      </c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 t="b">
        <v>1</v>
      </c>
      <c r="BW675" s="12"/>
      <c r="BX675" s="12"/>
      <c r="BY675" s="12"/>
      <c r="BZ675" s="12"/>
      <c r="CA675" s="12"/>
      <c r="CB675" s="12" t="b">
        <v>1</v>
      </c>
      <c r="CC675" s="12"/>
      <c r="CD675" s="12"/>
      <c r="CE675" s="12"/>
      <c r="CF675" s="12"/>
      <c r="CG675" s="12"/>
      <c r="CH675" s="12"/>
      <c r="CI675" s="12"/>
      <c r="CJ675" s="12" t="b">
        <v>1</v>
      </c>
      <c r="CK675" s="12" t="b">
        <v>1</v>
      </c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4"/>
      <c r="DR675" s="12" t="b">
        <v>0</v>
      </c>
      <c r="DS675" s="12" t="b">
        <v>1</v>
      </c>
      <c r="DT675" s="12"/>
      <c r="DU675" s="12"/>
      <c r="DV675" s="12" t="s">
        <v>5544</v>
      </c>
      <c r="DW675" s="12" t="b">
        <v>0</v>
      </c>
      <c r="DX675" s="12"/>
      <c r="DY675" s="12"/>
      <c r="DZ675" s="12"/>
      <c r="EA675" s="12"/>
      <c r="EB675" s="12"/>
      <c r="EC675" s="12"/>
      <c r="ED675" s="12"/>
      <c r="EE675" s="12"/>
      <c r="EF675" s="14"/>
      <c r="EG675" s="14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4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4"/>
      <c r="FR675" s="12"/>
      <c r="FS675" s="12"/>
      <c r="FT675" s="12"/>
      <c r="FU675" s="12"/>
      <c r="FV675" s="12"/>
      <c r="FW675" s="12"/>
      <c r="FX675" s="12"/>
      <c r="FY675" s="12"/>
      <c r="FZ675" s="12"/>
      <c r="GA675" s="12"/>
      <c r="GB675" s="12"/>
      <c r="GC675" s="12"/>
      <c r="GD675" s="12"/>
      <c r="GE675" s="12"/>
      <c r="GF675" s="12"/>
      <c r="GG675" s="12"/>
      <c r="GH675" s="12"/>
      <c r="GI675" s="12"/>
      <c r="GJ675" s="12"/>
      <c r="GK675" s="14"/>
      <c r="GL675" s="14"/>
      <c r="GM675" s="12"/>
      <c r="GN675" s="12"/>
      <c r="GO675" s="14"/>
      <c r="GP675" s="14"/>
      <c r="GQ675" s="12"/>
      <c r="GR675" s="14"/>
      <c r="GS675" s="12"/>
      <c r="GT675" s="14"/>
      <c r="GU675" s="14"/>
      <c r="GV675" s="14"/>
      <c r="GW675" s="14"/>
      <c r="GX675" s="14"/>
      <c r="GY675" s="14"/>
      <c r="GZ675" s="14"/>
      <c r="HA675" s="14"/>
      <c r="HB675" s="14"/>
      <c r="HC675" s="14"/>
      <c r="HD675" s="14"/>
      <c r="HE675" s="14"/>
      <c r="HF675" s="14"/>
      <c r="HG675" s="14"/>
      <c r="HH675" s="14"/>
      <c r="HI675" s="14"/>
      <c r="HJ675" s="14"/>
      <c r="HK675" s="14"/>
      <c r="HL675" s="14"/>
      <c r="HM675" s="14"/>
      <c r="HN675" s="14"/>
      <c r="HO675" s="14"/>
      <c r="HP675" s="14"/>
      <c r="HQ675" s="12">
        <f t="shared" si="106"/>
        <v>8</v>
      </c>
      <c r="HR675" s="12">
        <v>0.0</v>
      </c>
      <c r="HS675" s="12">
        <v>0.0</v>
      </c>
      <c r="HT675" s="12">
        <v>0.0</v>
      </c>
      <c r="HU675" s="12">
        <v>0.0</v>
      </c>
      <c r="HV675" s="12">
        <v>0.0</v>
      </c>
      <c r="HW675" s="12">
        <v>0.0</v>
      </c>
      <c r="HX675" s="12">
        <v>0.0</v>
      </c>
      <c r="HY675" s="20">
        <v>16967.0</v>
      </c>
      <c r="HZ675" s="19">
        <v>36557.0</v>
      </c>
    </row>
    <row r="676">
      <c r="A676" s="12" t="s">
        <v>5545</v>
      </c>
      <c r="B676" s="20">
        <v>15840.0</v>
      </c>
      <c r="C676" s="13">
        <v>45239.0</v>
      </c>
      <c r="D676" s="12">
        <v>11.0</v>
      </c>
      <c r="E676" s="12" t="s">
        <v>235</v>
      </c>
      <c r="F676" s="12" t="s">
        <v>236</v>
      </c>
      <c r="G676" s="12" t="s">
        <v>237</v>
      </c>
      <c r="H676" s="12" t="s">
        <v>238</v>
      </c>
      <c r="I676" s="12" t="s">
        <v>239</v>
      </c>
      <c r="J676" s="14"/>
      <c r="K676" s="12" t="s">
        <v>5546</v>
      </c>
      <c r="L676" s="12" t="s">
        <v>5547</v>
      </c>
      <c r="M676" s="15" t="s">
        <v>5548</v>
      </c>
      <c r="N676" s="12" t="s">
        <v>243</v>
      </c>
      <c r="O676" s="12" t="s">
        <v>244</v>
      </c>
      <c r="P676" s="12" t="s">
        <v>245</v>
      </c>
      <c r="Q676" s="12" t="s">
        <v>246</v>
      </c>
      <c r="R676" s="12" t="s">
        <v>247</v>
      </c>
      <c r="S676" s="12" t="s">
        <v>5549</v>
      </c>
      <c r="T676" s="16" t="s">
        <v>5550</v>
      </c>
      <c r="U676" s="17" t="s">
        <v>5551</v>
      </c>
      <c r="V676" s="12" t="str">
        <f t="shared" si="1"/>
        <v>3.610803</v>
      </c>
      <c r="W676" s="14" t="str">
        <f t="shared" si="2"/>
        <v>98.714032</v>
      </c>
      <c r="X676" s="14" t="str">
        <f t="shared" si="3"/>
        <v>3.610803</v>
      </c>
      <c r="Y676" s="14" t="str">
        <f t="shared" si="4"/>
        <v>98.714074</v>
      </c>
      <c r="Z676" s="18">
        <f t="shared" si="99"/>
        <v>4670181.118</v>
      </c>
      <c r="AA676" s="14" t="str">
        <f t="shared" si="6"/>
        <v>Diluar Radius</v>
      </c>
      <c r="AB676" s="14"/>
      <c r="AC676" s="12"/>
      <c r="AD676" s="12"/>
      <c r="AE676" s="12"/>
      <c r="AF676" s="12"/>
      <c r="AG676" s="12" t="b">
        <v>1</v>
      </c>
      <c r="AH676" s="12" t="b">
        <v>1</v>
      </c>
      <c r="AI676" s="12" t="b">
        <v>1</v>
      </c>
      <c r="AJ676" s="12"/>
      <c r="AK676" s="12"/>
      <c r="AL676" s="12"/>
      <c r="AM676" s="12"/>
      <c r="AN676" s="12"/>
      <c r="AO676" s="12" t="b">
        <v>1</v>
      </c>
      <c r="AP676" s="12"/>
      <c r="AQ676" s="12"/>
      <c r="AR676" s="12"/>
      <c r="AS676" s="12"/>
      <c r="AT676" s="12" t="b">
        <v>1</v>
      </c>
      <c r="AU676" s="12"/>
      <c r="AV676" s="12"/>
      <c r="AW676" s="12"/>
      <c r="AX676" s="12"/>
      <c r="AY676" s="12"/>
      <c r="AZ676" s="12"/>
      <c r="BA676" s="12"/>
      <c r="BB676" s="12" t="b">
        <v>1</v>
      </c>
      <c r="BC676" s="12"/>
      <c r="BD676" s="12" t="b">
        <v>1</v>
      </c>
      <c r="BE676" s="12"/>
      <c r="BF676" s="12" t="b">
        <v>1</v>
      </c>
      <c r="BG676" s="12"/>
      <c r="BH676" s="12"/>
      <c r="BI676" s="12" t="b">
        <v>1</v>
      </c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 t="b">
        <v>1</v>
      </c>
      <c r="BW676" s="12"/>
      <c r="BX676" s="12"/>
      <c r="BY676" s="12"/>
      <c r="BZ676" s="12" t="b">
        <v>1</v>
      </c>
      <c r="CA676" s="12"/>
      <c r="CB676" s="12" t="b">
        <v>1</v>
      </c>
      <c r="CC676" s="12"/>
      <c r="CD676" s="12"/>
      <c r="CE676" s="12"/>
      <c r="CF676" s="12"/>
      <c r="CG676" s="12" t="b">
        <v>1</v>
      </c>
      <c r="CH676" s="12"/>
      <c r="CI676" s="12"/>
      <c r="CJ676" s="12" t="b">
        <v>1</v>
      </c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4"/>
      <c r="DR676" s="12" t="b">
        <v>0</v>
      </c>
      <c r="DS676" s="12" t="b">
        <v>0</v>
      </c>
      <c r="DT676" s="12"/>
      <c r="DU676" s="12"/>
      <c r="DV676" s="12" t="s">
        <v>5552</v>
      </c>
      <c r="DW676" s="12" t="b">
        <v>1</v>
      </c>
      <c r="DX676" s="12"/>
      <c r="DY676" s="12"/>
      <c r="DZ676" s="12"/>
      <c r="EA676" s="12"/>
      <c r="EB676" s="12"/>
      <c r="EC676" s="12"/>
      <c r="ED676" s="12"/>
      <c r="EE676" s="12"/>
      <c r="EF676" s="14"/>
      <c r="EG676" s="14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4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>
        <v>2.0</v>
      </c>
      <c r="FG676" s="12"/>
      <c r="FH676" s="12"/>
      <c r="FI676" s="12">
        <v>2.0</v>
      </c>
      <c r="FJ676" s="12"/>
      <c r="FK676" s="12"/>
      <c r="FL676" s="12"/>
      <c r="FM676" s="12"/>
      <c r="FN676" s="12"/>
      <c r="FO676" s="12"/>
      <c r="FP676" s="12"/>
      <c r="FQ676" s="14"/>
      <c r="FR676" s="12"/>
      <c r="FS676" s="12"/>
      <c r="FT676" s="12"/>
      <c r="FU676" s="12"/>
      <c r="FV676" s="12"/>
      <c r="FW676" s="12"/>
      <c r="FX676" s="12"/>
      <c r="FY676" s="12"/>
      <c r="FZ676" s="12"/>
      <c r="GA676" s="12"/>
      <c r="GB676" s="12"/>
      <c r="GC676" s="12"/>
      <c r="GD676" s="12"/>
      <c r="GE676" s="12"/>
      <c r="GF676" s="12"/>
      <c r="GG676" s="12"/>
      <c r="GH676" s="12"/>
      <c r="GI676" s="12"/>
      <c r="GJ676" s="12"/>
      <c r="GK676" s="14"/>
      <c r="GL676" s="14"/>
      <c r="GM676" s="12"/>
      <c r="GN676" s="12"/>
      <c r="GO676" s="14"/>
      <c r="GP676" s="14"/>
      <c r="GQ676" s="12"/>
      <c r="GR676" s="14"/>
      <c r="GS676" s="12"/>
      <c r="GT676" s="14"/>
      <c r="GU676" s="14"/>
      <c r="GV676" s="14"/>
      <c r="GW676" s="14"/>
      <c r="GX676" s="14"/>
      <c r="GY676" s="14"/>
      <c r="GZ676" s="14"/>
      <c r="HA676" s="14"/>
      <c r="HB676" s="14"/>
      <c r="HC676" s="14"/>
      <c r="HD676" s="14"/>
      <c r="HE676" s="14"/>
      <c r="HF676" s="14"/>
      <c r="HG676" s="14"/>
      <c r="HH676" s="14"/>
      <c r="HI676" s="14"/>
      <c r="HJ676" s="14"/>
      <c r="HK676" s="14"/>
      <c r="HL676" s="14"/>
      <c r="HM676" s="14"/>
      <c r="HN676" s="14"/>
      <c r="HO676" s="14"/>
      <c r="HP676" s="14"/>
      <c r="HQ676" s="12">
        <f t="shared" si="106"/>
        <v>14</v>
      </c>
      <c r="HR676" s="12">
        <v>48000.0</v>
      </c>
      <c r="HS676" s="12">
        <v>0.0</v>
      </c>
      <c r="HT676" s="12">
        <v>0.0</v>
      </c>
      <c r="HU676" s="12">
        <v>0.0</v>
      </c>
      <c r="HV676" s="12">
        <v>0.0</v>
      </c>
      <c r="HW676" s="12">
        <v>0.0</v>
      </c>
      <c r="HX676" s="12">
        <v>48000.0</v>
      </c>
      <c r="HY676" s="20">
        <v>40738.0</v>
      </c>
      <c r="HZ676" s="19">
        <v>36553.0</v>
      </c>
    </row>
    <row r="677">
      <c r="A677" s="12" t="s">
        <v>5553</v>
      </c>
      <c r="B677" s="20">
        <v>18823.0</v>
      </c>
      <c r="C677" s="13">
        <v>45239.0</v>
      </c>
      <c r="D677" s="12">
        <v>11.0</v>
      </c>
      <c r="E677" s="12" t="s">
        <v>293</v>
      </c>
      <c r="F677" s="12" t="s">
        <v>629</v>
      </c>
      <c r="G677" s="12" t="s">
        <v>237</v>
      </c>
      <c r="H677" s="12" t="s">
        <v>238</v>
      </c>
      <c r="I677" s="12" t="s">
        <v>239</v>
      </c>
      <c r="J677" s="14"/>
      <c r="K677" s="12" t="s">
        <v>5554</v>
      </c>
      <c r="L677" s="12" t="s">
        <v>5555</v>
      </c>
      <c r="M677" s="15" t="s">
        <v>5556</v>
      </c>
      <c r="N677" s="12" t="s">
        <v>754</v>
      </c>
      <c r="O677" s="12" t="s">
        <v>259</v>
      </c>
      <c r="P677" s="12" t="s">
        <v>245</v>
      </c>
      <c r="Q677" s="12" t="s">
        <v>246</v>
      </c>
      <c r="R677" s="12" t="s">
        <v>247</v>
      </c>
      <c r="S677" s="12" t="s">
        <v>5557</v>
      </c>
      <c r="T677" s="16" t="s">
        <v>5558</v>
      </c>
      <c r="U677" s="17" t="s">
        <v>5559</v>
      </c>
      <c r="V677" s="12" t="str">
        <f t="shared" si="1"/>
        <v>3.585330</v>
      </c>
      <c r="W677" s="14" t="str">
        <f t="shared" si="2"/>
        <v>98.681750</v>
      </c>
      <c r="X677" s="14" t="str">
        <f t="shared" si="3"/>
        <v>3.585465</v>
      </c>
      <c r="Y677" s="14" t="str">
        <f t="shared" si="4"/>
        <v>98.681960</v>
      </c>
      <c r="Z677" s="18">
        <f t="shared" si="99"/>
        <v>14381041.3</v>
      </c>
      <c r="AA677" s="14" t="str">
        <f t="shared" si="6"/>
        <v>Diluar Radius</v>
      </c>
      <c r="AB677" s="14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4"/>
      <c r="DR677" s="12" t="b">
        <v>0</v>
      </c>
      <c r="DS677" s="12" t="b">
        <v>0</v>
      </c>
      <c r="DT677" s="12"/>
      <c r="DU677" s="12"/>
      <c r="DV677" s="12" t="s">
        <v>5560</v>
      </c>
      <c r="DW677" s="12" t="b">
        <v>1</v>
      </c>
      <c r="DX677" s="12"/>
      <c r="DY677" s="12"/>
      <c r="DZ677" s="12"/>
      <c r="EA677" s="12"/>
      <c r="EB677" s="12"/>
      <c r="EC677" s="12"/>
      <c r="ED677" s="12"/>
      <c r="EE677" s="12"/>
      <c r="EF677" s="14"/>
      <c r="EG677" s="14"/>
      <c r="EH677" s="12"/>
      <c r="EI677" s="12"/>
      <c r="EJ677" s="12"/>
      <c r="EK677" s="12">
        <v>2.0</v>
      </c>
      <c r="EL677" s="12"/>
      <c r="EM677" s="12"/>
      <c r="EN677" s="12"/>
      <c r="EO677" s="12"/>
      <c r="EP677" s="12"/>
      <c r="EQ677" s="12"/>
      <c r="ER677" s="12"/>
      <c r="ES677" s="12"/>
      <c r="ET677" s="14"/>
      <c r="EU677" s="12"/>
      <c r="EV677" s="12"/>
      <c r="EW677" s="12"/>
      <c r="EX677" s="12"/>
      <c r="EY677" s="12">
        <v>2.0</v>
      </c>
      <c r="EZ677" s="12"/>
      <c r="FA677" s="12"/>
      <c r="FB677" s="12"/>
      <c r="FC677" s="12">
        <v>2.0</v>
      </c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4"/>
      <c r="FR677" s="12"/>
      <c r="FS677" s="12">
        <v>2.0</v>
      </c>
      <c r="FT677" s="12"/>
      <c r="FU677" s="12"/>
      <c r="FV677" s="12"/>
      <c r="FW677" s="12"/>
      <c r="FX677" s="12"/>
      <c r="FY677" s="12"/>
      <c r="FZ677" s="12"/>
      <c r="GA677" s="12"/>
      <c r="GB677" s="12"/>
      <c r="GC677" s="12"/>
      <c r="GD677" s="12"/>
      <c r="GE677" s="12"/>
      <c r="GF677" s="12"/>
      <c r="GG677" s="12"/>
      <c r="GH677" s="12"/>
      <c r="GI677" s="12"/>
      <c r="GJ677" s="12"/>
      <c r="GK677" s="14"/>
      <c r="GL677" s="14"/>
      <c r="GM677" s="12"/>
      <c r="GN677" s="12"/>
      <c r="GO677" s="14"/>
      <c r="GP677" s="14"/>
      <c r="GQ677" s="12"/>
      <c r="GR677" s="14"/>
      <c r="GS677" s="12"/>
      <c r="GT677" s="14"/>
      <c r="GU677" s="14"/>
      <c r="GV677" s="14"/>
      <c r="GW677" s="14"/>
      <c r="GX677" s="14"/>
      <c r="GY677" s="14"/>
      <c r="GZ677" s="14"/>
      <c r="HA677" s="14"/>
      <c r="HB677" s="14"/>
      <c r="HC677" s="14"/>
      <c r="HD677" s="14"/>
      <c r="HE677" s="14"/>
      <c r="HF677" s="14"/>
      <c r="HG677" s="14"/>
      <c r="HH677" s="14"/>
      <c r="HI677" s="14"/>
      <c r="HJ677" s="14"/>
      <c r="HK677" s="14"/>
      <c r="HL677" s="14"/>
      <c r="HM677" s="14"/>
      <c r="HN677" s="14"/>
      <c r="HO677" s="14"/>
      <c r="HP677" s="14"/>
      <c r="HQ677" s="12">
        <f t="shared" si="106"/>
        <v>0</v>
      </c>
      <c r="HR677" s="12">
        <v>72000.0</v>
      </c>
      <c r="HS677" s="12">
        <v>25000.0</v>
      </c>
      <c r="HT677" s="12">
        <v>0.0</v>
      </c>
      <c r="HU677" s="12">
        <v>0.0</v>
      </c>
      <c r="HV677" s="12">
        <v>0.0</v>
      </c>
      <c r="HW677" s="12">
        <v>0.0</v>
      </c>
      <c r="HX677" s="12">
        <v>97000.0</v>
      </c>
      <c r="HY677" s="20">
        <v>11245.0</v>
      </c>
      <c r="HZ677" s="12" t="s">
        <v>1859</v>
      </c>
    </row>
    <row r="678">
      <c r="A678" s="12" t="s">
        <v>5561</v>
      </c>
      <c r="B678" s="20">
        <v>47071.0</v>
      </c>
      <c r="C678" s="13">
        <v>45239.0</v>
      </c>
      <c r="D678" s="12">
        <v>11.0</v>
      </c>
      <c r="E678" s="12" t="s">
        <v>475</v>
      </c>
      <c r="F678" s="12" t="s">
        <v>476</v>
      </c>
      <c r="G678" s="12" t="s">
        <v>237</v>
      </c>
      <c r="H678" s="12" t="s">
        <v>238</v>
      </c>
      <c r="I678" s="12" t="s">
        <v>239</v>
      </c>
      <c r="J678" s="14"/>
      <c r="K678" s="12" t="s">
        <v>2225</v>
      </c>
      <c r="L678" s="12" t="s">
        <v>2226</v>
      </c>
      <c r="M678" s="15" t="s">
        <v>2227</v>
      </c>
      <c r="N678" s="12" t="s">
        <v>734</v>
      </c>
      <c r="O678" s="12" t="s">
        <v>244</v>
      </c>
      <c r="P678" s="12" t="s">
        <v>245</v>
      </c>
      <c r="Q678" s="12" t="s">
        <v>278</v>
      </c>
      <c r="R678" s="12" t="s">
        <v>279</v>
      </c>
      <c r="S678" s="12" t="s">
        <v>248</v>
      </c>
      <c r="T678" s="16" t="s">
        <v>5562</v>
      </c>
      <c r="U678" s="17" t="s">
        <v>5563</v>
      </c>
      <c r="V678" s="12" t="str">
        <f t="shared" si="1"/>
        <v>3.505115</v>
      </c>
      <c r="W678" s="14" t="str">
        <f t="shared" si="2"/>
        <v>98.698026</v>
      </c>
      <c r="X678" s="14" t="str">
        <f t="shared" si="3"/>
        <v>3.505026</v>
      </c>
      <c r="Y678" s="14" t="str">
        <f t="shared" si="4"/>
        <v>98.698057</v>
      </c>
      <c r="Z678" s="18">
        <f t="shared" si="99"/>
        <v>9531495.138</v>
      </c>
      <c r="AA678" s="14" t="str">
        <f t="shared" si="6"/>
        <v>Diluar Radius</v>
      </c>
      <c r="AB678" s="14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 t="b">
        <v>1</v>
      </c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 t="b">
        <v>1</v>
      </c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4"/>
      <c r="DR678" s="12" t="b">
        <v>0</v>
      </c>
      <c r="DS678" s="12" t="b">
        <v>1</v>
      </c>
      <c r="DT678" s="12"/>
      <c r="DU678" s="12"/>
      <c r="DV678" s="12" t="s">
        <v>5564</v>
      </c>
      <c r="DW678" s="12" t="b">
        <v>1</v>
      </c>
      <c r="DX678" s="12"/>
      <c r="DY678" s="12"/>
      <c r="DZ678" s="12"/>
      <c r="EA678" s="12"/>
      <c r="EB678" s="12"/>
      <c r="EC678" s="12"/>
      <c r="ED678" s="12"/>
      <c r="EE678" s="12"/>
      <c r="EF678" s="14"/>
      <c r="EG678" s="14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4"/>
      <c r="EU678" s="12"/>
      <c r="EV678" s="12"/>
      <c r="EW678" s="12"/>
      <c r="EX678" s="12"/>
      <c r="EY678" s="12"/>
      <c r="EZ678" s="12"/>
      <c r="FA678" s="12"/>
      <c r="FB678" s="12"/>
      <c r="FC678" s="12">
        <v>2.0</v>
      </c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4"/>
      <c r="FR678" s="12"/>
      <c r="FS678" s="12"/>
      <c r="FT678" s="12"/>
      <c r="FU678" s="12"/>
      <c r="FV678" s="12"/>
      <c r="FW678" s="12"/>
      <c r="FX678" s="12"/>
      <c r="FY678" s="12">
        <v>2.0</v>
      </c>
      <c r="FZ678" s="12"/>
      <c r="GA678" s="12"/>
      <c r="GB678" s="12"/>
      <c r="GC678" s="12"/>
      <c r="GD678" s="12"/>
      <c r="GE678" s="12"/>
      <c r="GF678" s="12"/>
      <c r="GG678" s="12"/>
      <c r="GH678" s="12"/>
      <c r="GI678" s="12"/>
      <c r="GJ678" s="12"/>
      <c r="GK678" s="14"/>
      <c r="GL678" s="14"/>
      <c r="GM678" s="12"/>
      <c r="GN678" s="12"/>
      <c r="GO678" s="14"/>
      <c r="GP678" s="14"/>
      <c r="GQ678" s="12"/>
      <c r="GR678" s="14"/>
      <c r="GS678" s="12"/>
      <c r="GT678" s="14"/>
      <c r="GU678" s="14"/>
      <c r="GV678" s="14"/>
      <c r="GW678" s="14"/>
      <c r="GX678" s="14"/>
      <c r="GY678" s="14"/>
      <c r="GZ678" s="14"/>
      <c r="HA678" s="14"/>
      <c r="HB678" s="14"/>
      <c r="HC678" s="14"/>
      <c r="HD678" s="14"/>
      <c r="HE678" s="14"/>
      <c r="HF678" s="14"/>
      <c r="HG678" s="14"/>
      <c r="HH678" s="14"/>
      <c r="HI678" s="14"/>
      <c r="HJ678" s="14"/>
      <c r="HK678" s="14"/>
      <c r="HL678" s="14"/>
      <c r="HM678" s="14"/>
      <c r="HN678" s="14"/>
      <c r="HO678" s="14"/>
      <c r="HP678" s="14"/>
      <c r="HQ678" s="12">
        <f t="shared" si="106"/>
        <v>2</v>
      </c>
      <c r="HR678" s="12">
        <v>48000.0</v>
      </c>
      <c r="HS678" s="12">
        <v>0.0</v>
      </c>
      <c r="HT678" s="12">
        <v>0.0</v>
      </c>
      <c r="HU678" s="12">
        <v>0.0</v>
      </c>
      <c r="HV678" s="12">
        <v>0.0</v>
      </c>
      <c r="HW678" s="12">
        <v>0.0</v>
      </c>
      <c r="HX678" s="12">
        <v>48000.0</v>
      </c>
      <c r="HY678" s="12" t="s">
        <v>5565</v>
      </c>
      <c r="HZ678" s="19">
        <v>36571.0</v>
      </c>
    </row>
    <row r="679">
      <c r="A679" s="12" t="s">
        <v>5566</v>
      </c>
      <c r="B679" s="12" t="s">
        <v>5567</v>
      </c>
      <c r="C679" s="13">
        <v>45239.0</v>
      </c>
      <c r="D679" s="12">
        <v>11.0</v>
      </c>
      <c r="E679" s="12" t="s">
        <v>235</v>
      </c>
      <c r="F679" s="12" t="s">
        <v>236</v>
      </c>
      <c r="G679" s="12" t="s">
        <v>237</v>
      </c>
      <c r="H679" s="12" t="s">
        <v>238</v>
      </c>
      <c r="I679" s="12" t="s">
        <v>239</v>
      </c>
      <c r="J679" s="14"/>
      <c r="K679" s="12" t="s">
        <v>3087</v>
      </c>
      <c r="L679" s="12" t="s">
        <v>3088</v>
      </c>
      <c r="M679" s="15" t="s">
        <v>853</v>
      </c>
      <c r="N679" s="12" t="s">
        <v>713</v>
      </c>
      <c r="O679" s="12" t="s">
        <v>259</v>
      </c>
      <c r="P679" s="12" t="s">
        <v>245</v>
      </c>
      <c r="Q679" s="12" t="s">
        <v>278</v>
      </c>
      <c r="R679" s="12" t="s">
        <v>279</v>
      </c>
      <c r="S679" s="12" t="s">
        <v>714</v>
      </c>
      <c r="T679" s="16" t="s">
        <v>5568</v>
      </c>
      <c r="U679" s="17"/>
      <c r="V679" s="12" t="str">
        <f t="shared" si="1"/>
        <v>3.601944</v>
      </c>
      <c r="W679" s="14" t="str">
        <f t="shared" si="2"/>
        <v>98.707098</v>
      </c>
      <c r="X679" s="14" t="str">
        <f t="shared" si="3"/>
        <v/>
      </c>
      <c r="Y679" s="14" t="str">
        <f t="shared" si="4"/>
        <v/>
      </c>
      <c r="Z679" s="18">
        <f t="shared" si="99"/>
        <v>12978681.07</v>
      </c>
      <c r="AA679" s="14" t="str">
        <f t="shared" si="6"/>
        <v>Diluar Radius</v>
      </c>
      <c r="AB679" s="14"/>
      <c r="AC679" s="12"/>
      <c r="AD679" s="12"/>
      <c r="AE679" s="12"/>
      <c r="AF679" s="12"/>
      <c r="AG679" s="12" t="b">
        <v>1</v>
      </c>
      <c r="AH679" s="12" t="b">
        <v>1</v>
      </c>
      <c r="AI679" s="12" t="b">
        <v>1</v>
      </c>
      <c r="AJ679" s="12"/>
      <c r="AK679" s="12"/>
      <c r="AL679" s="12" t="b">
        <v>1</v>
      </c>
      <c r="AM679" s="12" t="b">
        <v>1</v>
      </c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 t="b">
        <v>1</v>
      </c>
      <c r="AY679" s="12"/>
      <c r="AZ679" s="12" t="b">
        <v>1</v>
      </c>
      <c r="BA679" s="12" t="b">
        <v>1</v>
      </c>
      <c r="BB679" s="12" t="b">
        <v>1</v>
      </c>
      <c r="BC679" s="12"/>
      <c r="BD679" s="12" t="b">
        <v>1</v>
      </c>
      <c r="BE679" s="12" t="b">
        <v>1</v>
      </c>
      <c r="BF679" s="12" t="b">
        <v>1</v>
      </c>
      <c r="BG679" s="12" t="b">
        <v>1</v>
      </c>
      <c r="BH679" s="12"/>
      <c r="BI679" s="12" t="b">
        <v>1</v>
      </c>
      <c r="BJ679" s="12"/>
      <c r="BK679" s="12"/>
      <c r="BL679" s="12"/>
      <c r="BM679" s="12"/>
      <c r="BN679" s="12"/>
      <c r="BO679" s="12" t="b">
        <v>1</v>
      </c>
      <c r="BP679" s="12"/>
      <c r="BQ679" s="12"/>
      <c r="BR679" s="12" t="b">
        <v>1</v>
      </c>
      <c r="BS679" s="12"/>
      <c r="BT679" s="12"/>
      <c r="BU679" s="12"/>
      <c r="BV679" s="12" t="b">
        <v>1</v>
      </c>
      <c r="BW679" s="12"/>
      <c r="BX679" s="12" t="b">
        <v>1</v>
      </c>
      <c r="BY679" s="12"/>
      <c r="BZ679" s="12" t="b">
        <v>1</v>
      </c>
      <c r="CA679" s="12"/>
      <c r="CB679" s="12" t="b">
        <v>1</v>
      </c>
      <c r="CC679" s="12"/>
      <c r="CD679" s="12"/>
      <c r="CE679" s="12" t="b">
        <v>1</v>
      </c>
      <c r="CF679" s="12"/>
      <c r="CG679" s="12" t="b">
        <v>1</v>
      </c>
      <c r="CH679" s="12"/>
      <c r="CI679" s="12"/>
      <c r="CJ679" s="12" t="b">
        <v>1</v>
      </c>
      <c r="CK679" s="12" t="b">
        <v>1</v>
      </c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4"/>
      <c r="DR679" s="12" t="b">
        <v>0</v>
      </c>
      <c r="DS679" s="12" t="b">
        <v>0</v>
      </c>
      <c r="DT679" s="12"/>
      <c r="DU679" s="12"/>
      <c r="DV679" s="12" t="s">
        <v>5569</v>
      </c>
      <c r="DW679" s="12" t="b">
        <v>1</v>
      </c>
      <c r="DX679" s="12"/>
      <c r="DY679" s="12"/>
      <c r="DZ679" s="12"/>
      <c r="EA679" s="12"/>
      <c r="EB679" s="12"/>
      <c r="EC679" s="12"/>
      <c r="ED679" s="12"/>
      <c r="EE679" s="12"/>
      <c r="EF679" s="14"/>
      <c r="EG679" s="14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4"/>
      <c r="EU679" s="12"/>
      <c r="EV679" s="12"/>
      <c r="EW679" s="12"/>
      <c r="EX679" s="12"/>
      <c r="EY679" s="12">
        <v>0.0</v>
      </c>
      <c r="EZ679" s="12"/>
      <c r="FA679" s="12">
        <v>2.0</v>
      </c>
      <c r="FB679" s="12">
        <v>2.0</v>
      </c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4"/>
      <c r="FR679" s="12"/>
      <c r="FS679" s="12">
        <v>2.0</v>
      </c>
      <c r="FT679" s="12"/>
      <c r="FU679" s="12"/>
      <c r="FV679" s="12"/>
      <c r="FW679" s="12"/>
      <c r="FX679" s="12"/>
      <c r="FY679" s="12"/>
      <c r="FZ679" s="12"/>
      <c r="GA679" s="12"/>
      <c r="GB679" s="12"/>
      <c r="GC679" s="12"/>
      <c r="GD679" s="12"/>
      <c r="GE679" s="12"/>
      <c r="GF679" s="12"/>
      <c r="GG679" s="12"/>
      <c r="GH679" s="12"/>
      <c r="GI679" s="12"/>
      <c r="GJ679" s="12"/>
      <c r="GK679" s="14"/>
      <c r="GL679" s="14"/>
      <c r="GM679" s="12"/>
      <c r="GN679" s="12"/>
      <c r="GO679" s="14"/>
      <c r="GP679" s="14"/>
      <c r="GQ679" s="12"/>
      <c r="GR679" s="14"/>
      <c r="GS679" s="12"/>
      <c r="GT679" s="14"/>
      <c r="GU679" s="14"/>
      <c r="GV679" s="14"/>
      <c r="GW679" s="14"/>
      <c r="GX679" s="14"/>
      <c r="GY679" s="14"/>
      <c r="GZ679" s="14"/>
      <c r="HA679" s="14"/>
      <c r="HB679" s="14"/>
      <c r="HC679" s="14"/>
      <c r="HD679" s="14"/>
      <c r="HE679" s="14"/>
      <c r="HF679" s="14"/>
      <c r="HG679" s="14"/>
      <c r="HH679" s="14"/>
      <c r="HI679" s="14"/>
      <c r="HJ679" s="14"/>
      <c r="HK679" s="14"/>
      <c r="HL679" s="14"/>
      <c r="HM679" s="14"/>
      <c r="HN679" s="14"/>
      <c r="HO679" s="14"/>
      <c r="HP679" s="14"/>
      <c r="HQ679" s="12">
        <f t="shared" si="106"/>
        <v>24</v>
      </c>
      <c r="HR679" s="12">
        <v>72000.0</v>
      </c>
      <c r="HS679" s="12">
        <v>0.0</v>
      </c>
      <c r="HT679" s="12">
        <v>0.0</v>
      </c>
      <c r="HU679" s="12">
        <v>0.0</v>
      </c>
      <c r="HV679" s="12">
        <v>0.0</v>
      </c>
      <c r="HW679" s="12">
        <v>0.0</v>
      </c>
      <c r="HX679" s="12">
        <v>72000.0</v>
      </c>
      <c r="HY679" s="12" t="s">
        <v>5570</v>
      </c>
      <c r="HZ679" s="12" t="s">
        <v>527</v>
      </c>
    </row>
    <row r="680">
      <c r="A680" s="12" t="s">
        <v>5571</v>
      </c>
      <c r="B680" s="12" t="s">
        <v>5572</v>
      </c>
      <c r="C680" s="13">
        <v>45239.0</v>
      </c>
      <c r="D680" s="12">
        <v>11.0</v>
      </c>
      <c r="E680" s="12" t="s">
        <v>235</v>
      </c>
      <c r="F680" s="12" t="s">
        <v>236</v>
      </c>
      <c r="G680" s="12" t="s">
        <v>237</v>
      </c>
      <c r="H680" s="12" t="s">
        <v>238</v>
      </c>
      <c r="I680" s="12" t="s">
        <v>239</v>
      </c>
      <c r="J680" s="14"/>
      <c r="K680" s="12" t="s">
        <v>5573</v>
      </c>
      <c r="L680" s="12" t="s">
        <v>5574</v>
      </c>
      <c r="M680" s="15" t="s">
        <v>268</v>
      </c>
      <c r="N680" s="12" t="s">
        <v>713</v>
      </c>
      <c r="O680" s="12" t="s">
        <v>259</v>
      </c>
      <c r="P680" s="12" t="s">
        <v>245</v>
      </c>
      <c r="Q680" s="12" t="s">
        <v>246</v>
      </c>
      <c r="R680" s="12" t="s">
        <v>247</v>
      </c>
      <c r="S680" s="12" t="s">
        <v>248</v>
      </c>
      <c r="T680" s="16" t="s">
        <v>5575</v>
      </c>
      <c r="U680" s="17" t="s">
        <v>5576</v>
      </c>
      <c r="V680" s="12" t="str">
        <f t="shared" si="1"/>
        <v>3.606798</v>
      </c>
      <c r="W680" s="14" t="str">
        <f t="shared" si="2"/>
        <v>98.705722</v>
      </c>
      <c r="X680" s="14" t="str">
        <f t="shared" si="3"/>
        <v>3.606804</v>
      </c>
      <c r="Y680" s="14" t="str">
        <f t="shared" si="4"/>
        <v>98.705708</v>
      </c>
      <c r="Z680" s="18">
        <f t="shared" si="99"/>
        <v>1332036.503</v>
      </c>
      <c r="AA680" s="14" t="str">
        <f t="shared" si="6"/>
        <v>Diluar Radius</v>
      </c>
      <c r="AB680" s="14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 t="b">
        <v>1</v>
      </c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 t="b">
        <v>1</v>
      </c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 t="b">
        <v>1</v>
      </c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4"/>
      <c r="DR680" s="12" t="b">
        <v>0</v>
      </c>
      <c r="DS680" s="12" t="b">
        <v>0</v>
      </c>
      <c r="DT680" s="12"/>
      <c r="DU680" s="12"/>
      <c r="DV680" s="12" t="s">
        <v>5577</v>
      </c>
      <c r="DW680" s="12" t="b">
        <v>1</v>
      </c>
      <c r="DX680" s="12"/>
      <c r="DY680" s="12"/>
      <c r="DZ680" s="12"/>
      <c r="EA680" s="12"/>
      <c r="EB680" s="12"/>
      <c r="EC680" s="12"/>
      <c r="ED680" s="12"/>
      <c r="EE680" s="12"/>
      <c r="EF680" s="14"/>
      <c r="EG680" s="14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4"/>
      <c r="EU680" s="12"/>
      <c r="EV680" s="12"/>
      <c r="EW680" s="12"/>
      <c r="EX680" s="12"/>
      <c r="EY680" s="12">
        <v>1.0</v>
      </c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4"/>
      <c r="FR680" s="12"/>
      <c r="FS680" s="12"/>
      <c r="FT680" s="12"/>
      <c r="FU680" s="12"/>
      <c r="FV680" s="12"/>
      <c r="FW680" s="12"/>
      <c r="FX680" s="12"/>
      <c r="FY680" s="12"/>
      <c r="FZ680" s="12"/>
      <c r="GA680" s="12"/>
      <c r="GB680" s="12"/>
      <c r="GC680" s="12"/>
      <c r="GD680" s="12"/>
      <c r="GE680" s="12"/>
      <c r="GF680" s="12"/>
      <c r="GG680" s="12"/>
      <c r="GH680" s="12"/>
      <c r="GI680" s="12"/>
      <c r="GJ680" s="12"/>
      <c r="GK680" s="14"/>
      <c r="GL680" s="14"/>
      <c r="GM680" s="12"/>
      <c r="GN680" s="12"/>
      <c r="GO680" s="14"/>
      <c r="GP680" s="14"/>
      <c r="GQ680" s="12"/>
      <c r="GR680" s="14"/>
      <c r="GS680" s="12"/>
      <c r="GT680" s="14"/>
      <c r="GU680" s="14"/>
      <c r="GV680" s="14"/>
      <c r="GW680" s="14"/>
      <c r="GX680" s="14"/>
      <c r="GY680" s="14"/>
      <c r="GZ680" s="14"/>
      <c r="HA680" s="14"/>
      <c r="HB680" s="14"/>
      <c r="HC680" s="14"/>
      <c r="HD680" s="14"/>
      <c r="HE680" s="14"/>
      <c r="HF680" s="14"/>
      <c r="HG680" s="14"/>
      <c r="HH680" s="14"/>
      <c r="HI680" s="14"/>
      <c r="HJ680" s="14"/>
      <c r="HK680" s="14"/>
      <c r="HL680" s="14"/>
      <c r="HM680" s="14"/>
      <c r="HN680" s="14"/>
      <c r="HO680" s="14"/>
      <c r="HP680" s="14"/>
      <c r="HQ680" s="12">
        <f t="shared" si="106"/>
        <v>3</v>
      </c>
      <c r="HR680" s="12">
        <v>12000.0</v>
      </c>
      <c r="HS680" s="12">
        <v>0.0</v>
      </c>
      <c r="HT680" s="12">
        <v>0.0</v>
      </c>
      <c r="HU680" s="12">
        <v>0.0</v>
      </c>
      <c r="HV680" s="12">
        <v>0.0</v>
      </c>
      <c r="HW680" s="12">
        <v>0.0</v>
      </c>
      <c r="HX680" s="12">
        <v>12000.0</v>
      </c>
      <c r="HY680" s="12" t="s">
        <v>5578</v>
      </c>
      <c r="HZ680" s="19">
        <v>36528.0</v>
      </c>
    </row>
    <row r="681">
      <c r="A681" s="12" t="s">
        <v>5579</v>
      </c>
      <c r="B681" s="12" t="s">
        <v>5580</v>
      </c>
      <c r="C681" s="13">
        <v>45239.0</v>
      </c>
      <c r="D681" s="12">
        <v>11.0</v>
      </c>
      <c r="E681" s="12" t="s">
        <v>596</v>
      </c>
      <c r="F681" s="12" t="s">
        <v>597</v>
      </c>
      <c r="G681" s="12" t="s">
        <v>237</v>
      </c>
      <c r="H681" s="12" t="s">
        <v>238</v>
      </c>
      <c r="I681" s="12" t="s">
        <v>239</v>
      </c>
      <c r="J681" s="14"/>
      <c r="K681" s="12" t="s">
        <v>5581</v>
      </c>
      <c r="L681" s="12" t="s">
        <v>5582</v>
      </c>
      <c r="M681" s="12" t="str">
        <v>#ERROR!</v>
      </c>
      <c r="N681" s="12" t="s">
        <v>1910</v>
      </c>
      <c r="O681" s="12" t="s">
        <v>244</v>
      </c>
      <c r="P681" s="12" t="s">
        <v>245</v>
      </c>
      <c r="Q681" s="12" t="s">
        <v>278</v>
      </c>
      <c r="R681" s="12" t="s">
        <v>279</v>
      </c>
      <c r="S681" s="12" t="s">
        <v>248</v>
      </c>
      <c r="T681" s="16" t="s">
        <v>5583</v>
      </c>
      <c r="U681" s="17" t="s">
        <v>5584</v>
      </c>
      <c r="V681" s="12" t="str">
        <f t="shared" si="1"/>
        <v>3.672267</v>
      </c>
      <c r="W681" s="14" t="str">
        <f t="shared" si="2"/>
        <v>98.655813</v>
      </c>
      <c r="X681" s="14" t="str">
        <f t="shared" si="3"/>
        <v>3.672258</v>
      </c>
      <c r="Y681" s="14" t="str">
        <f t="shared" si="4"/>
        <v>98.655813</v>
      </c>
      <c r="Z681" s="18">
        <f t="shared" si="99"/>
        <v>1000753.495</v>
      </c>
      <c r="AA681" s="14" t="str">
        <f t="shared" si="6"/>
        <v>Diluar Radius</v>
      </c>
      <c r="AB681" s="14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 t="b">
        <v>1</v>
      </c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 t="b">
        <v>1</v>
      </c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4"/>
      <c r="DR681" s="12" t="b">
        <v>0</v>
      </c>
      <c r="DS681" s="12" t="b">
        <v>0</v>
      </c>
      <c r="DT681" s="12"/>
      <c r="DU681" s="12"/>
      <c r="DV681" s="12" t="s">
        <v>5585</v>
      </c>
      <c r="DW681" s="12" t="b">
        <v>1</v>
      </c>
      <c r="DX681" s="12"/>
      <c r="DY681" s="12"/>
      <c r="DZ681" s="12"/>
      <c r="EA681" s="12"/>
      <c r="EB681" s="12"/>
      <c r="EC681" s="12"/>
      <c r="ED681" s="12"/>
      <c r="EE681" s="12"/>
      <c r="EF681" s="14"/>
      <c r="EG681" s="14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4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4"/>
      <c r="FR681" s="12"/>
      <c r="FS681" s="12"/>
      <c r="FT681" s="12"/>
      <c r="FU681" s="12"/>
      <c r="FV681" s="12"/>
      <c r="FW681" s="12"/>
      <c r="FX681" s="12"/>
      <c r="FY681" s="12">
        <v>4.0</v>
      </c>
      <c r="FZ681" s="12"/>
      <c r="GA681" s="12"/>
      <c r="GB681" s="12"/>
      <c r="GC681" s="12"/>
      <c r="GD681" s="12"/>
      <c r="GE681" s="12"/>
      <c r="GF681" s="12"/>
      <c r="GG681" s="12"/>
      <c r="GH681" s="12"/>
      <c r="GI681" s="12"/>
      <c r="GJ681" s="12"/>
      <c r="GK681" s="14"/>
      <c r="GL681" s="14"/>
      <c r="GM681" s="12"/>
      <c r="GN681" s="12"/>
      <c r="GO681" s="14"/>
      <c r="GP681" s="14"/>
      <c r="GQ681" s="12"/>
      <c r="GR681" s="14"/>
      <c r="GS681" s="12"/>
      <c r="GT681" s="14"/>
      <c r="GU681" s="14"/>
      <c r="GV681" s="14"/>
      <c r="GW681" s="14"/>
      <c r="GX681" s="14"/>
      <c r="GY681" s="14"/>
      <c r="GZ681" s="14"/>
      <c r="HA681" s="14"/>
      <c r="HB681" s="14"/>
      <c r="HC681" s="14"/>
      <c r="HD681" s="14"/>
      <c r="HE681" s="14"/>
      <c r="HF681" s="14"/>
      <c r="HG681" s="14"/>
      <c r="HH681" s="14"/>
      <c r="HI681" s="14"/>
      <c r="HJ681" s="14"/>
      <c r="HK681" s="14"/>
      <c r="HL681" s="14"/>
      <c r="HM681" s="14"/>
      <c r="HN681" s="14"/>
      <c r="HO681" s="14"/>
      <c r="HP681" s="14"/>
      <c r="HQ681" s="12">
        <f t="shared" si="106"/>
        <v>2</v>
      </c>
      <c r="HR681" s="12">
        <v>48000.0</v>
      </c>
      <c r="HS681" s="12">
        <v>0.0</v>
      </c>
      <c r="HT681" s="12">
        <v>0.0</v>
      </c>
      <c r="HU681" s="12">
        <v>0.0</v>
      </c>
      <c r="HV681" s="12">
        <v>0.0</v>
      </c>
      <c r="HW681" s="12">
        <v>0.0</v>
      </c>
      <c r="HX681" s="12">
        <v>48000.0</v>
      </c>
      <c r="HY681" s="12" t="s">
        <v>5586</v>
      </c>
      <c r="HZ681" s="12" t="s">
        <v>1335</v>
      </c>
    </row>
    <row r="682">
      <c r="A682" s="12" t="s">
        <v>5587</v>
      </c>
      <c r="B682" s="12" t="s">
        <v>5588</v>
      </c>
      <c r="C682" s="13">
        <v>45239.0</v>
      </c>
      <c r="D682" s="12">
        <v>11.0</v>
      </c>
      <c r="E682" s="12" t="s">
        <v>1094</v>
      </c>
      <c r="F682" s="12" t="s">
        <v>1095</v>
      </c>
      <c r="G682" s="12" t="s">
        <v>237</v>
      </c>
      <c r="H682" s="12" t="s">
        <v>238</v>
      </c>
      <c r="I682" s="12" t="s">
        <v>239</v>
      </c>
      <c r="J682" s="14"/>
      <c r="K682" s="12" t="s">
        <v>5589</v>
      </c>
      <c r="L682" s="12" t="s">
        <v>5590</v>
      </c>
      <c r="M682" s="15" t="s">
        <v>5591</v>
      </c>
      <c r="N682" s="12" t="s">
        <v>1099</v>
      </c>
      <c r="O682" s="12" t="s">
        <v>1100</v>
      </c>
      <c r="P682" s="12" t="s">
        <v>245</v>
      </c>
      <c r="Q682" s="12" t="s">
        <v>299</v>
      </c>
      <c r="R682" s="12" t="s">
        <v>247</v>
      </c>
      <c r="S682" s="12" t="s">
        <v>248</v>
      </c>
      <c r="T682" s="16" t="s">
        <v>5592</v>
      </c>
      <c r="U682" s="17" t="s">
        <v>5592</v>
      </c>
      <c r="V682" s="12" t="str">
        <f t="shared" si="1"/>
        <v>3.097382</v>
      </c>
      <c r="W682" s="14" t="str">
        <f t="shared" si="2"/>
        <v>98.494547</v>
      </c>
      <c r="X682" s="14" t="str">
        <f t="shared" si="3"/>
        <v>3.097382</v>
      </c>
      <c r="Y682" s="14" t="str">
        <f t="shared" si="4"/>
        <v>98.494547</v>
      </c>
      <c r="Z682" s="18">
        <f t="shared" si="99"/>
        <v>0</v>
      </c>
      <c r="AA682" s="14" t="str">
        <f t="shared" si="6"/>
        <v>Dalam Radius</v>
      </c>
      <c r="AB682" s="14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4"/>
      <c r="DR682" s="12" t="b">
        <v>0</v>
      </c>
      <c r="DS682" s="12" t="b">
        <v>0</v>
      </c>
      <c r="DT682" s="12"/>
      <c r="DU682" s="12"/>
      <c r="DV682" s="12" t="s">
        <v>5593</v>
      </c>
      <c r="DW682" s="12" t="b">
        <v>1</v>
      </c>
      <c r="DX682" s="12"/>
      <c r="DY682" s="12"/>
      <c r="DZ682" s="12"/>
      <c r="EA682" s="12"/>
      <c r="EB682" s="12"/>
      <c r="EC682" s="12"/>
      <c r="ED682" s="12"/>
      <c r="EE682" s="12"/>
      <c r="EF682" s="14"/>
      <c r="EG682" s="14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4"/>
      <c r="EU682" s="12"/>
      <c r="EV682" s="12"/>
      <c r="EW682" s="12"/>
      <c r="EX682" s="12"/>
      <c r="EY682" s="12"/>
      <c r="EZ682" s="12"/>
      <c r="FA682" s="12">
        <v>2.0</v>
      </c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4"/>
      <c r="FR682" s="12"/>
      <c r="FS682" s="12"/>
      <c r="FT682" s="12"/>
      <c r="FU682" s="12"/>
      <c r="FV682" s="12"/>
      <c r="FW682" s="12">
        <v>1.0</v>
      </c>
      <c r="FX682" s="12"/>
      <c r="FY682" s="12"/>
      <c r="FZ682" s="12"/>
      <c r="GA682" s="12"/>
      <c r="GB682" s="12"/>
      <c r="GC682" s="12"/>
      <c r="GD682" s="12"/>
      <c r="GE682" s="12"/>
      <c r="GF682" s="12"/>
      <c r="GG682" s="12"/>
      <c r="GH682" s="12"/>
      <c r="GI682" s="12"/>
      <c r="GJ682" s="12"/>
      <c r="GK682" s="14"/>
      <c r="GL682" s="14"/>
      <c r="GM682" s="12"/>
      <c r="GN682" s="12"/>
      <c r="GO682" s="14"/>
      <c r="GP682" s="14"/>
      <c r="GQ682" s="12"/>
      <c r="GR682" s="14"/>
      <c r="GS682" s="12"/>
      <c r="GT682" s="14"/>
      <c r="GU682" s="14"/>
      <c r="GV682" s="14"/>
      <c r="GW682" s="14"/>
      <c r="GX682" s="14"/>
      <c r="GY682" s="14"/>
      <c r="GZ682" s="14"/>
      <c r="HA682" s="14"/>
      <c r="HB682" s="14"/>
      <c r="HC682" s="14"/>
      <c r="HD682" s="14"/>
      <c r="HE682" s="14"/>
      <c r="HF682" s="14"/>
      <c r="HG682" s="14"/>
      <c r="HH682" s="14"/>
      <c r="HI682" s="14"/>
      <c r="HJ682" s="14"/>
      <c r="HK682" s="14"/>
      <c r="HL682" s="14"/>
      <c r="HM682" s="14"/>
      <c r="HN682" s="14"/>
      <c r="HO682" s="14"/>
      <c r="HP682" s="14"/>
      <c r="HQ682" s="12">
        <f t="shared" si="106"/>
        <v>0</v>
      </c>
      <c r="HR682" s="12">
        <v>36000.0</v>
      </c>
      <c r="HS682" s="12">
        <v>0.0</v>
      </c>
      <c r="HT682" s="12">
        <v>0.0</v>
      </c>
      <c r="HU682" s="12">
        <v>0.0</v>
      </c>
      <c r="HV682" s="12">
        <v>0.0</v>
      </c>
      <c r="HW682" s="12">
        <v>0.0</v>
      </c>
      <c r="HX682" s="12">
        <v>36000.0</v>
      </c>
      <c r="HY682" s="12" t="s">
        <v>5594</v>
      </c>
      <c r="HZ682" s="19">
        <v>36592.0</v>
      </c>
    </row>
    <row r="683">
      <c r="A683" s="12" t="s">
        <v>5595</v>
      </c>
      <c r="B683" s="12" t="s">
        <v>5596</v>
      </c>
      <c r="C683" s="13">
        <v>45239.0</v>
      </c>
      <c r="D683" s="12">
        <v>11.0</v>
      </c>
      <c r="E683" s="12" t="s">
        <v>293</v>
      </c>
      <c r="F683" s="12" t="s">
        <v>629</v>
      </c>
      <c r="G683" s="12" t="s">
        <v>237</v>
      </c>
      <c r="H683" s="12" t="s">
        <v>238</v>
      </c>
      <c r="I683" s="12" t="s">
        <v>239</v>
      </c>
      <c r="J683" s="14"/>
      <c r="K683" s="12" t="s">
        <v>5597</v>
      </c>
      <c r="L683" s="12" t="s">
        <v>5598</v>
      </c>
      <c r="M683" s="15" t="s">
        <v>1727</v>
      </c>
      <c r="N683" s="12" t="s">
        <v>642</v>
      </c>
      <c r="O683" s="12" t="s">
        <v>259</v>
      </c>
      <c r="P683" s="12" t="s">
        <v>245</v>
      </c>
      <c r="Q683" s="12" t="s">
        <v>299</v>
      </c>
      <c r="R683" s="12" t="s">
        <v>247</v>
      </c>
      <c r="S683" s="12" t="s">
        <v>248</v>
      </c>
      <c r="T683" s="16" t="s">
        <v>5599</v>
      </c>
      <c r="U683" s="17" t="s">
        <v>5600</v>
      </c>
      <c r="V683" s="12" t="str">
        <f t="shared" si="1"/>
        <v>3.585932</v>
      </c>
      <c r="W683" s="14" t="str">
        <f t="shared" si="2"/>
        <v>98.661286</v>
      </c>
      <c r="X683" s="14" t="str">
        <f t="shared" si="3"/>
        <v>3.585937</v>
      </c>
      <c r="Y683" s="14" t="str">
        <f t="shared" si="4"/>
        <v>98.661352</v>
      </c>
      <c r="Z683" s="18">
        <f t="shared" si="99"/>
        <v>6377932.001</v>
      </c>
      <c r="AA683" s="14" t="str">
        <f t="shared" si="6"/>
        <v>Diluar Radius</v>
      </c>
      <c r="AB683" s="14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4"/>
      <c r="DR683" s="12" t="b">
        <v>0</v>
      </c>
      <c r="DS683" s="12" t="b">
        <v>0</v>
      </c>
      <c r="DT683" s="12"/>
      <c r="DU683" s="12"/>
      <c r="DV683" s="12" t="s">
        <v>5601</v>
      </c>
      <c r="DW683" s="12" t="b">
        <v>1</v>
      </c>
      <c r="DX683" s="12"/>
      <c r="DY683" s="12"/>
      <c r="DZ683" s="12"/>
      <c r="EA683" s="12"/>
      <c r="EB683" s="12"/>
      <c r="EC683" s="12"/>
      <c r="ED683" s="12"/>
      <c r="EE683" s="12"/>
      <c r="EF683" s="14"/>
      <c r="EG683" s="14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4"/>
      <c r="EU683" s="12"/>
      <c r="EV683" s="12"/>
      <c r="EW683" s="12"/>
      <c r="EX683" s="12"/>
      <c r="EY683" s="12"/>
      <c r="EZ683" s="12"/>
      <c r="FA683" s="12"/>
      <c r="FB683" s="12"/>
      <c r="FC683" s="12">
        <v>1.0</v>
      </c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>
        <v>1.0</v>
      </c>
      <c r="FP683" s="12"/>
      <c r="FQ683" s="14"/>
      <c r="FR683" s="12"/>
      <c r="FS683" s="12"/>
      <c r="FT683" s="12">
        <v>1.0</v>
      </c>
      <c r="FU683" s="12"/>
      <c r="FV683" s="12"/>
      <c r="FW683" s="12">
        <v>1.0</v>
      </c>
      <c r="FX683" s="12"/>
      <c r="FY683" s="12"/>
      <c r="FZ683" s="12"/>
      <c r="GA683" s="12"/>
      <c r="GB683" s="12"/>
      <c r="GC683" s="12"/>
      <c r="GD683" s="12"/>
      <c r="GE683" s="12"/>
      <c r="GF683" s="12"/>
      <c r="GG683" s="12"/>
      <c r="GH683" s="12"/>
      <c r="GI683" s="12"/>
      <c r="GJ683" s="12"/>
      <c r="GK683" s="14"/>
      <c r="GL683" s="14"/>
      <c r="GM683" s="12"/>
      <c r="GN683" s="12"/>
      <c r="GO683" s="14"/>
      <c r="GP683" s="14"/>
      <c r="GQ683" s="12"/>
      <c r="GR683" s="14"/>
      <c r="GS683" s="12"/>
      <c r="GT683" s="14"/>
      <c r="GU683" s="14"/>
      <c r="GV683" s="14"/>
      <c r="GW683" s="14"/>
      <c r="GX683" s="14"/>
      <c r="GY683" s="14"/>
      <c r="GZ683" s="14"/>
      <c r="HA683" s="14"/>
      <c r="HB683" s="14"/>
      <c r="HC683" s="14"/>
      <c r="HD683" s="14"/>
      <c r="HE683" s="14"/>
      <c r="HF683" s="14"/>
      <c r="HG683" s="14"/>
      <c r="HH683" s="14"/>
      <c r="HI683" s="14"/>
      <c r="HJ683" s="14"/>
      <c r="HK683" s="14"/>
      <c r="HL683" s="14"/>
      <c r="HM683" s="14"/>
      <c r="HN683" s="14"/>
      <c r="HO683" s="14"/>
      <c r="HP683" s="14"/>
      <c r="HQ683" s="12">
        <f t="shared" si="106"/>
        <v>0</v>
      </c>
      <c r="HR683" s="12">
        <v>48000.0</v>
      </c>
      <c r="HS683" s="12">
        <v>0.0</v>
      </c>
      <c r="HT683" s="12">
        <v>0.0</v>
      </c>
      <c r="HU683" s="12">
        <v>0.0</v>
      </c>
      <c r="HV683" s="12">
        <v>0.0</v>
      </c>
      <c r="HW683" s="12">
        <v>0.0</v>
      </c>
      <c r="HX683" s="12">
        <v>48000.0</v>
      </c>
      <c r="HY683" s="12" t="s">
        <v>5602</v>
      </c>
      <c r="HZ683" s="12" t="s">
        <v>5603</v>
      </c>
    </row>
    <row r="684">
      <c r="A684" s="12" t="s">
        <v>5604</v>
      </c>
      <c r="B684" s="12" t="s">
        <v>5605</v>
      </c>
      <c r="C684" s="13">
        <v>45239.0</v>
      </c>
      <c r="D684" s="12">
        <v>11.0</v>
      </c>
      <c r="E684" s="12" t="s">
        <v>293</v>
      </c>
      <c r="F684" s="12" t="s">
        <v>629</v>
      </c>
      <c r="G684" s="12" t="s">
        <v>237</v>
      </c>
      <c r="H684" s="12" t="s">
        <v>238</v>
      </c>
      <c r="I684" s="12" t="s">
        <v>239</v>
      </c>
      <c r="J684" s="14"/>
      <c r="K684" s="12" t="s">
        <v>5606</v>
      </c>
      <c r="L684" s="12" t="s">
        <v>5607</v>
      </c>
      <c r="M684" s="15" t="s">
        <v>297</v>
      </c>
      <c r="N684" s="12" t="s">
        <v>419</v>
      </c>
      <c r="O684" s="12" t="s">
        <v>259</v>
      </c>
      <c r="P684" s="12" t="s">
        <v>245</v>
      </c>
      <c r="Q684" s="12" t="s">
        <v>299</v>
      </c>
      <c r="R684" s="12" t="s">
        <v>247</v>
      </c>
      <c r="S684" s="12" t="s">
        <v>248</v>
      </c>
      <c r="T684" s="16" t="s">
        <v>5608</v>
      </c>
      <c r="U684" s="17" t="s">
        <v>5609</v>
      </c>
      <c r="V684" s="12" t="str">
        <f t="shared" si="1"/>
        <v>3.583732</v>
      </c>
      <c r="W684" s="14" t="str">
        <f t="shared" si="2"/>
        <v>98.659509</v>
      </c>
      <c r="X684" s="14" t="str">
        <f t="shared" si="3"/>
        <v>3.583794</v>
      </c>
      <c r="Y684" s="14" t="str">
        <f t="shared" si="4"/>
        <v>98.659253</v>
      </c>
      <c r="Z684" s="18">
        <f t="shared" si="99"/>
        <v>9556760.271</v>
      </c>
      <c r="AA684" s="14" t="str">
        <f t="shared" si="6"/>
        <v>Diluar Radius</v>
      </c>
      <c r="AB684" s="14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4"/>
      <c r="DR684" s="12" t="b">
        <v>0</v>
      </c>
      <c r="DS684" s="12" t="b">
        <v>0</v>
      </c>
      <c r="DT684" s="12"/>
      <c r="DU684" s="12"/>
      <c r="DV684" s="12" t="s">
        <v>5610</v>
      </c>
      <c r="DW684" s="12" t="b">
        <v>1</v>
      </c>
      <c r="DX684" s="12"/>
      <c r="DY684" s="12"/>
      <c r="DZ684" s="12"/>
      <c r="EA684" s="12"/>
      <c r="EB684" s="12"/>
      <c r="EC684" s="12"/>
      <c r="ED684" s="12"/>
      <c r="EE684" s="12"/>
      <c r="EF684" s="14"/>
      <c r="EG684" s="14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4"/>
      <c r="EU684" s="12"/>
      <c r="EV684" s="12"/>
      <c r="EW684" s="12">
        <v>1.0</v>
      </c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4"/>
      <c r="FR684" s="12"/>
      <c r="FS684" s="12"/>
      <c r="FT684" s="12"/>
      <c r="FU684" s="12"/>
      <c r="FV684" s="12"/>
      <c r="FW684" s="12"/>
      <c r="FX684" s="12"/>
      <c r="FY684" s="12"/>
      <c r="FZ684" s="12"/>
      <c r="GA684" s="12"/>
      <c r="GB684" s="12"/>
      <c r="GC684" s="12"/>
      <c r="GD684" s="12"/>
      <c r="GE684" s="12"/>
      <c r="GF684" s="12"/>
      <c r="GG684" s="12"/>
      <c r="GH684" s="12"/>
      <c r="GI684" s="12"/>
      <c r="GJ684" s="12"/>
      <c r="GK684" s="14"/>
      <c r="GL684" s="14"/>
      <c r="GM684" s="12"/>
      <c r="GN684" s="12"/>
      <c r="GO684" s="14"/>
      <c r="GP684" s="14"/>
      <c r="GQ684" s="12"/>
      <c r="GR684" s="14"/>
      <c r="GS684" s="12"/>
      <c r="GT684" s="14"/>
      <c r="GU684" s="14"/>
      <c r="GV684" s="14"/>
      <c r="GW684" s="14"/>
      <c r="GX684" s="14"/>
      <c r="GY684" s="14"/>
      <c r="GZ684" s="14"/>
      <c r="HA684" s="14"/>
      <c r="HB684" s="14"/>
      <c r="HC684" s="14"/>
      <c r="HD684" s="14"/>
      <c r="HE684" s="14"/>
      <c r="HF684" s="14"/>
      <c r="HG684" s="14"/>
      <c r="HH684" s="14"/>
      <c r="HI684" s="14"/>
      <c r="HJ684" s="14"/>
      <c r="HK684" s="14"/>
      <c r="HL684" s="14"/>
      <c r="HM684" s="14"/>
      <c r="HN684" s="14"/>
      <c r="HO684" s="14"/>
      <c r="HP684" s="14"/>
      <c r="HQ684" s="12">
        <f t="shared" si="106"/>
        <v>0</v>
      </c>
      <c r="HR684" s="12">
        <v>12000.0</v>
      </c>
      <c r="HS684" s="12">
        <v>0.0</v>
      </c>
      <c r="HT684" s="12">
        <v>0.0</v>
      </c>
      <c r="HU684" s="12">
        <v>0.0</v>
      </c>
      <c r="HV684" s="12">
        <v>0.0</v>
      </c>
      <c r="HW684" s="12">
        <v>0.0</v>
      </c>
      <c r="HX684" s="12">
        <v>12000.0</v>
      </c>
      <c r="HY684" s="12" t="s">
        <v>5611</v>
      </c>
      <c r="HZ684" s="12" t="s">
        <v>1361</v>
      </c>
    </row>
    <row r="685">
      <c r="A685" s="12" t="s">
        <v>5612</v>
      </c>
      <c r="B685" s="12" t="s">
        <v>5613</v>
      </c>
      <c r="C685" s="13">
        <v>45239.0</v>
      </c>
      <c r="D685" s="12">
        <v>11.0</v>
      </c>
      <c r="E685" s="12" t="s">
        <v>293</v>
      </c>
      <c r="F685" s="12" t="s">
        <v>629</v>
      </c>
      <c r="G685" s="12" t="s">
        <v>237</v>
      </c>
      <c r="H685" s="12" t="s">
        <v>238</v>
      </c>
      <c r="I685" s="12" t="s">
        <v>239</v>
      </c>
      <c r="J685" s="14"/>
      <c r="K685" s="12" t="s">
        <v>5614</v>
      </c>
      <c r="L685" s="12" t="s">
        <v>5615</v>
      </c>
      <c r="M685" s="15" t="s">
        <v>297</v>
      </c>
      <c r="N685" s="12" t="s">
        <v>642</v>
      </c>
      <c r="O685" s="12" t="s">
        <v>259</v>
      </c>
      <c r="P685" s="12" t="s">
        <v>245</v>
      </c>
      <c r="Q685" s="12" t="s">
        <v>299</v>
      </c>
      <c r="R685" s="12" t="s">
        <v>247</v>
      </c>
      <c r="S685" s="12" t="s">
        <v>248</v>
      </c>
      <c r="T685" s="16" t="s">
        <v>5616</v>
      </c>
      <c r="U685" s="17" t="s">
        <v>5617</v>
      </c>
      <c r="V685" s="12" t="str">
        <f t="shared" si="1"/>
        <v>3.585013</v>
      </c>
      <c r="W685" s="14" t="str">
        <f t="shared" si="2"/>
        <v>98.658275</v>
      </c>
      <c r="X685" s="14" t="str">
        <f t="shared" si="3"/>
        <v>3.584889</v>
      </c>
      <c r="Y685" s="14" t="str">
        <f t="shared" si="4"/>
        <v>98.658280</v>
      </c>
      <c r="Z685" s="18">
        <f t="shared" si="99"/>
        <v>13769493.62</v>
      </c>
      <c r="AA685" s="14" t="str">
        <f t="shared" si="6"/>
        <v>Diluar Radius</v>
      </c>
      <c r="AB685" s="14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4"/>
      <c r="DR685" s="12" t="b">
        <v>0</v>
      </c>
      <c r="DS685" s="12" t="b">
        <v>0</v>
      </c>
      <c r="DT685" s="12"/>
      <c r="DU685" s="12"/>
      <c r="DV685" s="12" t="s">
        <v>5618</v>
      </c>
      <c r="DW685" s="12" t="b">
        <v>1</v>
      </c>
      <c r="DX685" s="12"/>
      <c r="DY685" s="12"/>
      <c r="DZ685" s="12"/>
      <c r="EA685" s="12"/>
      <c r="EB685" s="12"/>
      <c r="EC685" s="12"/>
      <c r="ED685" s="12"/>
      <c r="EE685" s="12"/>
      <c r="EF685" s="14"/>
      <c r="EG685" s="14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4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4"/>
      <c r="FR685" s="12"/>
      <c r="FS685" s="12"/>
      <c r="FT685" s="12"/>
      <c r="FU685" s="12"/>
      <c r="FV685" s="12"/>
      <c r="FW685" s="12"/>
      <c r="FX685" s="12"/>
      <c r="FY685" s="12"/>
      <c r="FZ685" s="12"/>
      <c r="GA685" s="12"/>
      <c r="GB685" s="12"/>
      <c r="GC685" s="12"/>
      <c r="GD685" s="12"/>
      <c r="GE685" s="12"/>
      <c r="GF685" s="12"/>
      <c r="GG685" s="12"/>
      <c r="GH685" s="12"/>
      <c r="GI685" s="12"/>
      <c r="GJ685" s="12"/>
      <c r="GK685" s="14"/>
      <c r="GL685" s="14"/>
      <c r="GM685" s="12"/>
      <c r="GN685" s="12"/>
      <c r="GO685" s="14"/>
      <c r="GP685" s="14"/>
      <c r="GQ685" s="12"/>
      <c r="GR685" s="14"/>
      <c r="GS685" s="12">
        <v>2.0</v>
      </c>
      <c r="GT685" s="14"/>
      <c r="GU685" s="14"/>
      <c r="GV685" s="14"/>
      <c r="GW685" s="14"/>
      <c r="GX685" s="14"/>
      <c r="GY685" s="14"/>
      <c r="GZ685" s="14"/>
      <c r="HA685" s="14"/>
      <c r="HB685" s="14"/>
      <c r="HC685" s="14"/>
      <c r="HD685" s="14"/>
      <c r="HE685" s="14"/>
      <c r="HF685" s="14"/>
      <c r="HG685" s="14"/>
      <c r="HH685" s="14"/>
      <c r="HI685" s="14"/>
      <c r="HJ685" s="14"/>
      <c r="HK685" s="14"/>
      <c r="HL685" s="14"/>
      <c r="HM685" s="14"/>
      <c r="HN685" s="14"/>
      <c r="HO685" s="14"/>
      <c r="HP685" s="14"/>
      <c r="HQ685" s="12">
        <f t="shared" si="106"/>
        <v>0</v>
      </c>
      <c r="HR685" s="12">
        <v>0.0</v>
      </c>
      <c r="HS685" s="12">
        <v>0.0</v>
      </c>
      <c r="HT685" s="12">
        <v>0.0</v>
      </c>
      <c r="HU685" s="12">
        <v>35000.0</v>
      </c>
      <c r="HV685" s="12">
        <v>0.0</v>
      </c>
      <c r="HW685" s="12">
        <v>0.0</v>
      </c>
      <c r="HX685" s="12">
        <v>35000.0</v>
      </c>
      <c r="HY685" s="20">
        <v>44211.0</v>
      </c>
      <c r="HZ685" s="19">
        <v>36538.0</v>
      </c>
    </row>
    <row r="686">
      <c r="A686" s="12" t="s">
        <v>5619</v>
      </c>
      <c r="B686" s="12" t="s">
        <v>5620</v>
      </c>
      <c r="C686" s="13">
        <v>45239.0</v>
      </c>
      <c r="D686" s="12">
        <v>11.0</v>
      </c>
      <c r="E686" s="12" t="s">
        <v>596</v>
      </c>
      <c r="F686" s="12" t="s">
        <v>597</v>
      </c>
      <c r="G686" s="12" t="s">
        <v>237</v>
      </c>
      <c r="H686" s="12" t="s">
        <v>238</v>
      </c>
      <c r="I686" s="12" t="s">
        <v>239</v>
      </c>
      <c r="J686" s="14"/>
      <c r="K686" s="12" t="s">
        <v>1004</v>
      </c>
      <c r="L686" s="12" t="s">
        <v>1005</v>
      </c>
      <c r="M686" s="12" t="str">
        <v>#ERROR!</v>
      </c>
      <c r="N686" s="12" t="s">
        <v>661</v>
      </c>
      <c r="O686" s="12" t="s">
        <v>259</v>
      </c>
      <c r="P686" s="12" t="s">
        <v>245</v>
      </c>
      <c r="Q686" s="12" t="s">
        <v>278</v>
      </c>
      <c r="R686" s="12" t="s">
        <v>279</v>
      </c>
      <c r="S686" s="12" t="s">
        <v>1006</v>
      </c>
      <c r="T686" s="16" t="s">
        <v>5621</v>
      </c>
      <c r="U686" s="17" t="s">
        <v>5622</v>
      </c>
      <c r="V686" s="12" t="str">
        <f t="shared" si="1"/>
        <v>3.697014</v>
      </c>
      <c r="W686" s="14" t="str">
        <f t="shared" si="2"/>
        <v>98.655498</v>
      </c>
      <c r="X686" s="14" t="str">
        <f t="shared" si="3"/>
        <v>3.697127</v>
      </c>
      <c r="Y686" s="14" t="str">
        <f t="shared" si="4"/>
        <v>98.655560</v>
      </c>
      <c r="Z686" s="18">
        <f t="shared" si="99"/>
        <v>11716909.4</v>
      </c>
      <c r="AA686" s="14" t="str">
        <f t="shared" si="6"/>
        <v>Diluar Radius</v>
      </c>
      <c r="AB686" s="14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 t="b">
        <v>1</v>
      </c>
      <c r="BC686" s="12"/>
      <c r="BD686" s="12"/>
      <c r="BE686" s="12"/>
      <c r="BF686" s="12" t="b">
        <v>1</v>
      </c>
      <c r="BG686" s="12"/>
      <c r="BH686" s="12"/>
      <c r="BI686" s="12" t="b">
        <v>1</v>
      </c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 t="b">
        <v>1</v>
      </c>
      <c r="CA686" s="12"/>
      <c r="CB686" s="12" t="b">
        <v>1</v>
      </c>
      <c r="CC686" s="12"/>
      <c r="CD686" s="12"/>
      <c r="CE686" s="12"/>
      <c r="CF686" s="12"/>
      <c r="CG686" s="12"/>
      <c r="CH686" s="12"/>
      <c r="CI686" s="12"/>
      <c r="CJ686" s="12"/>
      <c r="CK686" s="12" t="b">
        <v>1</v>
      </c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4"/>
      <c r="DR686" s="12" t="b">
        <v>0</v>
      </c>
      <c r="DS686" s="12" t="b">
        <v>0</v>
      </c>
      <c r="DT686" s="12"/>
      <c r="DU686" s="12"/>
      <c r="DV686" s="12" t="s">
        <v>5623</v>
      </c>
      <c r="DW686" s="12" t="b">
        <v>1</v>
      </c>
      <c r="DX686" s="12"/>
      <c r="DY686" s="12"/>
      <c r="DZ686" s="12"/>
      <c r="EA686" s="12"/>
      <c r="EB686" s="12"/>
      <c r="EC686" s="12"/>
      <c r="ED686" s="12"/>
      <c r="EE686" s="12"/>
      <c r="EF686" s="14"/>
      <c r="EG686" s="14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4"/>
      <c r="EU686" s="12"/>
      <c r="EV686" s="12"/>
      <c r="EW686" s="12"/>
      <c r="EX686" s="12"/>
      <c r="EY686" s="12">
        <v>1.0</v>
      </c>
      <c r="EZ686" s="12"/>
      <c r="FA686" s="12"/>
      <c r="FB686" s="12"/>
      <c r="FC686" s="12">
        <v>3.0</v>
      </c>
      <c r="FD686" s="12"/>
      <c r="FE686" s="12"/>
      <c r="FF686" s="12">
        <v>2.0</v>
      </c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4"/>
      <c r="FR686" s="12"/>
      <c r="FS686" s="12"/>
      <c r="FT686" s="12"/>
      <c r="FU686" s="12"/>
      <c r="FV686" s="12"/>
      <c r="FW686" s="12"/>
      <c r="FX686" s="12"/>
      <c r="FY686" s="12">
        <v>2.0</v>
      </c>
      <c r="FZ686" s="12"/>
      <c r="GA686" s="12"/>
      <c r="GB686" s="12"/>
      <c r="GC686" s="12"/>
      <c r="GD686" s="12"/>
      <c r="GE686" s="12"/>
      <c r="GF686" s="12"/>
      <c r="GG686" s="12"/>
      <c r="GH686" s="12">
        <v>2.0</v>
      </c>
      <c r="GI686" s="12"/>
      <c r="GJ686" s="12"/>
      <c r="GK686" s="14"/>
      <c r="GL686" s="14"/>
      <c r="GM686" s="12"/>
      <c r="GN686" s="12"/>
      <c r="GO686" s="14"/>
      <c r="GP686" s="14"/>
      <c r="GQ686" s="12"/>
      <c r="GR686" s="14"/>
      <c r="GS686" s="12"/>
      <c r="GT686" s="14"/>
      <c r="GU686" s="14"/>
      <c r="GV686" s="14"/>
      <c r="GW686" s="14"/>
      <c r="GX686" s="14"/>
      <c r="GY686" s="14"/>
      <c r="GZ686" s="14"/>
      <c r="HA686" s="14"/>
      <c r="HB686" s="14"/>
      <c r="HC686" s="14"/>
      <c r="HD686" s="14"/>
      <c r="HE686" s="14"/>
      <c r="HF686" s="14"/>
      <c r="HG686" s="14"/>
      <c r="HH686" s="14"/>
      <c r="HI686" s="14"/>
      <c r="HJ686" s="14"/>
      <c r="HK686" s="14"/>
      <c r="HL686" s="14"/>
      <c r="HM686" s="14"/>
      <c r="HN686" s="14"/>
      <c r="HO686" s="14"/>
      <c r="HP686" s="14"/>
      <c r="HQ686" s="12">
        <f t="shared" si="106"/>
        <v>6</v>
      </c>
      <c r="HR686" s="12">
        <v>120000.0</v>
      </c>
      <c r="HS686" s="12">
        <v>0.0</v>
      </c>
      <c r="HT686" s="12">
        <v>0.0</v>
      </c>
      <c r="HU686" s="12">
        <v>0.0</v>
      </c>
      <c r="HV686" s="12">
        <v>0.0</v>
      </c>
      <c r="HW686" s="12">
        <v>0.0</v>
      </c>
      <c r="HX686" s="12">
        <v>120000.0</v>
      </c>
      <c r="HY686" s="20">
        <v>43511.0</v>
      </c>
      <c r="HZ686" s="19">
        <v>36689.0</v>
      </c>
    </row>
    <row r="687">
      <c r="A687" s="12" t="s">
        <v>5624</v>
      </c>
      <c r="B687" s="22">
        <v>40466.0</v>
      </c>
      <c r="C687" s="13">
        <v>45239.0</v>
      </c>
      <c r="D687" s="12">
        <v>11.0</v>
      </c>
      <c r="E687" s="12" t="s">
        <v>293</v>
      </c>
      <c r="F687" s="12" t="s">
        <v>629</v>
      </c>
      <c r="G687" s="12" t="s">
        <v>237</v>
      </c>
      <c r="H687" s="12" t="s">
        <v>238</v>
      </c>
      <c r="I687" s="12" t="s">
        <v>239</v>
      </c>
      <c r="J687" s="14"/>
      <c r="K687" s="12" t="s">
        <v>5625</v>
      </c>
      <c r="L687" s="12" t="s">
        <v>5626</v>
      </c>
      <c r="M687" s="15" t="s">
        <v>297</v>
      </c>
      <c r="N687" s="12" t="s">
        <v>419</v>
      </c>
      <c r="O687" s="12" t="s">
        <v>259</v>
      </c>
      <c r="P687" s="12" t="s">
        <v>245</v>
      </c>
      <c r="Q687" s="12" t="s">
        <v>246</v>
      </c>
      <c r="R687" s="12" t="s">
        <v>247</v>
      </c>
      <c r="S687" s="12" t="s">
        <v>248</v>
      </c>
      <c r="T687" s="16" t="s">
        <v>5627</v>
      </c>
      <c r="U687" s="17" t="s">
        <v>5628</v>
      </c>
      <c r="V687" s="12" t="str">
        <f t="shared" si="1"/>
        <v>3.581504</v>
      </c>
      <c r="W687" s="14" t="str">
        <f t="shared" si="2"/>
        <v>98.663916</v>
      </c>
      <c r="X687" s="14" t="str">
        <f t="shared" si="3"/>
        <v>3.581712</v>
      </c>
      <c r="Y687" s="14" t="str">
        <f t="shared" si="4"/>
        <v>98.663684</v>
      </c>
      <c r="Z687" s="18">
        <f t="shared" si="99"/>
        <v>12947819.11</v>
      </c>
      <c r="AA687" s="14" t="str">
        <f t="shared" si="6"/>
        <v>Diluar Radius</v>
      </c>
      <c r="AB687" s="14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4"/>
      <c r="DR687" s="12" t="b">
        <v>0</v>
      </c>
      <c r="DS687" s="12" t="b">
        <v>0</v>
      </c>
      <c r="DT687" s="12"/>
      <c r="DU687" s="12"/>
      <c r="DV687" s="12" t="s">
        <v>5629</v>
      </c>
      <c r="DW687" s="12" t="b">
        <v>1</v>
      </c>
      <c r="DX687" s="12"/>
      <c r="DY687" s="12"/>
      <c r="DZ687" s="12"/>
      <c r="EA687" s="12"/>
      <c r="EB687" s="12"/>
      <c r="EC687" s="12"/>
      <c r="ED687" s="12"/>
      <c r="EE687" s="12"/>
      <c r="EF687" s="14"/>
      <c r="EG687" s="14"/>
      <c r="EH687" s="12"/>
      <c r="EI687" s="12">
        <v>1.0</v>
      </c>
      <c r="EJ687" s="12"/>
      <c r="EK687" s="12"/>
      <c r="EL687" s="12"/>
      <c r="EM687" s="12"/>
      <c r="EN687" s="12"/>
      <c r="EO687" s="12"/>
      <c r="EP687" s="12">
        <v>1.0</v>
      </c>
      <c r="EQ687" s="12"/>
      <c r="ER687" s="12">
        <v>1.0</v>
      </c>
      <c r="ES687" s="12"/>
      <c r="ET687" s="14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4"/>
      <c r="FR687" s="12"/>
      <c r="FS687" s="12"/>
      <c r="FT687" s="12"/>
      <c r="FU687" s="12"/>
      <c r="FV687" s="12"/>
      <c r="FW687" s="12"/>
      <c r="FX687" s="12"/>
      <c r="FY687" s="12">
        <v>1.0</v>
      </c>
      <c r="FZ687" s="12"/>
      <c r="GA687" s="12"/>
      <c r="GB687" s="12"/>
      <c r="GC687" s="12"/>
      <c r="GD687" s="12"/>
      <c r="GE687" s="12"/>
      <c r="GF687" s="12"/>
      <c r="GG687" s="12"/>
      <c r="GH687" s="12"/>
      <c r="GI687" s="12"/>
      <c r="GJ687" s="12"/>
      <c r="GK687" s="14"/>
      <c r="GL687" s="14"/>
      <c r="GM687" s="12"/>
      <c r="GN687" s="12"/>
      <c r="GO687" s="14"/>
      <c r="GP687" s="14"/>
      <c r="GQ687" s="12"/>
      <c r="GR687" s="14"/>
      <c r="GS687" s="12"/>
      <c r="GT687" s="14"/>
      <c r="GU687" s="14"/>
      <c r="GV687" s="14"/>
      <c r="GW687" s="14"/>
      <c r="GX687" s="14"/>
      <c r="GY687" s="14"/>
      <c r="GZ687" s="14"/>
      <c r="HA687" s="14"/>
      <c r="HB687" s="14"/>
      <c r="HC687" s="14"/>
      <c r="HD687" s="14"/>
      <c r="HE687" s="14"/>
      <c r="HF687" s="14"/>
      <c r="HG687" s="14"/>
      <c r="HH687" s="14"/>
      <c r="HI687" s="14"/>
      <c r="HJ687" s="14"/>
      <c r="HK687" s="14"/>
      <c r="HL687" s="14"/>
      <c r="HM687" s="14"/>
      <c r="HN687" s="14"/>
      <c r="HO687" s="14"/>
      <c r="HP687" s="14"/>
      <c r="HQ687" s="12">
        <f t="shared" si="106"/>
        <v>0</v>
      </c>
      <c r="HR687" s="12">
        <v>12000.0</v>
      </c>
      <c r="HS687" s="12">
        <v>50500.0</v>
      </c>
      <c r="HT687" s="12">
        <v>0.0</v>
      </c>
      <c r="HU687" s="12">
        <v>0.0</v>
      </c>
      <c r="HV687" s="12">
        <v>0.0</v>
      </c>
      <c r="HW687" s="12">
        <v>0.0</v>
      </c>
      <c r="HX687" s="12">
        <v>62500.0</v>
      </c>
      <c r="HY687" s="12" t="s">
        <v>5630</v>
      </c>
      <c r="HZ687" s="19">
        <v>36700.0</v>
      </c>
    </row>
    <row r="688">
      <c r="A688" s="12" t="s">
        <v>5631</v>
      </c>
      <c r="B688" s="12" t="s">
        <v>5632</v>
      </c>
      <c r="C688" s="13">
        <v>45239.0</v>
      </c>
      <c r="D688" s="12">
        <v>11.0</v>
      </c>
      <c r="E688" s="12" t="s">
        <v>475</v>
      </c>
      <c r="F688" s="12" t="s">
        <v>476</v>
      </c>
      <c r="G688" s="12" t="s">
        <v>237</v>
      </c>
      <c r="H688" s="12" t="s">
        <v>238</v>
      </c>
      <c r="I688" s="12" t="s">
        <v>239</v>
      </c>
      <c r="J688" s="14"/>
      <c r="K688" s="12" t="s">
        <v>5633</v>
      </c>
      <c r="L688" s="12" t="s">
        <v>5634</v>
      </c>
      <c r="M688" s="12" t="str">
        <v>#ERROR!</v>
      </c>
      <c r="N688" s="12" t="s">
        <v>480</v>
      </c>
      <c r="O688" s="12" t="s">
        <v>259</v>
      </c>
      <c r="P688" s="12" t="s">
        <v>245</v>
      </c>
      <c r="Q688" s="12" t="s">
        <v>278</v>
      </c>
      <c r="R688" s="12" t="s">
        <v>279</v>
      </c>
      <c r="S688" s="12" t="s">
        <v>5635</v>
      </c>
      <c r="T688" s="16" t="s">
        <v>5636</v>
      </c>
      <c r="U688" s="17" t="s">
        <v>5637</v>
      </c>
      <c r="V688" s="12" t="str">
        <f t="shared" si="1"/>
        <v>3.614856</v>
      </c>
      <c r="W688" s="14" t="str">
        <f t="shared" si="2"/>
        <v>98.691026</v>
      </c>
      <c r="X688" s="14" t="str">
        <f t="shared" si="3"/>
        <v>3.614639</v>
      </c>
      <c r="Y688" s="14" t="str">
        <f t="shared" si="4"/>
        <v>98.691169</v>
      </c>
      <c r="Z688" s="18">
        <f t="shared" si="99"/>
        <v>16485373.07</v>
      </c>
      <c r="AA688" s="14" t="str">
        <f t="shared" si="6"/>
        <v>Diluar Radius</v>
      </c>
      <c r="AB688" s="14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 t="b">
        <v>1</v>
      </c>
      <c r="BA688" s="12"/>
      <c r="BB688" s="12" t="b">
        <v>1</v>
      </c>
      <c r="BC688" s="12"/>
      <c r="BD688" s="12"/>
      <c r="BE688" s="12"/>
      <c r="BF688" s="12" t="b">
        <v>1</v>
      </c>
      <c r="BG688" s="12"/>
      <c r="BH688" s="12"/>
      <c r="BI688" s="12"/>
      <c r="BJ688" s="12"/>
      <c r="BK688" s="12"/>
      <c r="BL688" s="12" t="b">
        <v>1</v>
      </c>
      <c r="BM688" s="12"/>
      <c r="BN688" s="12"/>
      <c r="BO688" s="12"/>
      <c r="BP688" s="12"/>
      <c r="BQ688" s="12"/>
      <c r="BR688" s="12"/>
      <c r="BS688" s="12"/>
      <c r="BT688" s="12"/>
      <c r="BU688" s="12"/>
      <c r="BV688" s="12" t="b">
        <v>1</v>
      </c>
      <c r="BW688" s="12"/>
      <c r="BX688" s="12"/>
      <c r="BY688" s="12"/>
      <c r="BZ688" s="12" t="b">
        <v>1</v>
      </c>
      <c r="CA688" s="12"/>
      <c r="CB688" s="12" t="b">
        <v>1</v>
      </c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4"/>
      <c r="DR688" s="12" t="b">
        <v>1</v>
      </c>
      <c r="DS688" s="12" t="b">
        <v>1</v>
      </c>
      <c r="DT688" s="12"/>
      <c r="DU688" s="12"/>
      <c r="DV688" s="12" t="s">
        <v>5638</v>
      </c>
      <c r="DW688" s="12" t="b">
        <v>1</v>
      </c>
      <c r="DX688" s="12"/>
      <c r="DY688" s="12"/>
      <c r="DZ688" s="12"/>
      <c r="EA688" s="12"/>
      <c r="EB688" s="12"/>
      <c r="EC688" s="12"/>
      <c r="ED688" s="12"/>
      <c r="EE688" s="12"/>
      <c r="EF688" s="14"/>
      <c r="EG688" s="14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4"/>
      <c r="EU688" s="12"/>
      <c r="EV688" s="12"/>
      <c r="EW688" s="12"/>
      <c r="EX688" s="12"/>
      <c r="EY688" s="12"/>
      <c r="EZ688" s="12"/>
      <c r="FA688" s="12"/>
      <c r="FB688" s="12"/>
      <c r="FC688" s="12">
        <v>2.0</v>
      </c>
      <c r="FD688" s="12"/>
      <c r="FE688" s="12"/>
      <c r="FF688" s="12"/>
      <c r="FG688" s="12"/>
      <c r="FH688" s="12"/>
      <c r="FI688" s="12">
        <v>2.0</v>
      </c>
      <c r="FJ688" s="12"/>
      <c r="FK688" s="12"/>
      <c r="FL688" s="12"/>
      <c r="FM688" s="12"/>
      <c r="FN688" s="12"/>
      <c r="FO688" s="12"/>
      <c r="FP688" s="12"/>
      <c r="FQ688" s="14"/>
      <c r="FR688" s="12"/>
      <c r="FS688" s="12">
        <v>1.0</v>
      </c>
      <c r="FT688" s="12"/>
      <c r="FU688" s="12"/>
      <c r="FV688" s="12"/>
      <c r="FW688" s="12">
        <v>2.0</v>
      </c>
      <c r="FX688" s="12"/>
      <c r="FY688" s="12">
        <v>2.0</v>
      </c>
      <c r="FZ688" s="12"/>
      <c r="GA688" s="12"/>
      <c r="GB688" s="12"/>
      <c r="GC688" s="12"/>
      <c r="GD688" s="12"/>
      <c r="GE688" s="12"/>
      <c r="GF688" s="12"/>
      <c r="GG688" s="12">
        <v>1.0</v>
      </c>
      <c r="GH688" s="12"/>
      <c r="GI688" s="12"/>
      <c r="GJ688" s="12"/>
      <c r="GK688" s="14"/>
      <c r="GL688" s="14"/>
      <c r="GM688" s="12"/>
      <c r="GN688" s="12"/>
      <c r="GO688" s="14"/>
      <c r="GP688" s="14"/>
      <c r="GQ688" s="12"/>
      <c r="GR688" s="14"/>
      <c r="GS688" s="12"/>
      <c r="GT688" s="14"/>
      <c r="GU688" s="14"/>
      <c r="GV688" s="14"/>
      <c r="GW688" s="14"/>
      <c r="GX688" s="14"/>
      <c r="GY688" s="14"/>
      <c r="GZ688" s="14"/>
      <c r="HA688" s="14"/>
      <c r="HB688" s="14"/>
      <c r="HC688" s="14"/>
      <c r="HD688" s="14"/>
      <c r="HE688" s="14"/>
      <c r="HF688" s="14"/>
      <c r="HG688" s="14"/>
      <c r="HH688" s="14"/>
      <c r="HI688" s="14"/>
      <c r="HJ688" s="14"/>
      <c r="HK688" s="14"/>
      <c r="HL688" s="14"/>
      <c r="HM688" s="14"/>
      <c r="HN688" s="14"/>
      <c r="HO688" s="14"/>
      <c r="HP688" s="14"/>
      <c r="HQ688" s="12">
        <f t="shared" si="106"/>
        <v>7</v>
      </c>
      <c r="HR688" s="12">
        <v>120000.0</v>
      </c>
      <c r="HS688" s="12">
        <v>0.0</v>
      </c>
      <c r="HT688" s="12">
        <v>0.0</v>
      </c>
      <c r="HU688" s="12">
        <v>0.0</v>
      </c>
      <c r="HV688" s="12">
        <v>0.0</v>
      </c>
      <c r="HW688" s="12">
        <v>0.0</v>
      </c>
      <c r="HX688" s="12">
        <v>120000.0</v>
      </c>
      <c r="HY688" s="12" t="s">
        <v>5639</v>
      </c>
      <c r="HZ688" s="19">
        <v>36786.0</v>
      </c>
    </row>
    <row r="689">
      <c r="A689" s="12" t="s">
        <v>5640</v>
      </c>
      <c r="B689" s="12" t="s">
        <v>5641</v>
      </c>
      <c r="C689" s="13">
        <v>45239.0</v>
      </c>
      <c r="D689" s="12">
        <v>11.0</v>
      </c>
      <c r="E689" s="12" t="s">
        <v>1094</v>
      </c>
      <c r="F689" s="12" t="s">
        <v>1095</v>
      </c>
      <c r="G689" s="12" t="s">
        <v>237</v>
      </c>
      <c r="H689" s="12" t="s">
        <v>238</v>
      </c>
      <c r="I689" s="12" t="s">
        <v>239</v>
      </c>
      <c r="J689" s="14"/>
      <c r="K689" s="12" t="s">
        <v>5642</v>
      </c>
      <c r="L689" s="12" t="s">
        <v>5643</v>
      </c>
      <c r="M689" s="15" t="s">
        <v>5644</v>
      </c>
      <c r="N689" s="12" t="s">
        <v>1099</v>
      </c>
      <c r="O689" s="12" t="s">
        <v>1100</v>
      </c>
      <c r="P689" s="12" t="s">
        <v>245</v>
      </c>
      <c r="Q689" s="12" t="s">
        <v>299</v>
      </c>
      <c r="R689" s="12" t="s">
        <v>247</v>
      </c>
      <c r="S689" s="12" t="s">
        <v>3444</v>
      </c>
      <c r="T689" s="16" t="s">
        <v>5645</v>
      </c>
      <c r="U689" s="17" t="s">
        <v>5646</v>
      </c>
      <c r="V689" s="12" t="str">
        <f t="shared" si="1"/>
        <v>3.108099</v>
      </c>
      <c r="W689" s="14" t="str">
        <f t="shared" si="2"/>
        <v>98.500963</v>
      </c>
      <c r="X689" s="14" t="str">
        <f t="shared" si="3"/>
        <v>3.108077</v>
      </c>
      <c r="Y689" s="14" t="str">
        <f t="shared" si="4"/>
        <v>98.500984</v>
      </c>
      <c r="Z689" s="18">
        <f t="shared" si="99"/>
        <v>3214644.717</v>
      </c>
      <c r="AA689" s="14" t="str">
        <f t="shared" si="6"/>
        <v>Diluar Radius</v>
      </c>
      <c r="AB689" s="14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4"/>
      <c r="DR689" s="12" t="b">
        <v>0</v>
      </c>
      <c r="DS689" s="12" t="b">
        <v>0</v>
      </c>
      <c r="DT689" s="12"/>
      <c r="DU689" s="12"/>
      <c r="DV689" s="12" t="s">
        <v>5647</v>
      </c>
      <c r="DW689" s="12" t="b">
        <v>1</v>
      </c>
      <c r="DX689" s="12"/>
      <c r="DY689" s="12"/>
      <c r="DZ689" s="12"/>
      <c r="EA689" s="12"/>
      <c r="EB689" s="12"/>
      <c r="EC689" s="12"/>
      <c r="ED689" s="12"/>
      <c r="EE689" s="12"/>
      <c r="EF689" s="14"/>
      <c r="EG689" s="14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4"/>
      <c r="EU689" s="12"/>
      <c r="EV689" s="12"/>
      <c r="EW689" s="12">
        <v>1.0</v>
      </c>
      <c r="EX689" s="12">
        <v>1.0</v>
      </c>
      <c r="EY689" s="12"/>
      <c r="EZ689" s="12"/>
      <c r="FA689" s="12"/>
      <c r="FB689" s="12"/>
      <c r="FC689" s="12">
        <v>1.0</v>
      </c>
      <c r="FD689" s="12"/>
      <c r="FE689" s="12"/>
      <c r="FF689" s="12">
        <v>1.0</v>
      </c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4"/>
      <c r="FR689" s="12"/>
      <c r="FS689" s="12"/>
      <c r="FT689" s="12"/>
      <c r="FU689" s="12"/>
      <c r="FV689" s="12"/>
      <c r="FW689" s="12">
        <v>1.0</v>
      </c>
      <c r="FX689" s="12"/>
      <c r="FY689" s="12"/>
      <c r="FZ689" s="12"/>
      <c r="GA689" s="12"/>
      <c r="GB689" s="12"/>
      <c r="GC689" s="12"/>
      <c r="GD689" s="12"/>
      <c r="GE689" s="12"/>
      <c r="GF689" s="12"/>
      <c r="GG689" s="12"/>
      <c r="GH689" s="12"/>
      <c r="GI689" s="12"/>
      <c r="GJ689" s="12"/>
      <c r="GK689" s="14"/>
      <c r="GL689" s="14"/>
      <c r="GM689" s="12"/>
      <c r="GN689" s="12"/>
      <c r="GO689" s="14"/>
      <c r="GP689" s="14"/>
      <c r="GQ689" s="12"/>
      <c r="GR689" s="14"/>
      <c r="GS689" s="12">
        <v>1.0</v>
      </c>
      <c r="GT689" s="14"/>
      <c r="GU689" s="14"/>
      <c r="GV689" s="14"/>
      <c r="GW689" s="14"/>
      <c r="GX689" s="14"/>
      <c r="GY689" s="14"/>
      <c r="GZ689" s="14"/>
      <c r="HA689" s="14"/>
      <c r="HB689" s="14"/>
      <c r="HC689" s="14"/>
      <c r="HD689" s="14"/>
      <c r="HE689" s="14"/>
      <c r="HF689" s="14"/>
      <c r="HG689" s="14"/>
      <c r="HH689" s="14"/>
      <c r="HI689" s="14"/>
      <c r="HJ689" s="14"/>
      <c r="HK689" s="14"/>
      <c r="HL689" s="14"/>
      <c r="HM689" s="14"/>
      <c r="HN689" s="14"/>
      <c r="HO689" s="14"/>
      <c r="HP689" s="14"/>
      <c r="HQ689" s="12">
        <f t="shared" si="106"/>
        <v>0</v>
      </c>
      <c r="HR689" s="12">
        <v>60000.0</v>
      </c>
      <c r="HS689" s="12">
        <v>0.0</v>
      </c>
      <c r="HT689" s="12">
        <v>0.0</v>
      </c>
      <c r="HU689" s="12">
        <v>17500.0</v>
      </c>
      <c r="HV689" s="12">
        <v>0.0</v>
      </c>
      <c r="HW689" s="12">
        <v>0.0</v>
      </c>
      <c r="HX689" s="12">
        <v>77500.0</v>
      </c>
      <c r="HY689" s="12" t="s">
        <v>5648</v>
      </c>
      <c r="HZ689" s="12" t="s">
        <v>5649</v>
      </c>
    </row>
    <row r="690">
      <c r="A690" s="12" t="s">
        <v>5650</v>
      </c>
      <c r="B690" s="12" t="s">
        <v>5651</v>
      </c>
      <c r="C690" s="13">
        <v>45239.0</v>
      </c>
      <c r="D690" s="12">
        <v>11.0</v>
      </c>
      <c r="E690" s="12" t="s">
        <v>1094</v>
      </c>
      <c r="F690" s="12" t="s">
        <v>1095</v>
      </c>
      <c r="G690" s="12" t="s">
        <v>237</v>
      </c>
      <c r="H690" s="12" t="s">
        <v>238</v>
      </c>
      <c r="I690" s="12" t="s">
        <v>239</v>
      </c>
      <c r="J690" s="14"/>
      <c r="K690" s="12" t="s">
        <v>5652</v>
      </c>
      <c r="L690" s="12" t="s">
        <v>5653</v>
      </c>
      <c r="M690" s="15" t="s">
        <v>1727</v>
      </c>
      <c r="N690" s="12" t="s">
        <v>1099</v>
      </c>
      <c r="O690" s="12" t="s">
        <v>1100</v>
      </c>
      <c r="P690" s="12" t="s">
        <v>245</v>
      </c>
      <c r="Q690" s="12" t="s">
        <v>299</v>
      </c>
      <c r="R690" s="12" t="s">
        <v>247</v>
      </c>
      <c r="S690" s="12" t="s">
        <v>5654</v>
      </c>
      <c r="T690" s="16" t="s">
        <v>5655</v>
      </c>
      <c r="U690" s="17" t="s">
        <v>5656</v>
      </c>
      <c r="V690" s="12" t="str">
        <f t="shared" si="1"/>
        <v>3.109464</v>
      </c>
      <c r="W690" s="14" t="str">
        <f t="shared" si="2"/>
        <v>98.501242</v>
      </c>
      <c r="X690" s="14" t="str">
        <f t="shared" si="3"/>
        <v>3.109457</v>
      </c>
      <c r="Y690" s="14" t="str">
        <f t="shared" si="4"/>
        <v>98.501244</v>
      </c>
      <c r="Z690" s="18">
        <f t="shared" si="99"/>
        <v>795573.2948</v>
      </c>
      <c r="AA690" s="14" t="str">
        <f t="shared" si="6"/>
        <v>Diluar Radius</v>
      </c>
      <c r="AB690" s="14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4"/>
      <c r="DR690" s="12" t="b">
        <v>0</v>
      </c>
      <c r="DS690" s="12" t="b">
        <v>0</v>
      </c>
      <c r="DT690" s="12"/>
      <c r="DU690" s="12"/>
      <c r="DV690" s="12" t="s">
        <v>5657</v>
      </c>
      <c r="DW690" s="12" t="b">
        <v>1</v>
      </c>
      <c r="DX690" s="12"/>
      <c r="DY690" s="12"/>
      <c r="DZ690" s="12"/>
      <c r="EA690" s="12"/>
      <c r="EB690" s="12"/>
      <c r="EC690" s="12"/>
      <c r="ED690" s="12"/>
      <c r="EE690" s="12"/>
      <c r="EF690" s="14"/>
      <c r="EG690" s="14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4"/>
      <c r="EU690" s="12"/>
      <c r="EV690" s="12"/>
      <c r="EW690" s="12"/>
      <c r="EX690" s="12"/>
      <c r="EY690" s="12"/>
      <c r="EZ690" s="12"/>
      <c r="FA690" s="12"/>
      <c r="FB690" s="12"/>
      <c r="FC690" s="12">
        <v>2.0</v>
      </c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4"/>
      <c r="FR690" s="12"/>
      <c r="FS690" s="12"/>
      <c r="FT690" s="12"/>
      <c r="FU690" s="12"/>
      <c r="FV690" s="12"/>
      <c r="FW690" s="12">
        <v>2.0</v>
      </c>
      <c r="FX690" s="12"/>
      <c r="FY690" s="12">
        <v>1.0</v>
      </c>
      <c r="FZ690" s="12"/>
      <c r="GA690" s="12"/>
      <c r="GB690" s="12"/>
      <c r="GC690" s="12"/>
      <c r="GD690" s="12"/>
      <c r="GE690" s="12"/>
      <c r="GF690" s="12"/>
      <c r="GG690" s="12"/>
      <c r="GH690" s="12"/>
      <c r="GI690" s="12"/>
      <c r="GJ690" s="12"/>
      <c r="GK690" s="14"/>
      <c r="GL690" s="14"/>
      <c r="GM690" s="12"/>
      <c r="GN690" s="12"/>
      <c r="GO690" s="14"/>
      <c r="GP690" s="14"/>
      <c r="GQ690" s="12"/>
      <c r="GR690" s="14"/>
      <c r="GS690" s="12"/>
      <c r="GT690" s="14"/>
      <c r="GU690" s="14"/>
      <c r="GV690" s="14"/>
      <c r="GW690" s="14"/>
      <c r="GX690" s="14"/>
      <c r="GY690" s="14"/>
      <c r="GZ690" s="14"/>
      <c r="HA690" s="14"/>
      <c r="HB690" s="14"/>
      <c r="HC690" s="14"/>
      <c r="HD690" s="14"/>
      <c r="HE690" s="14"/>
      <c r="HF690" s="14"/>
      <c r="HG690" s="14"/>
      <c r="HH690" s="14"/>
      <c r="HI690" s="14"/>
      <c r="HJ690" s="14"/>
      <c r="HK690" s="14"/>
      <c r="HL690" s="14"/>
      <c r="HM690" s="14"/>
      <c r="HN690" s="14"/>
      <c r="HO690" s="14"/>
      <c r="HP690" s="14"/>
      <c r="HQ690" s="12">
        <f t="shared" si="106"/>
        <v>0</v>
      </c>
      <c r="HR690" s="12">
        <v>60000.0</v>
      </c>
      <c r="HS690" s="12">
        <v>0.0</v>
      </c>
      <c r="HT690" s="12">
        <v>0.0</v>
      </c>
      <c r="HU690" s="12">
        <v>0.0</v>
      </c>
      <c r="HV690" s="12">
        <v>0.0</v>
      </c>
      <c r="HW690" s="12">
        <v>0.0</v>
      </c>
      <c r="HX690" s="12">
        <v>60000.0</v>
      </c>
      <c r="HY690" s="12" t="s">
        <v>5658</v>
      </c>
      <c r="HZ690" s="19">
        <v>36577.0</v>
      </c>
    </row>
    <row r="691">
      <c r="A691" s="12" t="s">
        <v>5659</v>
      </c>
      <c r="B691" s="20">
        <v>41807.0</v>
      </c>
      <c r="C691" s="13">
        <v>45239.0</v>
      </c>
      <c r="D691" s="12">
        <v>11.0</v>
      </c>
      <c r="E691" s="12" t="s">
        <v>1094</v>
      </c>
      <c r="F691" s="12" t="s">
        <v>1095</v>
      </c>
      <c r="G691" s="12" t="s">
        <v>237</v>
      </c>
      <c r="H691" s="12" t="s">
        <v>238</v>
      </c>
      <c r="I691" s="12" t="s">
        <v>239</v>
      </c>
      <c r="J691" s="14"/>
      <c r="K691" s="12" t="s">
        <v>5660</v>
      </c>
      <c r="L691" s="12" t="s">
        <v>5661</v>
      </c>
      <c r="M691" s="15" t="s">
        <v>1727</v>
      </c>
      <c r="N691" s="12" t="s">
        <v>1704</v>
      </c>
      <c r="O691" s="12" t="s">
        <v>1100</v>
      </c>
      <c r="P691" s="12" t="s">
        <v>245</v>
      </c>
      <c r="Q691" s="12" t="s">
        <v>278</v>
      </c>
      <c r="R691" s="12" t="s">
        <v>279</v>
      </c>
      <c r="S691" s="12" t="s">
        <v>4396</v>
      </c>
      <c r="T691" s="16" t="s">
        <v>5662</v>
      </c>
      <c r="U691" s="17" t="s">
        <v>5663</v>
      </c>
      <c r="V691" s="12" t="str">
        <f t="shared" si="1"/>
        <v>3.186291</v>
      </c>
      <c r="W691" s="14" t="str">
        <f t="shared" si="2"/>
        <v>98.509178</v>
      </c>
      <c r="X691" s="14" t="str">
        <f t="shared" si="3"/>
        <v>3.186197</v>
      </c>
      <c r="Y691" s="14" t="str">
        <f t="shared" si="4"/>
        <v>98.509046</v>
      </c>
      <c r="Z691" s="18">
        <f t="shared" si="99"/>
        <v>7116891.575</v>
      </c>
      <c r="AA691" s="14" t="str">
        <f t="shared" si="6"/>
        <v>Diluar Radius</v>
      </c>
      <c r="AB691" s="14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4"/>
      <c r="DR691" s="12" t="b">
        <v>0</v>
      </c>
      <c r="DS691" s="12" t="b">
        <v>0</v>
      </c>
      <c r="DT691" s="12"/>
      <c r="DU691" s="12"/>
      <c r="DV691" s="12" t="s">
        <v>5664</v>
      </c>
      <c r="DW691" s="12" t="b">
        <v>1</v>
      </c>
      <c r="DX691" s="12"/>
      <c r="DY691" s="12"/>
      <c r="DZ691" s="12"/>
      <c r="EA691" s="12"/>
      <c r="EB691" s="12"/>
      <c r="EC691" s="12"/>
      <c r="ED691" s="12"/>
      <c r="EE691" s="12"/>
      <c r="EF691" s="14"/>
      <c r="EG691" s="14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4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4"/>
      <c r="FR691" s="12"/>
      <c r="FS691" s="12"/>
      <c r="FT691" s="12"/>
      <c r="FU691" s="12"/>
      <c r="FV691" s="12"/>
      <c r="FW691" s="12"/>
      <c r="FX691" s="12"/>
      <c r="FY691" s="12"/>
      <c r="FZ691" s="12"/>
      <c r="GA691" s="12"/>
      <c r="GB691" s="12"/>
      <c r="GC691" s="12"/>
      <c r="GD691" s="12"/>
      <c r="GE691" s="12"/>
      <c r="GF691" s="12"/>
      <c r="GG691" s="12"/>
      <c r="GH691" s="12"/>
      <c r="GI691" s="12"/>
      <c r="GJ691" s="12"/>
      <c r="GK691" s="14"/>
      <c r="GL691" s="14"/>
      <c r="GM691" s="12"/>
      <c r="GN691" s="12"/>
      <c r="GO691" s="14"/>
      <c r="GP691" s="14"/>
      <c r="GQ691" s="12"/>
      <c r="GR691" s="14"/>
      <c r="GS691" s="12">
        <v>2.0</v>
      </c>
      <c r="GT691" s="14"/>
      <c r="GU691" s="14"/>
      <c r="GV691" s="14"/>
      <c r="GW691" s="14"/>
      <c r="GX691" s="14"/>
      <c r="GY691" s="14"/>
      <c r="GZ691" s="14"/>
      <c r="HA691" s="14"/>
      <c r="HB691" s="14"/>
      <c r="HC691" s="14"/>
      <c r="HD691" s="14"/>
      <c r="HE691" s="14"/>
      <c r="HF691" s="14"/>
      <c r="HG691" s="14"/>
      <c r="HH691" s="14"/>
      <c r="HI691" s="14"/>
      <c r="HJ691" s="14"/>
      <c r="HK691" s="14"/>
      <c r="HL691" s="14"/>
      <c r="HM691" s="14"/>
      <c r="HN691" s="14"/>
      <c r="HO691" s="14"/>
      <c r="HP691" s="14"/>
      <c r="HQ691" s="12">
        <f t="shared" si="106"/>
        <v>0</v>
      </c>
      <c r="HR691" s="12">
        <v>0.0</v>
      </c>
      <c r="HS691" s="12">
        <v>0.0</v>
      </c>
      <c r="HT691" s="12">
        <v>0.0</v>
      </c>
      <c r="HU691" s="12">
        <v>35000.0</v>
      </c>
      <c r="HV691" s="12">
        <v>0.0</v>
      </c>
      <c r="HW691" s="12">
        <v>0.0</v>
      </c>
      <c r="HX691" s="12">
        <v>35000.0</v>
      </c>
      <c r="HY691" s="20">
        <v>42995.0</v>
      </c>
      <c r="HZ691" s="19">
        <v>36588.0</v>
      </c>
    </row>
    <row r="692">
      <c r="A692" s="12" t="s">
        <v>5665</v>
      </c>
      <c r="B692" s="12" t="s">
        <v>5666</v>
      </c>
      <c r="C692" s="13">
        <v>45239.0</v>
      </c>
      <c r="D692" s="12">
        <v>11.0</v>
      </c>
      <c r="E692" s="12" t="s">
        <v>1094</v>
      </c>
      <c r="F692" s="12" t="s">
        <v>1095</v>
      </c>
      <c r="G692" s="12" t="s">
        <v>237</v>
      </c>
      <c r="H692" s="12" t="s">
        <v>238</v>
      </c>
      <c r="I692" s="12" t="s">
        <v>239</v>
      </c>
      <c r="J692" s="14"/>
      <c r="K692" s="12" t="s">
        <v>5667</v>
      </c>
      <c r="L692" s="12" t="s">
        <v>5668</v>
      </c>
      <c r="M692" s="15" t="s">
        <v>1727</v>
      </c>
      <c r="N692" s="12" t="s">
        <v>1704</v>
      </c>
      <c r="O692" s="12" t="s">
        <v>1100</v>
      </c>
      <c r="P692" s="12" t="s">
        <v>245</v>
      </c>
      <c r="Q692" s="12" t="s">
        <v>299</v>
      </c>
      <c r="R692" s="12" t="s">
        <v>247</v>
      </c>
      <c r="S692" s="12" t="s">
        <v>248</v>
      </c>
      <c r="T692" s="16" t="s">
        <v>5669</v>
      </c>
      <c r="U692" s="17" t="s">
        <v>5670</v>
      </c>
      <c r="V692" s="12" t="str">
        <f t="shared" si="1"/>
        <v>3.199412</v>
      </c>
      <c r="W692" s="14" t="str">
        <f t="shared" si="2"/>
        <v>98.521560</v>
      </c>
      <c r="X692" s="14" t="str">
        <f t="shared" si="3"/>
        <v>3.199430</v>
      </c>
      <c r="Y692" s="14" t="str">
        <f t="shared" si="4"/>
        <v>98.521570</v>
      </c>
      <c r="Z692" s="18">
        <f t="shared" si="99"/>
        <v>2000364.953</v>
      </c>
      <c r="AA692" s="14" t="str">
        <f t="shared" si="6"/>
        <v>Diluar Radius</v>
      </c>
      <c r="AB692" s="14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4"/>
      <c r="DR692" s="12" t="b">
        <v>0</v>
      </c>
      <c r="DS692" s="12" t="b">
        <v>0</v>
      </c>
      <c r="DT692" s="12"/>
      <c r="DU692" s="12"/>
      <c r="DV692" s="12" t="s">
        <v>5671</v>
      </c>
      <c r="DW692" s="12" t="b">
        <v>1</v>
      </c>
      <c r="DX692" s="12"/>
      <c r="DY692" s="12"/>
      <c r="DZ692" s="12"/>
      <c r="EA692" s="12"/>
      <c r="EB692" s="12"/>
      <c r="EC692" s="12"/>
      <c r="ED692" s="12"/>
      <c r="EE692" s="12"/>
      <c r="EF692" s="14"/>
      <c r="EG692" s="14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4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4"/>
      <c r="FR692" s="12"/>
      <c r="FS692" s="12"/>
      <c r="FT692" s="12"/>
      <c r="FU692" s="12"/>
      <c r="FV692" s="12"/>
      <c r="FW692" s="12"/>
      <c r="FX692" s="12"/>
      <c r="FY692" s="12"/>
      <c r="FZ692" s="12"/>
      <c r="GA692" s="12"/>
      <c r="GB692" s="12"/>
      <c r="GC692" s="12"/>
      <c r="GD692" s="12"/>
      <c r="GE692" s="12"/>
      <c r="GF692" s="12"/>
      <c r="GG692" s="12"/>
      <c r="GH692" s="12"/>
      <c r="GI692" s="12"/>
      <c r="GJ692" s="12"/>
      <c r="GK692" s="14"/>
      <c r="GL692" s="14"/>
      <c r="GM692" s="12"/>
      <c r="GN692" s="12">
        <v>2.0</v>
      </c>
      <c r="GO692" s="14"/>
      <c r="GP692" s="14"/>
      <c r="GQ692" s="12"/>
      <c r="GR692" s="14"/>
      <c r="GS692" s="12">
        <v>1.0</v>
      </c>
      <c r="GT692" s="14"/>
      <c r="GU692" s="14"/>
      <c r="GV692" s="14"/>
      <c r="GW692" s="14"/>
      <c r="GX692" s="14"/>
      <c r="GY692" s="14"/>
      <c r="GZ692" s="14"/>
      <c r="HA692" s="14"/>
      <c r="HB692" s="14"/>
      <c r="HC692" s="14"/>
      <c r="HD692" s="14"/>
      <c r="HE692" s="14"/>
      <c r="HF692" s="14"/>
      <c r="HG692" s="14"/>
      <c r="HH692" s="14"/>
      <c r="HI692" s="14"/>
      <c r="HJ692" s="14"/>
      <c r="HK692" s="14"/>
      <c r="HL692" s="14"/>
      <c r="HM692" s="14"/>
      <c r="HN692" s="14"/>
      <c r="HO692" s="14"/>
      <c r="HP692" s="14"/>
      <c r="HQ692" s="12">
        <f t="shared" si="106"/>
        <v>0</v>
      </c>
      <c r="HR692" s="12">
        <v>0.0</v>
      </c>
      <c r="HS692" s="12">
        <v>0.0</v>
      </c>
      <c r="HT692" s="12">
        <v>0.0</v>
      </c>
      <c r="HU692" s="12">
        <v>52500.0</v>
      </c>
      <c r="HV692" s="12">
        <v>0.0</v>
      </c>
      <c r="HW692" s="12">
        <v>0.0</v>
      </c>
      <c r="HX692" s="12">
        <v>52500.0</v>
      </c>
      <c r="HY692" s="12" t="s">
        <v>5672</v>
      </c>
      <c r="HZ692" s="19">
        <v>36611.0</v>
      </c>
    </row>
    <row r="693">
      <c r="A693" s="12" t="s">
        <v>5673</v>
      </c>
      <c r="B693" s="12" t="s">
        <v>5674</v>
      </c>
      <c r="C693" s="13">
        <v>45239.0</v>
      </c>
      <c r="D693" s="12">
        <v>11.0</v>
      </c>
      <c r="E693" s="12" t="s">
        <v>1094</v>
      </c>
      <c r="F693" s="12" t="s">
        <v>1095</v>
      </c>
      <c r="G693" s="12" t="s">
        <v>237</v>
      </c>
      <c r="H693" s="12" t="s">
        <v>238</v>
      </c>
      <c r="I693" s="12" t="s">
        <v>239</v>
      </c>
      <c r="J693" s="14"/>
      <c r="K693" s="12" t="s">
        <v>5675</v>
      </c>
      <c r="L693" s="12" t="s">
        <v>5676</v>
      </c>
      <c r="M693" s="15" t="s">
        <v>1727</v>
      </c>
      <c r="N693" s="12" t="s">
        <v>1704</v>
      </c>
      <c r="O693" s="12" t="s">
        <v>1100</v>
      </c>
      <c r="P693" s="12" t="s">
        <v>245</v>
      </c>
      <c r="Q693" s="12" t="s">
        <v>428</v>
      </c>
      <c r="R693" s="12" t="s">
        <v>429</v>
      </c>
      <c r="S693" s="12" t="s">
        <v>5677</v>
      </c>
      <c r="T693" s="16" t="s">
        <v>5678</v>
      </c>
      <c r="U693" s="17" t="s">
        <v>5679</v>
      </c>
      <c r="V693" s="12" t="str">
        <f t="shared" si="1"/>
        <v>3.195985</v>
      </c>
      <c r="W693" s="14" t="str">
        <f t="shared" si="2"/>
        <v>98.517293</v>
      </c>
      <c r="X693" s="14" t="str">
        <f t="shared" si="3"/>
        <v>3.195957</v>
      </c>
      <c r="Y693" s="14" t="str">
        <f t="shared" si="4"/>
        <v>98.517295</v>
      </c>
      <c r="Z693" s="18">
        <f t="shared" si="99"/>
        <v>3114101.561</v>
      </c>
      <c r="AA693" s="14" t="str">
        <f t="shared" si="6"/>
        <v>Diluar Radius</v>
      </c>
      <c r="AB693" s="14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4"/>
      <c r="DR693" s="12" t="b">
        <v>0</v>
      </c>
      <c r="DS693" s="12" t="b">
        <v>0</v>
      </c>
      <c r="DT693" s="12"/>
      <c r="DU693" s="12"/>
      <c r="DV693" s="12" t="s">
        <v>5680</v>
      </c>
      <c r="DW693" s="12" t="b">
        <v>1</v>
      </c>
      <c r="DX693" s="12"/>
      <c r="DY693" s="12"/>
      <c r="DZ693" s="12"/>
      <c r="EA693" s="12"/>
      <c r="EB693" s="12"/>
      <c r="EC693" s="12"/>
      <c r="ED693" s="12"/>
      <c r="EE693" s="12"/>
      <c r="EF693" s="14"/>
      <c r="EG693" s="14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4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4"/>
      <c r="FR693" s="12"/>
      <c r="FS693" s="12"/>
      <c r="FT693" s="12"/>
      <c r="FU693" s="12"/>
      <c r="FV693" s="12"/>
      <c r="FW693" s="12"/>
      <c r="FX693" s="12"/>
      <c r="FY693" s="12">
        <v>4.0</v>
      </c>
      <c r="FZ693" s="12"/>
      <c r="GA693" s="12"/>
      <c r="GB693" s="12"/>
      <c r="GC693" s="12"/>
      <c r="GD693" s="12"/>
      <c r="GE693" s="12"/>
      <c r="GF693" s="12"/>
      <c r="GG693" s="12"/>
      <c r="GH693" s="12"/>
      <c r="GI693" s="12"/>
      <c r="GJ693" s="12"/>
      <c r="GK693" s="14"/>
      <c r="GL693" s="14"/>
      <c r="GM693" s="12"/>
      <c r="GN693" s="12"/>
      <c r="GO693" s="14"/>
      <c r="GP693" s="14"/>
      <c r="GQ693" s="12"/>
      <c r="GR693" s="14"/>
      <c r="GS693" s="12"/>
      <c r="GT693" s="14"/>
      <c r="GU693" s="14"/>
      <c r="GV693" s="14"/>
      <c r="GW693" s="14"/>
      <c r="GX693" s="14"/>
      <c r="GY693" s="14"/>
      <c r="GZ693" s="14"/>
      <c r="HA693" s="14"/>
      <c r="HB693" s="14"/>
      <c r="HC693" s="14"/>
      <c r="HD693" s="14"/>
      <c r="HE693" s="14"/>
      <c r="HF693" s="14"/>
      <c r="HG693" s="14"/>
      <c r="HH693" s="14"/>
      <c r="HI693" s="14"/>
      <c r="HJ693" s="14"/>
      <c r="HK693" s="14"/>
      <c r="HL693" s="14"/>
      <c r="HM693" s="14"/>
      <c r="HN693" s="14"/>
      <c r="HO693" s="14"/>
      <c r="HP693" s="14"/>
      <c r="HQ693" s="12">
        <f t="shared" si="106"/>
        <v>0</v>
      </c>
      <c r="HR693" s="12">
        <v>48000.0</v>
      </c>
      <c r="HS693" s="12">
        <v>0.0</v>
      </c>
      <c r="HT693" s="12">
        <v>0.0</v>
      </c>
      <c r="HU693" s="12">
        <v>0.0</v>
      </c>
      <c r="HV693" s="12">
        <v>0.0</v>
      </c>
      <c r="HW693" s="12">
        <v>0.0</v>
      </c>
      <c r="HX693" s="12">
        <v>48000.0</v>
      </c>
      <c r="HY693" s="12" t="s">
        <v>5681</v>
      </c>
      <c r="HZ693" s="12" t="s">
        <v>5682</v>
      </c>
    </row>
    <row r="694">
      <c r="A694" s="12" t="s">
        <v>5683</v>
      </c>
      <c r="B694" s="22">
        <v>40500.0</v>
      </c>
      <c r="C694" s="13">
        <v>45239.0</v>
      </c>
      <c r="D694" s="12">
        <v>11.0</v>
      </c>
      <c r="E694" s="12" t="s">
        <v>596</v>
      </c>
      <c r="F694" s="12" t="s">
        <v>597</v>
      </c>
      <c r="G694" s="12" t="s">
        <v>237</v>
      </c>
      <c r="H694" s="12" t="s">
        <v>238</v>
      </c>
      <c r="I694" s="12" t="s">
        <v>239</v>
      </c>
      <c r="J694" s="14"/>
      <c r="K694" s="12" t="s">
        <v>5684</v>
      </c>
      <c r="L694" s="12" t="s">
        <v>5685</v>
      </c>
      <c r="M694" s="15" t="s">
        <v>600</v>
      </c>
      <c r="N694" s="12" t="s">
        <v>331</v>
      </c>
      <c r="O694" s="12" t="s">
        <v>244</v>
      </c>
      <c r="P694" s="12" t="s">
        <v>245</v>
      </c>
      <c r="Q694" s="12" t="s">
        <v>428</v>
      </c>
      <c r="R694" s="12" t="s">
        <v>429</v>
      </c>
      <c r="S694" s="12" t="s">
        <v>248</v>
      </c>
      <c r="T694" s="16" t="s">
        <v>5686</v>
      </c>
      <c r="U694" s="17" t="s">
        <v>5687</v>
      </c>
      <c r="V694" s="12" t="str">
        <f t="shared" si="1"/>
        <v>3.601477</v>
      </c>
      <c r="W694" s="14" t="str">
        <f t="shared" si="2"/>
        <v>98.567353</v>
      </c>
      <c r="X694" s="14" t="str">
        <f t="shared" si="3"/>
        <v>3.601478</v>
      </c>
      <c r="Y694" s="14" t="str">
        <f t="shared" si="4"/>
        <v>98.567358</v>
      </c>
      <c r="Z694" s="18">
        <f t="shared" si="99"/>
        <v>471657.7983</v>
      </c>
      <c r="AA694" s="14" t="str">
        <f t="shared" si="6"/>
        <v>Diluar Radius</v>
      </c>
      <c r="AB694" s="14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 t="b">
        <v>1</v>
      </c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 t="b">
        <v>1</v>
      </c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 t="b">
        <v>1</v>
      </c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4"/>
      <c r="DR694" s="12" t="b">
        <v>0</v>
      </c>
      <c r="DS694" s="12" t="b">
        <v>0</v>
      </c>
      <c r="DT694" s="12"/>
      <c r="DU694" s="12"/>
      <c r="DV694" s="12" t="s">
        <v>5688</v>
      </c>
      <c r="DW694" s="12" t="b">
        <v>1</v>
      </c>
      <c r="DX694" s="12"/>
      <c r="DY694" s="12"/>
      <c r="DZ694" s="12"/>
      <c r="EA694" s="12"/>
      <c r="EB694" s="12"/>
      <c r="EC694" s="12"/>
      <c r="ED694" s="12"/>
      <c r="EE694" s="12"/>
      <c r="EF694" s="14"/>
      <c r="EG694" s="14"/>
      <c r="EH694" s="12"/>
      <c r="EI694" s="12"/>
      <c r="EJ694" s="12"/>
      <c r="EK694" s="12">
        <v>1.0</v>
      </c>
      <c r="EL694" s="12"/>
      <c r="EM694" s="12"/>
      <c r="EN694" s="12"/>
      <c r="EO694" s="12"/>
      <c r="EP694" s="12"/>
      <c r="EQ694" s="12"/>
      <c r="ER694" s="12"/>
      <c r="ES694" s="12"/>
      <c r="ET694" s="14"/>
      <c r="EU694" s="12"/>
      <c r="EV694" s="12"/>
      <c r="EW694" s="12"/>
      <c r="EX694" s="12"/>
      <c r="EY694" s="12"/>
      <c r="EZ694" s="12"/>
      <c r="FA694" s="12"/>
      <c r="FB694" s="12"/>
      <c r="FC694" s="12">
        <v>4.0</v>
      </c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4"/>
      <c r="FR694" s="12"/>
      <c r="FS694" s="12"/>
      <c r="FT694" s="12"/>
      <c r="FU694" s="12"/>
      <c r="FV694" s="12"/>
      <c r="FW694" s="12"/>
      <c r="FX694" s="12"/>
      <c r="FY694" s="12">
        <v>4.0</v>
      </c>
      <c r="FZ694" s="12"/>
      <c r="GA694" s="12"/>
      <c r="GB694" s="12"/>
      <c r="GC694" s="12"/>
      <c r="GD694" s="12"/>
      <c r="GE694" s="12"/>
      <c r="GF694" s="12"/>
      <c r="GG694" s="12"/>
      <c r="GH694" s="12"/>
      <c r="GI694" s="12"/>
      <c r="GJ694" s="12"/>
      <c r="GK694" s="14"/>
      <c r="GL694" s="14"/>
      <c r="GM694" s="12"/>
      <c r="GN694" s="12"/>
      <c r="GO694" s="14"/>
      <c r="GP694" s="14"/>
      <c r="GQ694" s="12"/>
      <c r="GR694" s="14"/>
      <c r="GS694" s="12"/>
      <c r="GT694" s="14"/>
      <c r="GU694" s="14"/>
      <c r="GV694" s="14"/>
      <c r="GW694" s="14"/>
      <c r="GX694" s="14"/>
      <c r="GY694" s="14"/>
      <c r="GZ694" s="14"/>
      <c r="HA694" s="14"/>
      <c r="HB694" s="14"/>
      <c r="HC694" s="14"/>
      <c r="HD694" s="14"/>
      <c r="HE694" s="14"/>
      <c r="HF694" s="14"/>
      <c r="HG694" s="14"/>
      <c r="HH694" s="14"/>
      <c r="HI694" s="14"/>
      <c r="HJ694" s="14"/>
      <c r="HK694" s="14"/>
      <c r="HL694" s="14"/>
      <c r="HM694" s="14"/>
      <c r="HN694" s="14"/>
      <c r="HO694" s="14"/>
      <c r="HP694" s="14"/>
      <c r="HQ694" s="12">
        <f t="shared" si="106"/>
        <v>3</v>
      </c>
      <c r="HR694" s="12">
        <v>96000.0</v>
      </c>
      <c r="HS694" s="12">
        <v>12500.0</v>
      </c>
      <c r="HT694" s="12">
        <v>0.0</v>
      </c>
      <c r="HU694" s="12">
        <v>0.0</v>
      </c>
      <c r="HV694" s="12">
        <v>0.0</v>
      </c>
      <c r="HW694" s="12">
        <v>0.0</v>
      </c>
      <c r="HX694" s="12">
        <v>108500.0</v>
      </c>
      <c r="HY694" s="12" t="s">
        <v>5689</v>
      </c>
      <c r="HZ694" s="19">
        <v>36579.0</v>
      </c>
    </row>
    <row r="695">
      <c r="A695" s="12" t="s">
        <v>5690</v>
      </c>
      <c r="B695" s="12" t="s">
        <v>5691</v>
      </c>
      <c r="C695" s="13">
        <v>45240.0</v>
      </c>
      <c r="D695" s="12">
        <v>11.0</v>
      </c>
      <c r="E695" s="12" t="s">
        <v>293</v>
      </c>
      <c r="F695" s="12" t="s">
        <v>629</v>
      </c>
      <c r="G695" s="12" t="s">
        <v>237</v>
      </c>
      <c r="H695" s="12" t="s">
        <v>238</v>
      </c>
      <c r="I695" s="12" t="s">
        <v>239</v>
      </c>
      <c r="J695" s="14"/>
      <c r="K695" s="12" t="s">
        <v>2707</v>
      </c>
      <c r="L695" s="12" t="s">
        <v>2708</v>
      </c>
      <c r="M695" s="12" t="str">
        <v>#ERROR!</v>
      </c>
      <c r="N695" s="12" t="s">
        <v>642</v>
      </c>
      <c r="O695" s="12" t="s">
        <v>259</v>
      </c>
      <c r="P695" s="12" t="s">
        <v>245</v>
      </c>
      <c r="Q695" s="12" t="s">
        <v>278</v>
      </c>
      <c r="R695" s="12" t="s">
        <v>279</v>
      </c>
      <c r="S695" s="12" t="s">
        <v>1865</v>
      </c>
      <c r="T695" s="16" t="s">
        <v>5692</v>
      </c>
      <c r="U695" s="17" t="s">
        <v>5693</v>
      </c>
      <c r="V695" s="12" t="str">
        <f t="shared" si="1"/>
        <v>3.585457</v>
      </c>
      <c r="W695" s="14" t="str">
        <f t="shared" si="2"/>
        <v>98.669456</v>
      </c>
      <c r="X695" s="14" t="str">
        <f t="shared" si="3"/>
        <v>3.585437</v>
      </c>
      <c r="Y695" s="14" t="str">
        <f t="shared" si="4"/>
        <v>98.669421</v>
      </c>
      <c r="Z695" s="18">
        <f t="shared" si="99"/>
        <v>4161465.809</v>
      </c>
      <c r="AA695" s="14" t="str">
        <f t="shared" si="6"/>
        <v>Diluar Radius</v>
      </c>
      <c r="AB695" s="14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4"/>
      <c r="DR695" s="12" t="b">
        <v>0</v>
      </c>
      <c r="DS695" s="12" t="b">
        <v>0</v>
      </c>
      <c r="DT695" s="12"/>
      <c r="DU695" s="12"/>
      <c r="DV695" s="12" t="s">
        <v>5694</v>
      </c>
      <c r="DW695" s="12" t="b">
        <v>1</v>
      </c>
      <c r="DX695" s="12"/>
      <c r="DY695" s="12"/>
      <c r="DZ695" s="12"/>
      <c r="EA695" s="12"/>
      <c r="EB695" s="12"/>
      <c r="EC695" s="12"/>
      <c r="ED695" s="12"/>
      <c r="EE695" s="12"/>
      <c r="EF695" s="14"/>
      <c r="EG695" s="14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4"/>
      <c r="EU695" s="12"/>
      <c r="EV695" s="12"/>
      <c r="EW695" s="12">
        <v>1.0</v>
      </c>
      <c r="EX695" s="12">
        <v>1.0</v>
      </c>
      <c r="EY695" s="12">
        <v>1.0</v>
      </c>
      <c r="EZ695" s="12"/>
      <c r="FA695" s="12">
        <v>1.0</v>
      </c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4"/>
      <c r="FR695" s="12"/>
      <c r="FS695" s="12"/>
      <c r="FT695" s="12"/>
      <c r="FU695" s="12"/>
      <c r="FV695" s="12"/>
      <c r="FW695" s="12"/>
      <c r="FX695" s="12"/>
      <c r="FY695" s="12"/>
      <c r="FZ695" s="12"/>
      <c r="GA695" s="12"/>
      <c r="GB695" s="12"/>
      <c r="GC695" s="12"/>
      <c r="GD695" s="12"/>
      <c r="GE695" s="12"/>
      <c r="GF695" s="12"/>
      <c r="GG695" s="12"/>
      <c r="GH695" s="12"/>
      <c r="GI695" s="12"/>
      <c r="GJ695" s="12"/>
      <c r="GK695" s="14"/>
      <c r="GL695" s="14"/>
      <c r="GM695" s="12"/>
      <c r="GN695" s="12"/>
      <c r="GO695" s="14"/>
      <c r="GP695" s="14"/>
      <c r="GQ695" s="12"/>
      <c r="GR695" s="14"/>
      <c r="GS695" s="12"/>
      <c r="GT695" s="14"/>
      <c r="GU695" s="14"/>
      <c r="GV695" s="14"/>
      <c r="GW695" s="14"/>
      <c r="GX695" s="14"/>
      <c r="GY695" s="14"/>
      <c r="GZ695" s="14"/>
      <c r="HA695" s="14"/>
      <c r="HB695" s="14"/>
      <c r="HC695" s="14"/>
      <c r="HD695" s="14"/>
      <c r="HE695" s="14"/>
      <c r="HF695" s="14"/>
      <c r="HG695" s="14"/>
      <c r="HH695" s="14"/>
      <c r="HI695" s="14"/>
      <c r="HJ695" s="14"/>
      <c r="HK695" s="14"/>
      <c r="HL695" s="14"/>
      <c r="HM695" s="14"/>
      <c r="HN695" s="14"/>
      <c r="HO695" s="14"/>
      <c r="HP695" s="14"/>
      <c r="HQ695" s="12">
        <f t="shared" si="106"/>
        <v>0</v>
      </c>
      <c r="HR695" s="12">
        <v>48000.0</v>
      </c>
      <c r="HS695" s="12">
        <v>0.0</v>
      </c>
      <c r="HT695" s="12">
        <v>0.0</v>
      </c>
      <c r="HU695" s="12">
        <v>0.0</v>
      </c>
      <c r="HV695" s="12">
        <v>0.0</v>
      </c>
      <c r="HW695" s="12">
        <v>0.0</v>
      </c>
      <c r="HX695" s="12">
        <v>48000.0</v>
      </c>
      <c r="HY695" s="12" t="s">
        <v>5695</v>
      </c>
      <c r="HZ695" s="12" t="s">
        <v>567</v>
      </c>
    </row>
    <row r="696">
      <c r="A696" s="12" t="s">
        <v>5696</v>
      </c>
      <c r="B696" s="20">
        <v>41921.0</v>
      </c>
      <c r="C696" s="13">
        <v>45240.0</v>
      </c>
      <c r="D696" s="12">
        <v>11.0</v>
      </c>
      <c r="E696" s="12" t="s">
        <v>306</v>
      </c>
      <c r="F696" s="12" t="s">
        <v>318</v>
      </c>
      <c r="G696" s="12" t="s">
        <v>237</v>
      </c>
      <c r="H696" s="12" t="s">
        <v>238</v>
      </c>
      <c r="I696" s="12" t="s">
        <v>239</v>
      </c>
      <c r="J696" s="14"/>
      <c r="K696" s="12" t="s">
        <v>5697</v>
      </c>
      <c r="L696" s="12" t="s">
        <v>5698</v>
      </c>
      <c r="M696" s="15" t="s">
        <v>5699</v>
      </c>
      <c r="N696" s="12" t="s">
        <v>419</v>
      </c>
      <c r="O696" s="12" t="s">
        <v>259</v>
      </c>
      <c r="P696" s="12" t="s">
        <v>245</v>
      </c>
      <c r="Q696" s="12" t="s">
        <v>299</v>
      </c>
      <c r="R696" s="12" t="s">
        <v>247</v>
      </c>
      <c r="S696" s="12" t="s">
        <v>5700</v>
      </c>
      <c r="T696" s="16" t="s">
        <v>5701</v>
      </c>
      <c r="U696" s="17" t="s">
        <v>4908</v>
      </c>
      <c r="V696" s="12" t="str">
        <f t="shared" si="1"/>
        <v>3.584003</v>
      </c>
      <c r="W696" s="14" t="str">
        <f t="shared" si="2"/>
        <v>98.662907</v>
      </c>
      <c r="X696" s="14" t="str">
        <f t="shared" si="3"/>
        <v>3.573003</v>
      </c>
      <c r="Y696" s="14" t="str">
        <f t="shared" si="4"/>
        <v>98.651665</v>
      </c>
      <c r="Z696" s="18">
        <f t="shared" si="99"/>
        <v>10843583.57</v>
      </c>
      <c r="AA696" s="14" t="str">
        <f t="shared" si="6"/>
        <v>Diluar Radius</v>
      </c>
      <c r="AB696" s="14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 t="b">
        <v>1</v>
      </c>
      <c r="BC696" s="12"/>
      <c r="BD696" s="12"/>
      <c r="BE696" s="12"/>
      <c r="BF696" s="12" t="b">
        <v>1</v>
      </c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 t="b">
        <v>1</v>
      </c>
      <c r="BV696" s="12" t="b">
        <v>1</v>
      </c>
      <c r="BW696" s="12"/>
      <c r="BX696" s="12"/>
      <c r="BY696" s="12"/>
      <c r="BZ696" s="12" t="b">
        <v>1</v>
      </c>
      <c r="CA696" s="12"/>
      <c r="CB696" s="12" t="b">
        <v>1</v>
      </c>
      <c r="CC696" s="12"/>
      <c r="CD696" s="12" t="b">
        <v>1</v>
      </c>
      <c r="CE696" s="12"/>
      <c r="CF696" s="12"/>
      <c r="CG696" s="12"/>
      <c r="CH696" s="12"/>
      <c r="CI696" s="12"/>
      <c r="CJ696" s="12"/>
      <c r="CK696" s="12"/>
      <c r="CL696" s="12" t="b">
        <v>1</v>
      </c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4"/>
      <c r="DR696" s="12" t="b">
        <v>0</v>
      </c>
      <c r="DS696" s="12" t="b">
        <v>0</v>
      </c>
      <c r="DT696" s="12"/>
      <c r="DU696" s="12"/>
      <c r="DV696" s="12" t="s">
        <v>5702</v>
      </c>
      <c r="DW696" s="12" t="b">
        <v>0</v>
      </c>
      <c r="DX696" s="12"/>
      <c r="DY696" s="12"/>
      <c r="DZ696" s="12"/>
      <c r="EA696" s="12"/>
      <c r="EB696" s="12"/>
      <c r="EC696" s="12"/>
      <c r="ED696" s="12"/>
      <c r="EE696" s="12"/>
      <c r="EF696" s="14"/>
      <c r="EG696" s="14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4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4"/>
      <c r="FR696" s="12"/>
      <c r="FS696" s="12"/>
      <c r="FT696" s="12"/>
      <c r="FU696" s="12"/>
      <c r="FV696" s="12"/>
      <c r="FW696" s="12"/>
      <c r="FX696" s="12"/>
      <c r="FY696" s="12"/>
      <c r="FZ696" s="12"/>
      <c r="GA696" s="12"/>
      <c r="GB696" s="12"/>
      <c r="GC696" s="12"/>
      <c r="GD696" s="12"/>
      <c r="GE696" s="12"/>
      <c r="GF696" s="12"/>
      <c r="GG696" s="12"/>
      <c r="GH696" s="12"/>
      <c r="GI696" s="12"/>
      <c r="GJ696" s="12"/>
      <c r="GK696" s="14"/>
      <c r="GL696" s="14"/>
      <c r="GM696" s="12"/>
      <c r="GN696" s="12"/>
      <c r="GO696" s="14"/>
      <c r="GP696" s="14"/>
      <c r="GQ696" s="12"/>
      <c r="GR696" s="14"/>
      <c r="GS696" s="12"/>
      <c r="GT696" s="14"/>
      <c r="GU696" s="14"/>
      <c r="GV696" s="14"/>
      <c r="GW696" s="14"/>
      <c r="GX696" s="14"/>
      <c r="GY696" s="14"/>
      <c r="GZ696" s="14"/>
      <c r="HA696" s="14"/>
      <c r="HB696" s="14"/>
      <c r="HC696" s="14"/>
      <c r="HD696" s="14"/>
      <c r="HE696" s="14"/>
      <c r="HF696" s="14"/>
      <c r="HG696" s="14"/>
      <c r="HH696" s="14"/>
      <c r="HI696" s="14"/>
      <c r="HJ696" s="14"/>
      <c r="HK696" s="14"/>
      <c r="HL696" s="14"/>
      <c r="HM696" s="14"/>
      <c r="HN696" s="14"/>
      <c r="HO696" s="14"/>
      <c r="HP696" s="14"/>
      <c r="HQ696" s="12">
        <f t="shared" si="106"/>
        <v>8</v>
      </c>
      <c r="HR696" s="12">
        <v>0.0</v>
      </c>
      <c r="HS696" s="12">
        <v>0.0</v>
      </c>
      <c r="HT696" s="12">
        <v>0.0</v>
      </c>
      <c r="HU696" s="12">
        <v>0.0</v>
      </c>
      <c r="HV696" s="12">
        <v>0.0</v>
      </c>
      <c r="HW696" s="12">
        <v>0.0</v>
      </c>
      <c r="HX696" s="12">
        <v>0.0</v>
      </c>
      <c r="HY696" s="12" t="s">
        <v>5703</v>
      </c>
      <c r="HZ696" s="12" t="s">
        <v>5704</v>
      </c>
    </row>
    <row r="697">
      <c r="A697" s="12" t="s">
        <v>5705</v>
      </c>
      <c r="B697" s="12" t="s">
        <v>5706</v>
      </c>
      <c r="C697" s="13">
        <v>45240.0</v>
      </c>
      <c r="D697" s="12">
        <v>11.0</v>
      </c>
      <c r="E697" s="12" t="s">
        <v>475</v>
      </c>
      <c r="F697" s="12" t="s">
        <v>476</v>
      </c>
      <c r="G697" s="12" t="s">
        <v>237</v>
      </c>
      <c r="H697" s="12" t="s">
        <v>238</v>
      </c>
      <c r="I697" s="12" t="s">
        <v>239</v>
      </c>
      <c r="J697" s="14"/>
      <c r="K697" s="12" t="s">
        <v>5707</v>
      </c>
      <c r="L697" s="12" t="s">
        <v>5708</v>
      </c>
      <c r="M697" s="12" t="str">
        <v>#ERROR!</v>
      </c>
      <c r="N697" s="12" t="s">
        <v>480</v>
      </c>
      <c r="O697" s="12" t="s">
        <v>259</v>
      </c>
      <c r="P697" s="12" t="s">
        <v>245</v>
      </c>
      <c r="Q697" s="12" t="s">
        <v>299</v>
      </c>
      <c r="R697" s="12" t="s">
        <v>247</v>
      </c>
      <c r="S697" s="15" t="s">
        <v>1727</v>
      </c>
      <c r="T697" s="16" t="s">
        <v>5709</v>
      </c>
      <c r="U697" s="17" t="s">
        <v>5710</v>
      </c>
      <c r="V697" s="12" t="str">
        <f t="shared" si="1"/>
        <v>3.620806</v>
      </c>
      <c r="W697" s="14" t="str">
        <f t="shared" si="2"/>
        <v>98.684288</v>
      </c>
      <c r="X697" s="14" t="str">
        <f t="shared" si="3"/>
        <v>3.620721</v>
      </c>
      <c r="Y697" s="14" t="str">
        <f t="shared" si="4"/>
        <v>98.684252</v>
      </c>
      <c r="Z697" s="18">
        <f t="shared" si="99"/>
        <v>9190780.848</v>
      </c>
      <c r="AA697" s="14" t="str">
        <f t="shared" si="6"/>
        <v>Diluar Radius</v>
      </c>
      <c r="AB697" s="14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 t="b">
        <v>1</v>
      </c>
      <c r="BA697" s="12"/>
      <c r="BB697" s="12" t="b">
        <v>1</v>
      </c>
      <c r="BC697" s="12"/>
      <c r="BD697" s="12"/>
      <c r="BE697" s="12"/>
      <c r="BF697" s="12" t="b">
        <v>1</v>
      </c>
      <c r="BG697" s="12"/>
      <c r="BH697" s="12"/>
      <c r="BI697" s="12" t="b">
        <v>1</v>
      </c>
      <c r="BJ697" s="12"/>
      <c r="BK697" s="12"/>
      <c r="BL697" s="12" t="b">
        <v>1</v>
      </c>
      <c r="BM697" s="12"/>
      <c r="BN697" s="12"/>
      <c r="BO697" s="12"/>
      <c r="BP697" s="12"/>
      <c r="BQ697" s="12"/>
      <c r="BR697" s="12"/>
      <c r="BS697" s="12"/>
      <c r="BT697" s="12"/>
      <c r="BU697" s="12"/>
      <c r="BV697" s="12" t="b">
        <v>1</v>
      </c>
      <c r="BW697" s="12"/>
      <c r="BX697" s="12"/>
      <c r="BY697" s="12"/>
      <c r="BZ697" s="12" t="b">
        <v>1</v>
      </c>
      <c r="CA697" s="12"/>
      <c r="CB697" s="12" t="b">
        <v>1</v>
      </c>
      <c r="CC697" s="12"/>
      <c r="CD697" s="12"/>
      <c r="CE697" s="12"/>
      <c r="CF697" s="12"/>
      <c r="CG697" s="12"/>
      <c r="CH697" s="12"/>
      <c r="CI697" s="12"/>
      <c r="CJ697" s="12" t="b">
        <v>1</v>
      </c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4"/>
      <c r="DR697" s="12" t="b">
        <v>0</v>
      </c>
      <c r="DS697" s="12" t="b">
        <v>0</v>
      </c>
      <c r="DT697" s="12"/>
      <c r="DU697" s="12"/>
      <c r="DV697" s="12" t="s">
        <v>5711</v>
      </c>
      <c r="DW697" s="12" t="b">
        <v>1</v>
      </c>
      <c r="DX697" s="12"/>
      <c r="DY697" s="12"/>
      <c r="DZ697" s="12"/>
      <c r="EA697" s="12"/>
      <c r="EB697" s="12"/>
      <c r="EC697" s="12"/>
      <c r="ED697" s="12"/>
      <c r="EE697" s="12"/>
      <c r="EF697" s="14"/>
      <c r="EG697" s="14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4"/>
      <c r="EU697" s="12"/>
      <c r="EV697" s="12"/>
      <c r="EW697" s="12"/>
      <c r="EX697" s="12"/>
      <c r="EY697" s="12"/>
      <c r="EZ697" s="12"/>
      <c r="FA697" s="12"/>
      <c r="FB697" s="12"/>
      <c r="FC697" s="12">
        <v>1.0</v>
      </c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4"/>
      <c r="FR697" s="12"/>
      <c r="FS697" s="12"/>
      <c r="FT697" s="12"/>
      <c r="FU697" s="12"/>
      <c r="FV697" s="12"/>
      <c r="FW697" s="12">
        <v>1.0</v>
      </c>
      <c r="FX697" s="12"/>
      <c r="FY697" s="12"/>
      <c r="FZ697" s="12"/>
      <c r="GA697" s="12"/>
      <c r="GB697" s="12"/>
      <c r="GC697" s="12"/>
      <c r="GD697" s="12"/>
      <c r="GE697" s="12"/>
      <c r="GF697" s="12"/>
      <c r="GG697" s="12">
        <v>1.0</v>
      </c>
      <c r="GH697" s="12"/>
      <c r="GI697" s="12"/>
      <c r="GJ697" s="12"/>
      <c r="GK697" s="14"/>
      <c r="GL697" s="14"/>
      <c r="GM697" s="12"/>
      <c r="GN697" s="12"/>
      <c r="GO697" s="14"/>
      <c r="GP697" s="14"/>
      <c r="GQ697" s="12"/>
      <c r="GR697" s="14"/>
      <c r="GS697" s="12"/>
      <c r="GT697" s="14"/>
      <c r="GU697" s="14"/>
      <c r="GV697" s="14"/>
      <c r="GW697" s="14"/>
      <c r="GX697" s="14"/>
      <c r="GY697" s="14"/>
      <c r="GZ697" s="14"/>
      <c r="HA697" s="14"/>
      <c r="HB697" s="14"/>
      <c r="HC697" s="14"/>
      <c r="HD697" s="14"/>
      <c r="HE697" s="14"/>
      <c r="HF697" s="14"/>
      <c r="HG697" s="14"/>
      <c r="HH697" s="14"/>
      <c r="HI697" s="14"/>
      <c r="HJ697" s="14"/>
      <c r="HK697" s="14"/>
      <c r="HL697" s="14"/>
      <c r="HM697" s="14"/>
      <c r="HN697" s="14"/>
      <c r="HO697" s="14"/>
      <c r="HP697" s="14"/>
      <c r="HQ697" s="12">
        <f t="shared" si="106"/>
        <v>9</v>
      </c>
      <c r="HR697" s="12">
        <v>36000.0</v>
      </c>
      <c r="HS697" s="12">
        <v>0.0</v>
      </c>
      <c r="HT697" s="12">
        <v>0.0</v>
      </c>
      <c r="HU697" s="12">
        <v>0.0</v>
      </c>
      <c r="HV697" s="12">
        <v>0.0</v>
      </c>
      <c r="HW697" s="12">
        <v>0.0</v>
      </c>
      <c r="HX697" s="12">
        <v>36000.0</v>
      </c>
      <c r="HY697" s="12" t="s">
        <v>5712</v>
      </c>
      <c r="HZ697" s="12" t="s">
        <v>3661</v>
      </c>
    </row>
    <row r="698">
      <c r="A698" s="12" t="s">
        <v>5713</v>
      </c>
      <c r="B698" s="12" t="s">
        <v>5714</v>
      </c>
      <c r="C698" s="13">
        <v>45240.0</v>
      </c>
      <c r="D698" s="12">
        <v>11.0</v>
      </c>
      <c r="E698" s="12" t="s">
        <v>293</v>
      </c>
      <c r="F698" s="12" t="s">
        <v>629</v>
      </c>
      <c r="G698" s="12" t="s">
        <v>237</v>
      </c>
      <c r="H698" s="12" t="s">
        <v>238</v>
      </c>
      <c r="I698" s="12" t="s">
        <v>239</v>
      </c>
      <c r="J698" s="14"/>
      <c r="K698" s="12" t="s">
        <v>5715</v>
      </c>
      <c r="L698" s="12" t="s">
        <v>5716</v>
      </c>
      <c r="M698" s="15" t="s">
        <v>297</v>
      </c>
      <c r="N698" s="12" t="s">
        <v>642</v>
      </c>
      <c r="O698" s="12" t="s">
        <v>259</v>
      </c>
      <c r="P698" s="12" t="s">
        <v>245</v>
      </c>
      <c r="Q698" s="12" t="s">
        <v>299</v>
      </c>
      <c r="R698" s="12" t="s">
        <v>247</v>
      </c>
      <c r="S698" s="12" t="s">
        <v>248</v>
      </c>
      <c r="T698" s="16" t="s">
        <v>5717</v>
      </c>
      <c r="U698" s="17" t="s">
        <v>5718</v>
      </c>
      <c r="V698" s="12" t="str">
        <f t="shared" si="1"/>
        <v>3.583797</v>
      </c>
      <c r="W698" s="14" t="str">
        <f t="shared" si="2"/>
        <v>98.669169</v>
      </c>
      <c r="X698" s="14" t="str">
        <f t="shared" si="3"/>
        <v>3.585017</v>
      </c>
      <c r="Y698" s="14" t="str">
        <f t="shared" si="4"/>
        <v>98.670350</v>
      </c>
      <c r="Z698" s="18">
        <f t="shared" si="99"/>
        <v>9649496.863</v>
      </c>
      <c r="AA698" s="14" t="str">
        <f t="shared" si="6"/>
        <v>Diluar Radius</v>
      </c>
      <c r="AB698" s="14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4"/>
      <c r="DR698" s="12" t="b">
        <v>0</v>
      </c>
      <c r="DS698" s="12" t="b">
        <v>0</v>
      </c>
      <c r="DT698" s="12"/>
      <c r="DU698" s="12"/>
      <c r="DV698" s="12" t="s">
        <v>5719</v>
      </c>
      <c r="DW698" s="12" t="b">
        <v>1</v>
      </c>
      <c r="DX698" s="12"/>
      <c r="DY698" s="12"/>
      <c r="DZ698" s="12"/>
      <c r="EA698" s="12"/>
      <c r="EB698" s="12"/>
      <c r="EC698" s="12"/>
      <c r="ED698" s="12"/>
      <c r="EE698" s="12"/>
      <c r="EF698" s="14"/>
      <c r="EG698" s="14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4"/>
      <c r="EU698" s="12"/>
      <c r="EV698" s="12"/>
      <c r="EW698" s="12"/>
      <c r="EX698" s="12"/>
      <c r="EY698" s="12"/>
      <c r="EZ698" s="12"/>
      <c r="FA698" s="12"/>
      <c r="FB698" s="12"/>
      <c r="FC698" s="12">
        <v>1.0</v>
      </c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4"/>
      <c r="FR698" s="12"/>
      <c r="FS698" s="12">
        <v>1.0</v>
      </c>
      <c r="FT698" s="12"/>
      <c r="FU698" s="12"/>
      <c r="FV698" s="12"/>
      <c r="FW698" s="12"/>
      <c r="FX698" s="12"/>
      <c r="FY698" s="12"/>
      <c r="FZ698" s="12"/>
      <c r="GA698" s="12"/>
      <c r="GB698" s="12"/>
      <c r="GC698" s="12"/>
      <c r="GD698" s="12"/>
      <c r="GE698" s="12"/>
      <c r="GF698" s="12"/>
      <c r="GG698" s="12"/>
      <c r="GH698" s="12"/>
      <c r="GI698" s="12"/>
      <c r="GJ698" s="12"/>
      <c r="GK698" s="14"/>
      <c r="GL698" s="14"/>
      <c r="GM698" s="12"/>
      <c r="GN698" s="12"/>
      <c r="GO698" s="14"/>
      <c r="GP698" s="14"/>
      <c r="GQ698" s="12"/>
      <c r="GR698" s="14"/>
      <c r="GS698" s="12"/>
      <c r="GT698" s="14"/>
      <c r="GU698" s="14"/>
      <c r="GV698" s="14"/>
      <c r="GW698" s="14"/>
      <c r="GX698" s="14"/>
      <c r="GY698" s="14"/>
      <c r="GZ698" s="14"/>
      <c r="HA698" s="14"/>
      <c r="HB698" s="14"/>
      <c r="HC698" s="14"/>
      <c r="HD698" s="14"/>
      <c r="HE698" s="14"/>
      <c r="HF698" s="14"/>
      <c r="HG698" s="14"/>
      <c r="HH698" s="14"/>
      <c r="HI698" s="14"/>
      <c r="HJ698" s="14"/>
      <c r="HK698" s="14"/>
      <c r="HL698" s="14"/>
      <c r="HM698" s="14"/>
      <c r="HN698" s="14"/>
      <c r="HO698" s="14"/>
      <c r="HP698" s="14"/>
      <c r="HQ698" s="12">
        <f t="shared" si="106"/>
        <v>0</v>
      </c>
      <c r="HR698" s="12">
        <v>24000.0</v>
      </c>
      <c r="HS698" s="12">
        <v>0.0</v>
      </c>
      <c r="HT698" s="12">
        <v>0.0</v>
      </c>
      <c r="HU698" s="12">
        <v>0.0</v>
      </c>
      <c r="HV698" s="12">
        <v>0.0</v>
      </c>
      <c r="HW698" s="12">
        <v>0.0</v>
      </c>
      <c r="HX698" s="12">
        <v>24000.0</v>
      </c>
      <c r="HY698" s="12" t="s">
        <v>5720</v>
      </c>
      <c r="HZ698" s="19">
        <v>36545.0</v>
      </c>
    </row>
    <row r="699">
      <c r="A699" s="12" t="s">
        <v>5721</v>
      </c>
      <c r="B699" s="12" t="s">
        <v>5722</v>
      </c>
      <c r="C699" s="13">
        <v>45240.0</v>
      </c>
      <c r="D699" s="12">
        <v>11.0</v>
      </c>
      <c r="E699" s="12" t="s">
        <v>235</v>
      </c>
      <c r="F699" s="12" t="s">
        <v>236</v>
      </c>
      <c r="G699" s="12" t="s">
        <v>237</v>
      </c>
      <c r="H699" s="12" t="s">
        <v>238</v>
      </c>
      <c r="I699" s="12" t="s">
        <v>239</v>
      </c>
      <c r="J699" s="14"/>
      <c r="K699" s="12" t="s">
        <v>2428</v>
      </c>
      <c r="L699" s="12" t="s">
        <v>2429</v>
      </c>
      <c r="M699" s="15" t="s">
        <v>853</v>
      </c>
      <c r="N699" s="12" t="s">
        <v>243</v>
      </c>
      <c r="O699" s="12" t="s">
        <v>244</v>
      </c>
      <c r="P699" s="12" t="s">
        <v>245</v>
      </c>
      <c r="Q699" s="12" t="s">
        <v>299</v>
      </c>
      <c r="R699" s="12" t="s">
        <v>247</v>
      </c>
      <c r="S699" s="12" t="s">
        <v>248</v>
      </c>
      <c r="T699" s="16" t="s">
        <v>5723</v>
      </c>
      <c r="U699" s="17" t="s">
        <v>5724</v>
      </c>
      <c r="V699" s="12" t="str">
        <f t="shared" si="1"/>
        <v>3.607970</v>
      </c>
      <c r="W699" s="14" t="str">
        <f t="shared" si="2"/>
        <v>98.711940</v>
      </c>
      <c r="X699" s="14" t="str">
        <f t="shared" si="3"/>
        <v>3.608118</v>
      </c>
      <c r="Y699" s="14" t="str">
        <f t="shared" si="4"/>
        <v>98.712503</v>
      </c>
      <c r="Z699" s="18">
        <f t="shared" si="99"/>
        <v>7256496.904</v>
      </c>
      <c r="AA699" s="14" t="str">
        <f t="shared" si="6"/>
        <v>Diluar Radius</v>
      </c>
      <c r="AB699" s="14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 t="b">
        <v>1</v>
      </c>
      <c r="BC699" s="12"/>
      <c r="BD699" s="12"/>
      <c r="BE699" s="12"/>
      <c r="BF699" s="12" t="b">
        <v>1</v>
      </c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 t="b">
        <v>1</v>
      </c>
      <c r="BW699" s="12"/>
      <c r="BX699" s="12"/>
      <c r="BY699" s="12"/>
      <c r="BZ699" s="12" t="b">
        <v>1</v>
      </c>
      <c r="CA699" s="12"/>
      <c r="CB699" s="12" t="b">
        <v>1</v>
      </c>
      <c r="CC699" s="12"/>
      <c r="CD699" s="12"/>
      <c r="CE699" s="12"/>
      <c r="CF699" s="12"/>
      <c r="CG699" s="12"/>
      <c r="CH699" s="12"/>
      <c r="CI699" s="12"/>
      <c r="CJ699" s="12"/>
      <c r="CK699" s="12"/>
      <c r="CL699" s="12" t="b">
        <v>1</v>
      </c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4"/>
      <c r="DR699" s="12" t="b">
        <v>0</v>
      </c>
      <c r="DS699" s="12" t="b">
        <v>0</v>
      </c>
      <c r="DT699" s="12"/>
      <c r="DU699" s="12"/>
      <c r="DV699" s="12" t="s">
        <v>5725</v>
      </c>
      <c r="DW699" s="12" t="b">
        <v>1</v>
      </c>
      <c r="DX699" s="12"/>
      <c r="DY699" s="12"/>
      <c r="DZ699" s="12"/>
      <c r="EA699" s="12"/>
      <c r="EB699" s="12"/>
      <c r="EC699" s="12"/>
      <c r="ED699" s="12"/>
      <c r="EE699" s="12"/>
      <c r="EF699" s="14"/>
      <c r="EG699" s="14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4"/>
      <c r="EU699" s="12"/>
      <c r="EV699" s="12"/>
      <c r="EW699" s="12"/>
      <c r="EX699" s="12"/>
      <c r="EY699" s="12"/>
      <c r="EZ699" s="12"/>
      <c r="FA699" s="12"/>
      <c r="FB699" s="12"/>
      <c r="FC699" s="12">
        <v>2.0</v>
      </c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4"/>
      <c r="FR699" s="12"/>
      <c r="FS699" s="12"/>
      <c r="FT699" s="12"/>
      <c r="FU699" s="12"/>
      <c r="FV699" s="12"/>
      <c r="FW699" s="12"/>
      <c r="FX699" s="12"/>
      <c r="FY699" s="12">
        <v>2.0</v>
      </c>
      <c r="FZ699" s="12"/>
      <c r="GA699" s="12"/>
      <c r="GB699" s="12"/>
      <c r="GC699" s="12"/>
      <c r="GD699" s="12"/>
      <c r="GE699" s="12"/>
      <c r="GF699" s="12"/>
      <c r="GG699" s="12"/>
      <c r="GH699" s="12"/>
      <c r="GI699" s="12"/>
      <c r="GJ699" s="12"/>
      <c r="GK699" s="14"/>
      <c r="GL699" s="14"/>
      <c r="GM699" s="12"/>
      <c r="GN699" s="12"/>
      <c r="GO699" s="14"/>
      <c r="GP699" s="14"/>
      <c r="GQ699" s="12"/>
      <c r="GR699" s="14"/>
      <c r="GS699" s="12"/>
      <c r="GT699" s="14"/>
      <c r="GU699" s="14"/>
      <c r="GV699" s="14"/>
      <c r="GW699" s="14"/>
      <c r="GX699" s="14"/>
      <c r="GY699" s="14"/>
      <c r="GZ699" s="14"/>
      <c r="HA699" s="14"/>
      <c r="HB699" s="14"/>
      <c r="HC699" s="14"/>
      <c r="HD699" s="14"/>
      <c r="HE699" s="14"/>
      <c r="HF699" s="14"/>
      <c r="HG699" s="14"/>
      <c r="HH699" s="14"/>
      <c r="HI699" s="14"/>
      <c r="HJ699" s="14"/>
      <c r="HK699" s="14"/>
      <c r="HL699" s="14"/>
      <c r="HM699" s="14"/>
      <c r="HN699" s="14"/>
      <c r="HO699" s="14"/>
      <c r="HP699" s="14"/>
      <c r="HQ699" s="12">
        <f t="shared" si="106"/>
        <v>6</v>
      </c>
      <c r="HR699" s="12">
        <v>48000.0</v>
      </c>
      <c r="HS699" s="12">
        <v>0.0</v>
      </c>
      <c r="HT699" s="12">
        <v>0.0</v>
      </c>
      <c r="HU699" s="12">
        <v>0.0</v>
      </c>
      <c r="HV699" s="12">
        <v>0.0</v>
      </c>
      <c r="HW699" s="12">
        <v>0.0</v>
      </c>
      <c r="HX699" s="12">
        <v>48000.0</v>
      </c>
      <c r="HY699" s="12" t="s">
        <v>5726</v>
      </c>
      <c r="HZ699" s="19">
        <v>36534.0</v>
      </c>
    </row>
    <row r="700">
      <c r="A700" s="12" t="s">
        <v>5727</v>
      </c>
      <c r="B700" s="12" t="s">
        <v>5728</v>
      </c>
      <c r="C700" s="13">
        <v>45240.0</v>
      </c>
      <c r="D700" s="12">
        <v>11.0</v>
      </c>
      <c r="E700" s="12" t="s">
        <v>235</v>
      </c>
      <c r="F700" s="12" t="s">
        <v>236</v>
      </c>
      <c r="G700" s="12" t="s">
        <v>237</v>
      </c>
      <c r="H700" s="12" t="s">
        <v>238</v>
      </c>
      <c r="I700" s="12" t="s">
        <v>239</v>
      </c>
      <c r="J700" s="14"/>
      <c r="K700" s="12" t="s">
        <v>5729</v>
      </c>
      <c r="L700" s="12" t="s">
        <v>5730</v>
      </c>
      <c r="M700" s="15" t="s">
        <v>268</v>
      </c>
      <c r="N700" s="12" t="s">
        <v>243</v>
      </c>
      <c r="O700" s="12" t="s">
        <v>244</v>
      </c>
      <c r="P700" s="12" t="s">
        <v>245</v>
      </c>
      <c r="Q700" s="12" t="s">
        <v>299</v>
      </c>
      <c r="R700" s="12" t="s">
        <v>247</v>
      </c>
      <c r="S700" s="12" t="s">
        <v>903</v>
      </c>
      <c r="T700" s="16" t="s">
        <v>5731</v>
      </c>
      <c r="U700" s="17" t="s">
        <v>5732</v>
      </c>
      <c r="V700" s="12" t="str">
        <f t="shared" si="1"/>
        <v>3.607852</v>
      </c>
      <c r="W700" s="14" t="str">
        <f t="shared" si="2"/>
        <v>98.711902</v>
      </c>
      <c r="X700" s="14" t="str">
        <f t="shared" si="3"/>
        <v>3.607853</v>
      </c>
      <c r="Y700" s="14" t="str">
        <f t="shared" si="4"/>
        <v>98.711903</v>
      </c>
      <c r="Z700" s="18">
        <f t="shared" si="99"/>
        <v>117195.0097</v>
      </c>
      <c r="AA700" s="14" t="str">
        <f t="shared" si="6"/>
        <v>Diluar Radius</v>
      </c>
      <c r="AB700" s="14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 t="b">
        <v>1</v>
      </c>
      <c r="AY700" s="12"/>
      <c r="AZ700" s="12"/>
      <c r="BA700" s="12"/>
      <c r="BB700" s="12"/>
      <c r="BC700" s="12"/>
      <c r="BD700" s="12"/>
      <c r="BE700" s="12"/>
      <c r="BF700" s="12" t="b">
        <v>1</v>
      </c>
      <c r="BG700" s="12"/>
      <c r="BH700" s="12"/>
      <c r="BI700" s="12" t="b">
        <v>1</v>
      </c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 t="b">
        <v>1</v>
      </c>
      <c r="CA700" s="12"/>
      <c r="CB700" s="12" t="b">
        <v>1</v>
      </c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4"/>
      <c r="DR700" s="12" t="b">
        <v>0</v>
      </c>
      <c r="DS700" s="12" t="b">
        <v>0</v>
      </c>
      <c r="DT700" s="12"/>
      <c r="DU700" s="12"/>
      <c r="DV700" s="12" t="s">
        <v>5733</v>
      </c>
      <c r="DW700" s="12" t="b">
        <v>1</v>
      </c>
      <c r="DX700" s="12"/>
      <c r="DY700" s="12"/>
      <c r="DZ700" s="12"/>
      <c r="EA700" s="12"/>
      <c r="EB700" s="12"/>
      <c r="EC700" s="12"/>
      <c r="ED700" s="12"/>
      <c r="EE700" s="12"/>
      <c r="EF700" s="14"/>
      <c r="EG700" s="14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4"/>
      <c r="EU700" s="12">
        <v>1.0</v>
      </c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>
        <v>1.0</v>
      </c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4"/>
      <c r="FR700" s="12"/>
      <c r="FS700" s="12"/>
      <c r="FT700" s="12"/>
      <c r="FU700" s="12"/>
      <c r="FV700" s="12"/>
      <c r="FW700" s="12">
        <v>1.0</v>
      </c>
      <c r="FX700" s="12"/>
      <c r="FY700" s="12">
        <v>1.0</v>
      </c>
      <c r="FZ700" s="12"/>
      <c r="GA700" s="12"/>
      <c r="GB700" s="12"/>
      <c r="GC700" s="12"/>
      <c r="GD700" s="12"/>
      <c r="GE700" s="12"/>
      <c r="GF700" s="12"/>
      <c r="GG700" s="12"/>
      <c r="GH700" s="12"/>
      <c r="GI700" s="12"/>
      <c r="GJ700" s="12"/>
      <c r="GK700" s="14"/>
      <c r="GL700" s="14"/>
      <c r="GM700" s="12"/>
      <c r="GN700" s="12"/>
      <c r="GO700" s="14"/>
      <c r="GP700" s="14"/>
      <c r="GQ700" s="12"/>
      <c r="GR700" s="14"/>
      <c r="GS700" s="12"/>
      <c r="GT700" s="14"/>
      <c r="GU700" s="14"/>
      <c r="GV700" s="14"/>
      <c r="GW700" s="14"/>
      <c r="GX700" s="14"/>
      <c r="GY700" s="14"/>
      <c r="GZ700" s="14"/>
      <c r="HA700" s="14"/>
      <c r="HB700" s="14"/>
      <c r="HC700" s="14"/>
      <c r="HD700" s="14"/>
      <c r="HE700" s="14"/>
      <c r="HF700" s="14"/>
      <c r="HG700" s="14"/>
      <c r="HH700" s="14"/>
      <c r="HI700" s="14"/>
      <c r="HJ700" s="14"/>
      <c r="HK700" s="14"/>
      <c r="HL700" s="14"/>
      <c r="HM700" s="14"/>
      <c r="HN700" s="14"/>
      <c r="HO700" s="14"/>
      <c r="HP700" s="14"/>
      <c r="HQ700" s="12">
        <f t="shared" si="106"/>
        <v>5</v>
      </c>
      <c r="HR700" s="12">
        <v>48000.0</v>
      </c>
      <c r="HS700" s="12">
        <v>0.0</v>
      </c>
      <c r="HT700" s="12">
        <v>0.0</v>
      </c>
      <c r="HU700" s="12">
        <v>0.0</v>
      </c>
      <c r="HV700" s="12">
        <v>0.0</v>
      </c>
      <c r="HW700" s="12">
        <v>0.0</v>
      </c>
      <c r="HX700" s="12">
        <v>48000.0</v>
      </c>
      <c r="HY700" s="12" t="s">
        <v>5734</v>
      </c>
      <c r="HZ700" s="19">
        <v>36526.0</v>
      </c>
    </row>
    <row r="701">
      <c r="A701" s="12" t="s">
        <v>5735</v>
      </c>
      <c r="B701" s="12" t="s">
        <v>5736</v>
      </c>
      <c r="C701" s="13">
        <v>45240.0</v>
      </c>
      <c r="D701" s="12">
        <v>11.0</v>
      </c>
      <c r="E701" s="12" t="s">
        <v>3251</v>
      </c>
      <c r="F701" s="12" t="s">
        <v>3252</v>
      </c>
      <c r="G701" s="12" t="s">
        <v>237</v>
      </c>
      <c r="H701" s="12" t="s">
        <v>238</v>
      </c>
      <c r="I701" s="12" t="s">
        <v>239</v>
      </c>
      <c r="J701" s="14"/>
      <c r="K701" s="12" t="s">
        <v>5737</v>
      </c>
      <c r="L701" s="12" t="s">
        <v>5738</v>
      </c>
      <c r="M701" s="15" t="s">
        <v>600</v>
      </c>
      <c r="N701" s="12" t="s">
        <v>331</v>
      </c>
      <c r="O701" s="12" t="s">
        <v>244</v>
      </c>
      <c r="P701" s="12" t="s">
        <v>245</v>
      </c>
      <c r="Q701" s="12" t="s">
        <v>278</v>
      </c>
      <c r="R701" s="12" t="s">
        <v>279</v>
      </c>
      <c r="S701" s="12" t="s">
        <v>248</v>
      </c>
      <c r="T701" s="16" t="s">
        <v>5739</v>
      </c>
      <c r="U701" s="17" t="s">
        <v>5740</v>
      </c>
      <c r="V701" s="12" t="str">
        <f t="shared" si="1"/>
        <v>3.564376</v>
      </c>
      <c r="W701" s="14" t="str">
        <f t="shared" si="2"/>
        <v>98.606620</v>
      </c>
      <c r="X701" s="14" t="str">
        <f t="shared" si="3"/>
        <v>3.564380</v>
      </c>
      <c r="Y701" s="14" t="str">
        <f t="shared" si="4"/>
        <v>98.606611</v>
      </c>
      <c r="Z701" s="18">
        <f t="shared" si="99"/>
        <v>1063837.911</v>
      </c>
      <c r="AA701" s="14" t="str">
        <f t="shared" si="6"/>
        <v>Diluar Radius</v>
      </c>
      <c r="AB701" s="14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4"/>
      <c r="DR701" s="12" t="b">
        <v>0</v>
      </c>
      <c r="DS701" s="12" t="b">
        <v>0</v>
      </c>
      <c r="DT701" s="12"/>
      <c r="DU701" s="12"/>
      <c r="DV701" s="12" t="s">
        <v>5741</v>
      </c>
      <c r="DW701" s="12" t="b">
        <v>1</v>
      </c>
      <c r="DX701" s="12"/>
      <c r="DY701" s="12"/>
      <c r="DZ701" s="12"/>
      <c r="EA701" s="12"/>
      <c r="EB701" s="12"/>
      <c r="EC701" s="12"/>
      <c r="ED701" s="12"/>
      <c r="EE701" s="12"/>
      <c r="EF701" s="14"/>
      <c r="EG701" s="14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4"/>
      <c r="EU701" s="12"/>
      <c r="EV701" s="12"/>
      <c r="EW701" s="12">
        <v>1.0</v>
      </c>
      <c r="EX701" s="12"/>
      <c r="EY701" s="12">
        <v>1.0</v>
      </c>
      <c r="EZ701" s="12"/>
      <c r="FA701" s="12"/>
      <c r="FB701" s="12"/>
      <c r="FC701" s="12">
        <v>2.0</v>
      </c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4"/>
      <c r="FR701" s="12"/>
      <c r="FS701" s="12"/>
      <c r="FT701" s="12"/>
      <c r="FU701" s="12"/>
      <c r="FV701" s="12"/>
      <c r="FW701" s="12">
        <v>2.0</v>
      </c>
      <c r="FX701" s="12"/>
      <c r="FY701" s="12">
        <v>2.0</v>
      </c>
      <c r="FZ701" s="12"/>
      <c r="GA701" s="12"/>
      <c r="GB701" s="12"/>
      <c r="GC701" s="12"/>
      <c r="GD701" s="12"/>
      <c r="GE701" s="12"/>
      <c r="GF701" s="12"/>
      <c r="GG701" s="12"/>
      <c r="GH701" s="12">
        <v>1.0</v>
      </c>
      <c r="GI701" s="12"/>
      <c r="GJ701" s="12"/>
      <c r="GK701" s="14"/>
      <c r="GL701" s="14"/>
      <c r="GM701" s="12"/>
      <c r="GN701" s="12"/>
      <c r="GO701" s="14"/>
      <c r="GP701" s="14"/>
      <c r="GQ701" s="12"/>
      <c r="GR701" s="14"/>
      <c r="GS701" s="12"/>
      <c r="GT701" s="14"/>
      <c r="GU701" s="14"/>
      <c r="GV701" s="14"/>
      <c r="GW701" s="14"/>
      <c r="GX701" s="14"/>
      <c r="GY701" s="14"/>
      <c r="GZ701" s="14"/>
      <c r="HA701" s="14"/>
      <c r="HB701" s="14"/>
      <c r="HC701" s="14"/>
      <c r="HD701" s="14"/>
      <c r="HE701" s="14"/>
      <c r="HF701" s="14"/>
      <c r="HG701" s="14"/>
      <c r="HH701" s="14"/>
      <c r="HI701" s="14"/>
      <c r="HJ701" s="14"/>
      <c r="HK701" s="14"/>
      <c r="HL701" s="14"/>
      <c r="HM701" s="14"/>
      <c r="HN701" s="14"/>
      <c r="HO701" s="14"/>
      <c r="HP701" s="14"/>
      <c r="HQ701" s="12">
        <f t="shared" si="106"/>
        <v>0</v>
      </c>
      <c r="HR701" s="12">
        <v>108000.0</v>
      </c>
      <c r="HS701" s="12">
        <v>0.0</v>
      </c>
      <c r="HT701" s="12">
        <v>0.0</v>
      </c>
      <c r="HU701" s="12">
        <v>0.0</v>
      </c>
      <c r="HV701" s="12">
        <v>0.0</v>
      </c>
      <c r="HW701" s="12">
        <v>0.0</v>
      </c>
      <c r="HX701" s="12">
        <v>108000.0</v>
      </c>
      <c r="HY701" s="12" t="s">
        <v>5742</v>
      </c>
      <c r="HZ701" s="12" t="s">
        <v>5743</v>
      </c>
    </row>
    <row r="702">
      <c r="A702" s="12" t="s">
        <v>5744</v>
      </c>
      <c r="B702" s="12" t="s">
        <v>5745</v>
      </c>
      <c r="C702" s="13">
        <v>45240.0</v>
      </c>
      <c r="D702" s="12">
        <v>11.0</v>
      </c>
      <c r="E702" s="12" t="s">
        <v>306</v>
      </c>
      <c r="F702" s="12" t="s">
        <v>318</v>
      </c>
      <c r="G702" s="12" t="s">
        <v>237</v>
      </c>
      <c r="H702" s="12" t="s">
        <v>238</v>
      </c>
      <c r="I702" s="12" t="s">
        <v>239</v>
      </c>
      <c r="J702" s="14"/>
      <c r="K702" s="12" t="s">
        <v>5746</v>
      </c>
      <c r="L702" s="12" t="s">
        <v>5747</v>
      </c>
      <c r="M702" s="15" t="s">
        <v>5748</v>
      </c>
      <c r="N702" s="12" t="s">
        <v>419</v>
      </c>
      <c r="O702" s="12" t="s">
        <v>259</v>
      </c>
      <c r="P702" s="12" t="s">
        <v>245</v>
      </c>
      <c r="Q702" s="12" t="s">
        <v>299</v>
      </c>
      <c r="R702" s="12" t="s">
        <v>247</v>
      </c>
      <c r="S702" s="12" t="s">
        <v>5700</v>
      </c>
      <c r="T702" s="16" t="s">
        <v>5749</v>
      </c>
      <c r="U702" s="17" t="s">
        <v>5750</v>
      </c>
      <c r="V702" s="12" t="str">
        <f t="shared" si="1"/>
        <v>3.584122</v>
      </c>
      <c r="W702" s="14" t="str">
        <f t="shared" si="2"/>
        <v>98.663561</v>
      </c>
      <c r="X702" s="14" t="str">
        <f t="shared" si="3"/>
        <v>3.584108</v>
      </c>
      <c r="Y702" s="14" t="str">
        <f t="shared" si="4"/>
        <v>98.663623</v>
      </c>
      <c r="Z702" s="18">
        <f t="shared" si="99"/>
        <v>4691605.503</v>
      </c>
      <c r="AA702" s="14" t="str">
        <f t="shared" si="6"/>
        <v>Diluar Radius</v>
      </c>
      <c r="AB702" s="14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 t="b">
        <v>1</v>
      </c>
      <c r="BW702" s="12"/>
      <c r="BX702" s="12"/>
      <c r="BY702" s="12"/>
      <c r="BZ702" s="12" t="b">
        <v>1</v>
      </c>
      <c r="CA702" s="12"/>
      <c r="CB702" s="12" t="b">
        <v>1</v>
      </c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4"/>
      <c r="DR702" s="12" t="b">
        <v>0</v>
      </c>
      <c r="DS702" s="12" t="b">
        <v>0</v>
      </c>
      <c r="DT702" s="12"/>
      <c r="DU702" s="12"/>
      <c r="DV702" s="12" t="s">
        <v>5751</v>
      </c>
      <c r="DW702" s="12" t="b">
        <v>1</v>
      </c>
      <c r="DX702" s="12"/>
      <c r="DY702" s="12"/>
      <c r="DZ702" s="12"/>
      <c r="EA702" s="12"/>
      <c r="EB702" s="12"/>
      <c r="EC702" s="12"/>
      <c r="ED702" s="12"/>
      <c r="EE702" s="12"/>
      <c r="EF702" s="14"/>
      <c r="EG702" s="14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4"/>
      <c r="EU702" s="12"/>
      <c r="EV702" s="12"/>
      <c r="EW702" s="12"/>
      <c r="EX702" s="12"/>
      <c r="EY702" s="12"/>
      <c r="EZ702" s="12"/>
      <c r="FA702" s="12">
        <v>1.0</v>
      </c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4"/>
      <c r="FR702" s="12">
        <v>1.0</v>
      </c>
      <c r="FS702" s="12"/>
      <c r="FT702" s="12"/>
      <c r="FU702" s="12"/>
      <c r="FV702" s="12"/>
      <c r="FW702" s="12"/>
      <c r="FX702" s="12"/>
      <c r="FY702" s="12"/>
      <c r="FZ702" s="12"/>
      <c r="GA702" s="12"/>
      <c r="GB702" s="12"/>
      <c r="GC702" s="12"/>
      <c r="GD702" s="12"/>
      <c r="GE702" s="12"/>
      <c r="GF702" s="12"/>
      <c r="GG702" s="12"/>
      <c r="GH702" s="12"/>
      <c r="GI702" s="12"/>
      <c r="GJ702" s="12"/>
      <c r="GK702" s="14"/>
      <c r="GL702" s="14"/>
      <c r="GM702" s="12"/>
      <c r="GN702" s="12"/>
      <c r="GO702" s="14"/>
      <c r="GP702" s="14"/>
      <c r="GQ702" s="12"/>
      <c r="GR702" s="14"/>
      <c r="GS702" s="12"/>
      <c r="GT702" s="14"/>
      <c r="GU702" s="14"/>
      <c r="GV702" s="14"/>
      <c r="GW702" s="14"/>
      <c r="GX702" s="14"/>
      <c r="GY702" s="14"/>
      <c r="GZ702" s="14"/>
      <c r="HA702" s="14"/>
      <c r="HB702" s="14"/>
      <c r="HC702" s="14"/>
      <c r="HD702" s="14"/>
      <c r="HE702" s="14"/>
      <c r="HF702" s="14"/>
      <c r="HG702" s="14"/>
      <c r="HH702" s="14"/>
      <c r="HI702" s="14"/>
      <c r="HJ702" s="14"/>
      <c r="HK702" s="14"/>
      <c r="HL702" s="14"/>
      <c r="HM702" s="14"/>
      <c r="HN702" s="14"/>
      <c r="HO702" s="14"/>
      <c r="HP702" s="14"/>
      <c r="HQ702" s="12">
        <f t="shared" si="106"/>
        <v>3</v>
      </c>
      <c r="HR702" s="12">
        <v>24000.0</v>
      </c>
      <c r="HS702" s="12">
        <v>0.0</v>
      </c>
      <c r="HT702" s="12">
        <v>0.0</v>
      </c>
      <c r="HU702" s="12">
        <v>0.0</v>
      </c>
      <c r="HV702" s="12">
        <v>0.0</v>
      </c>
      <c r="HW702" s="12">
        <v>0.0</v>
      </c>
      <c r="HX702" s="12">
        <v>24000.0</v>
      </c>
      <c r="HY702" s="12" t="s">
        <v>5752</v>
      </c>
      <c r="HZ702" s="19">
        <v>36612.0</v>
      </c>
    </row>
    <row r="703">
      <c r="A703" s="12" t="s">
        <v>5753</v>
      </c>
      <c r="B703" s="12" t="s">
        <v>5754</v>
      </c>
      <c r="C703" s="13">
        <v>45240.0</v>
      </c>
      <c r="D703" s="12">
        <v>11.0</v>
      </c>
      <c r="E703" s="12" t="s">
        <v>293</v>
      </c>
      <c r="F703" s="12" t="s">
        <v>629</v>
      </c>
      <c r="G703" s="12" t="s">
        <v>237</v>
      </c>
      <c r="H703" s="12" t="s">
        <v>238</v>
      </c>
      <c r="I703" s="12" t="s">
        <v>239</v>
      </c>
      <c r="J703" s="14"/>
      <c r="K703" s="12" t="s">
        <v>2201</v>
      </c>
      <c r="L703" s="12" t="s">
        <v>2202</v>
      </c>
      <c r="M703" s="15" t="s">
        <v>2203</v>
      </c>
      <c r="N703" s="12" t="s">
        <v>642</v>
      </c>
      <c r="O703" s="12" t="s">
        <v>259</v>
      </c>
      <c r="P703" s="12" t="s">
        <v>245</v>
      </c>
      <c r="Q703" s="12" t="s">
        <v>299</v>
      </c>
      <c r="R703" s="12" t="s">
        <v>247</v>
      </c>
      <c r="S703" s="12" t="s">
        <v>248</v>
      </c>
      <c r="T703" s="16" t="s">
        <v>5755</v>
      </c>
      <c r="U703" s="17" t="s">
        <v>5756</v>
      </c>
      <c r="V703" s="12" t="str">
        <f t="shared" si="1"/>
        <v>3.591167</v>
      </c>
      <c r="W703" s="14" t="str">
        <f t="shared" si="2"/>
        <v>98.670718</v>
      </c>
      <c r="X703" s="14" t="str">
        <f t="shared" si="3"/>
        <v>3.591050</v>
      </c>
      <c r="Y703" s="14" t="str">
        <f t="shared" si="4"/>
        <v>98.671160</v>
      </c>
      <c r="Z703" s="18">
        <f t="shared" si="99"/>
        <v>9301444.703</v>
      </c>
      <c r="AA703" s="14" t="str">
        <f t="shared" si="6"/>
        <v>Diluar Radius</v>
      </c>
      <c r="AB703" s="14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4"/>
      <c r="DR703" s="12" t="b">
        <v>0</v>
      </c>
      <c r="DS703" s="12" t="b">
        <v>0</v>
      </c>
      <c r="DT703" s="12"/>
      <c r="DU703" s="12"/>
      <c r="DV703" s="12" t="s">
        <v>5757</v>
      </c>
      <c r="DW703" s="12" t="b">
        <v>0</v>
      </c>
      <c r="DX703" s="12"/>
      <c r="DY703" s="12"/>
      <c r="DZ703" s="12"/>
      <c r="EA703" s="12"/>
      <c r="EB703" s="12"/>
      <c r="EC703" s="12"/>
      <c r="ED703" s="12"/>
      <c r="EE703" s="12"/>
      <c r="EF703" s="14"/>
      <c r="EG703" s="14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4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4"/>
      <c r="FR703" s="12"/>
      <c r="FS703" s="12"/>
      <c r="FT703" s="12"/>
      <c r="FU703" s="12"/>
      <c r="FV703" s="12"/>
      <c r="FW703" s="12"/>
      <c r="FX703" s="12"/>
      <c r="FY703" s="12"/>
      <c r="FZ703" s="12"/>
      <c r="GA703" s="12"/>
      <c r="GB703" s="12"/>
      <c r="GC703" s="12"/>
      <c r="GD703" s="12"/>
      <c r="GE703" s="12"/>
      <c r="GF703" s="12"/>
      <c r="GG703" s="12"/>
      <c r="GH703" s="12"/>
      <c r="GI703" s="12"/>
      <c r="GJ703" s="12"/>
      <c r="GK703" s="14"/>
      <c r="GL703" s="14"/>
      <c r="GM703" s="12"/>
      <c r="GN703" s="12"/>
      <c r="GO703" s="14"/>
      <c r="GP703" s="14"/>
      <c r="GQ703" s="12"/>
      <c r="GR703" s="14"/>
      <c r="GS703" s="12"/>
      <c r="GT703" s="14"/>
      <c r="GU703" s="14"/>
      <c r="GV703" s="14"/>
      <c r="GW703" s="14"/>
      <c r="GX703" s="14"/>
      <c r="GY703" s="14"/>
      <c r="GZ703" s="14"/>
      <c r="HA703" s="14"/>
      <c r="HB703" s="14"/>
      <c r="HC703" s="14"/>
      <c r="HD703" s="14"/>
      <c r="HE703" s="14"/>
      <c r="HF703" s="14"/>
      <c r="HG703" s="14"/>
      <c r="HH703" s="14"/>
      <c r="HI703" s="14"/>
      <c r="HJ703" s="14"/>
      <c r="HK703" s="14"/>
      <c r="HL703" s="14"/>
      <c r="HM703" s="14"/>
      <c r="HN703" s="14"/>
      <c r="HO703" s="14"/>
      <c r="HP703" s="14"/>
      <c r="HQ703" s="12">
        <f t="shared" si="106"/>
        <v>0</v>
      </c>
      <c r="HR703" s="12">
        <v>0.0</v>
      </c>
      <c r="HS703" s="12">
        <v>0.0</v>
      </c>
      <c r="HT703" s="12">
        <v>0.0</v>
      </c>
      <c r="HU703" s="12">
        <v>0.0</v>
      </c>
      <c r="HV703" s="12">
        <v>0.0</v>
      </c>
      <c r="HW703" s="12">
        <v>0.0</v>
      </c>
      <c r="HX703" s="12">
        <v>0.0</v>
      </c>
      <c r="HY703" s="12" t="s">
        <v>5758</v>
      </c>
      <c r="HZ703" s="12" t="s">
        <v>5410</v>
      </c>
    </row>
    <row r="704">
      <c r="A704" s="12" t="s">
        <v>5759</v>
      </c>
      <c r="B704" s="12" t="s">
        <v>5760</v>
      </c>
      <c r="C704" s="13">
        <v>45240.0</v>
      </c>
      <c r="D704" s="12">
        <v>11.0</v>
      </c>
      <c r="E704" s="12" t="s">
        <v>235</v>
      </c>
      <c r="F704" s="12" t="s">
        <v>236</v>
      </c>
      <c r="G704" s="12" t="s">
        <v>237</v>
      </c>
      <c r="H704" s="12" t="s">
        <v>238</v>
      </c>
      <c r="I704" s="12" t="s">
        <v>239</v>
      </c>
      <c r="J704" s="14"/>
      <c r="K704" s="12" t="s">
        <v>1605</v>
      </c>
      <c r="L704" s="12" t="s">
        <v>1606</v>
      </c>
      <c r="M704" s="15" t="s">
        <v>1607</v>
      </c>
      <c r="N704" s="12" t="s">
        <v>243</v>
      </c>
      <c r="O704" s="12" t="s">
        <v>244</v>
      </c>
      <c r="P704" s="12" t="s">
        <v>245</v>
      </c>
      <c r="Q704" s="12" t="s">
        <v>246</v>
      </c>
      <c r="R704" s="12" t="s">
        <v>247</v>
      </c>
      <c r="S704" s="12" t="s">
        <v>248</v>
      </c>
      <c r="T704" s="16" t="s">
        <v>5761</v>
      </c>
      <c r="U704" s="17" t="s">
        <v>5724</v>
      </c>
      <c r="V704" s="12" t="str">
        <f t="shared" si="1"/>
        <v>3.608158</v>
      </c>
      <c r="W704" s="14" t="str">
        <f t="shared" si="2"/>
        <v>98.711935</v>
      </c>
      <c r="X704" s="14" t="str">
        <f t="shared" si="3"/>
        <v>3.608118</v>
      </c>
      <c r="Y704" s="14" t="str">
        <f t="shared" si="4"/>
        <v>98.712503</v>
      </c>
      <c r="Z704" s="18">
        <f t="shared" si="99"/>
        <v>11806591.73</v>
      </c>
      <c r="AA704" s="14" t="str">
        <f t="shared" si="6"/>
        <v>Diluar Radius</v>
      </c>
      <c r="AB704" s="14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 t="b">
        <v>1</v>
      </c>
      <c r="AY704" s="12"/>
      <c r="AZ704" s="12" t="b">
        <v>1</v>
      </c>
      <c r="BA704" s="12"/>
      <c r="BB704" s="12"/>
      <c r="BC704" s="12"/>
      <c r="BD704" s="12"/>
      <c r="BE704" s="12"/>
      <c r="BF704" s="12" t="b">
        <v>1</v>
      </c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 t="b">
        <v>1</v>
      </c>
      <c r="BW704" s="12"/>
      <c r="BX704" s="12"/>
      <c r="BY704" s="12"/>
      <c r="BZ704" s="12" t="b">
        <v>1</v>
      </c>
      <c r="CA704" s="12"/>
      <c r="CB704" s="12" t="b">
        <v>1</v>
      </c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4"/>
      <c r="DR704" s="12" t="b">
        <v>0</v>
      </c>
      <c r="DS704" s="12" t="b">
        <v>0</v>
      </c>
      <c r="DT704" s="12"/>
      <c r="DU704" s="12"/>
      <c r="DV704" s="12" t="s">
        <v>5762</v>
      </c>
      <c r="DW704" s="12" t="b">
        <v>1</v>
      </c>
      <c r="DX704" s="12"/>
      <c r="DY704" s="12"/>
      <c r="DZ704" s="12"/>
      <c r="EA704" s="12"/>
      <c r="EB704" s="12"/>
      <c r="EC704" s="12"/>
      <c r="ED704" s="12"/>
      <c r="EE704" s="12"/>
      <c r="EF704" s="14"/>
      <c r="EG704" s="14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4"/>
      <c r="EU704" s="12"/>
      <c r="EV704" s="12"/>
      <c r="EW704" s="12">
        <v>1.0</v>
      </c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4"/>
      <c r="FR704" s="12"/>
      <c r="FS704" s="12"/>
      <c r="FT704" s="12"/>
      <c r="FU704" s="12"/>
      <c r="FV704" s="12"/>
      <c r="FW704" s="12">
        <v>1.0</v>
      </c>
      <c r="FX704" s="12"/>
      <c r="FY704" s="12"/>
      <c r="FZ704" s="12"/>
      <c r="GA704" s="12"/>
      <c r="GB704" s="12"/>
      <c r="GC704" s="12"/>
      <c r="GD704" s="12"/>
      <c r="GE704" s="12"/>
      <c r="GF704" s="12"/>
      <c r="GG704" s="12"/>
      <c r="GH704" s="12"/>
      <c r="GI704" s="12"/>
      <c r="GJ704" s="12"/>
      <c r="GK704" s="14"/>
      <c r="GL704" s="14"/>
      <c r="GM704" s="12"/>
      <c r="GN704" s="12"/>
      <c r="GO704" s="14"/>
      <c r="GP704" s="14"/>
      <c r="GQ704" s="12"/>
      <c r="GR704" s="14"/>
      <c r="GS704" s="12"/>
      <c r="GT704" s="14"/>
      <c r="GU704" s="14"/>
      <c r="GV704" s="14"/>
      <c r="GW704" s="14"/>
      <c r="GX704" s="14"/>
      <c r="GY704" s="14"/>
      <c r="GZ704" s="14"/>
      <c r="HA704" s="14"/>
      <c r="HB704" s="14"/>
      <c r="HC704" s="14"/>
      <c r="HD704" s="14"/>
      <c r="HE704" s="14"/>
      <c r="HF704" s="14"/>
      <c r="HG704" s="14"/>
      <c r="HH704" s="14"/>
      <c r="HI704" s="14"/>
      <c r="HJ704" s="14"/>
      <c r="HK704" s="14"/>
      <c r="HL704" s="14"/>
      <c r="HM704" s="14"/>
      <c r="HN704" s="14"/>
      <c r="HO704" s="14"/>
      <c r="HP704" s="14"/>
      <c r="HQ704" s="12">
        <f t="shared" si="106"/>
        <v>6</v>
      </c>
      <c r="HR704" s="12">
        <v>24000.0</v>
      </c>
      <c r="HS704" s="12">
        <v>0.0</v>
      </c>
      <c r="HT704" s="12">
        <v>0.0</v>
      </c>
      <c r="HU704" s="12">
        <v>0.0</v>
      </c>
      <c r="HV704" s="12">
        <v>0.0</v>
      </c>
      <c r="HW704" s="12">
        <v>0.0</v>
      </c>
      <c r="HX704" s="12">
        <v>24000.0</v>
      </c>
      <c r="HY704" s="12" t="s">
        <v>5763</v>
      </c>
      <c r="HZ704" s="19">
        <v>36557.0</v>
      </c>
    </row>
    <row r="705">
      <c r="A705" s="12" t="s">
        <v>5764</v>
      </c>
      <c r="B705" s="12" t="s">
        <v>5765</v>
      </c>
      <c r="C705" s="13">
        <v>45240.0</v>
      </c>
      <c r="D705" s="12">
        <v>11.0</v>
      </c>
      <c r="E705" s="12" t="s">
        <v>306</v>
      </c>
      <c r="F705" s="12" t="s">
        <v>318</v>
      </c>
      <c r="G705" s="12" t="s">
        <v>237</v>
      </c>
      <c r="H705" s="12" t="s">
        <v>238</v>
      </c>
      <c r="I705" s="12" t="s">
        <v>239</v>
      </c>
      <c r="J705" s="14"/>
      <c r="K705" s="12" t="s">
        <v>5766</v>
      </c>
      <c r="L705" s="12" t="s">
        <v>5767</v>
      </c>
      <c r="M705" s="15" t="s">
        <v>5768</v>
      </c>
      <c r="N705" s="12" t="s">
        <v>419</v>
      </c>
      <c r="O705" s="12" t="s">
        <v>259</v>
      </c>
      <c r="P705" s="12" t="s">
        <v>245</v>
      </c>
      <c r="Q705" s="12" t="s">
        <v>299</v>
      </c>
      <c r="R705" s="12" t="s">
        <v>247</v>
      </c>
      <c r="S705" s="12" t="s">
        <v>5769</v>
      </c>
      <c r="T705" s="16" t="s">
        <v>5770</v>
      </c>
      <c r="U705" s="17" t="s">
        <v>5771</v>
      </c>
      <c r="V705" s="12" t="str">
        <f t="shared" si="1"/>
        <v>3.584072</v>
      </c>
      <c r="W705" s="14" t="str">
        <f t="shared" si="2"/>
        <v>98.663676</v>
      </c>
      <c r="X705" s="14" t="str">
        <f t="shared" si="3"/>
        <v>3.584063</v>
      </c>
      <c r="Y705" s="14" t="str">
        <f t="shared" si="4"/>
        <v>98.663752</v>
      </c>
      <c r="Z705" s="18">
        <f t="shared" si="99"/>
        <v>1092929.409</v>
      </c>
      <c r="AA705" s="14" t="str">
        <f t="shared" si="6"/>
        <v>Diluar Radius</v>
      </c>
      <c r="AB705" s="14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 t="b">
        <v>1</v>
      </c>
      <c r="BE705" s="12"/>
      <c r="BF705" s="12" t="b">
        <v>1</v>
      </c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 t="b">
        <v>1</v>
      </c>
      <c r="BW705" s="12"/>
      <c r="BX705" s="12"/>
      <c r="BY705" s="12"/>
      <c r="BZ705" s="12" t="b">
        <v>1</v>
      </c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 t="b">
        <v>1</v>
      </c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4"/>
      <c r="DR705" s="12" t="b">
        <v>0</v>
      </c>
      <c r="DS705" s="12" t="b">
        <v>0</v>
      </c>
      <c r="DT705" s="12"/>
      <c r="DU705" s="12"/>
      <c r="DV705" s="12" t="s">
        <v>5772</v>
      </c>
      <c r="DW705" s="12" t="b">
        <v>0</v>
      </c>
      <c r="DX705" s="12"/>
      <c r="DY705" s="12"/>
      <c r="DZ705" s="12"/>
      <c r="EA705" s="12"/>
      <c r="EB705" s="12"/>
      <c r="EC705" s="12"/>
      <c r="ED705" s="12"/>
      <c r="EE705" s="12"/>
      <c r="EF705" s="14"/>
      <c r="EG705" s="14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4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4"/>
      <c r="FR705" s="12"/>
      <c r="FS705" s="12"/>
      <c r="FT705" s="12"/>
      <c r="FU705" s="12"/>
      <c r="FV705" s="12"/>
      <c r="FW705" s="12"/>
      <c r="FX705" s="12"/>
      <c r="FY705" s="12"/>
      <c r="FZ705" s="12"/>
      <c r="GA705" s="12"/>
      <c r="GB705" s="12"/>
      <c r="GC705" s="12"/>
      <c r="GD705" s="12"/>
      <c r="GE705" s="12"/>
      <c r="GF705" s="12"/>
      <c r="GG705" s="12"/>
      <c r="GH705" s="12"/>
      <c r="GI705" s="12"/>
      <c r="GJ705" s="12"/>
      <c r="GK705" s="14"/>
      <c r="GL705" s="14"/>
      <c r="GM705" s="12"/>
      <c r="GN705" s="12"/>
      <c r="GO705" s="14"/>
      <c r="GP705" s="14"/>
      <c r="GQ705" s="12"/>
      <c r="GR705" s="14"/>
      <c r="GS705" s="12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2">
        <f t="shared" si="106"/>
        <v>5</v>
      </c>
      <c r="HR705" s="12">
        <v>0.0</v>
      </c>
      <c r="HS705" s="12">
        <v>0.0</v>
      </c>
      <c r="HT705" s="12">
        <v>0.0</v>
      </c>
      <c r="HU705" s="12">
        <v>0.0</v>
      </c>
      <c r="HV705" s="12">
        <v>0.0</v>
      </c>
      <c r="HW705" s="12">
        <v>0.0</v>
      </c>
      <c r="HX705" s="12">
        <v>0.0</v>
      </c>
      <c r="HY705" s="12" t="s">
        <v>5773</v>
      </c>
      <c r="HZ705" s="12" t="s">
        <v>1709</v>
      </c>
    </row>
    <row r="706">
      <c r="A706" s="12" t="s">
        <v>5774</v>
      </c>
      <c r="B706" s="12" t="s">
        <v>5775</v>
      </c>
      <c r="C706" s="13">
        <v>45240.0</v>
      </c>
      <c r="D706" s="12">
        <v>11.0</v>
      </c>
      <c r="E706" s="12" t="s">
        <v>293</v>
      </c>
      <c r="F706" s="12" t="s">
        <v>629</v>
      </c>
      <c r="G706" s="12" t="s">
        <v>237</v>
      </c>
      <c r="H706" s="12" t="s">
        <v>238</v>
      </c>
      <c r="I706" s="12" t="s">
        <v>239</v>
      </c>
      <c r="J706" s="14"/>
      <c r="K706" s="12" t="s">
        <v>1677</v>
      </c>
      <c r="L706" s="12" t="s">
        <v>1678</v>
      </c>
      <c r="M706" s="15" t="s">
        <v>297</v>
      </c>
      <c r="N706" s="12" t="s">
        <v>642</v>
      </c>
      <c r="O706" s="12" t="s">
        <v>259</v>
      </c>
      <c r="P706" s="12" t="s">
        <v>245</v>
      </c>
      <c r="Q706" s="12" t="s">
        <v>278</v>
      </c>
      <c r="R706" s="12" t="s">
        <v>279</v>
      </c>
      <c r="S706" s="12" t="s">
        <v>248</v>
      </c>
      <c r="T706" s="16" t="s">
        <v>5776</v>
      </c>
      <c r="U706" s="17" t="s">
        <v>5777</v>
      </c>
      <c r="V706" s="12" t="str">
        <f t="shared" si="1"/>
        <v>3.589205</v>
      </c>
      <c r="W706" s="14" t="str">
        <f t="shared" si="2"/>
        <v>98.658206</v>
      </c>
      <c r="X706" s="14" t="str">
        <f t="shared" si="3"/>
        <v>3.589153</v>
      </c>
      <c r="Y706" s="14" t="str">
        <f t="shared" si="4"/>
        <v>98.658145</v>
      </c>
      <c r="Z706" s="18">
        <f t="shared" si="99"/>
        <v>8166830.034</v>
      </c>
      <c r="AA706" s="14" t="str">
        <f t="shared" si="6"/>
        <v>Diluar Radius</v>
      </c>
      <c r="AB706" s="14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4"/>
      <c r="DR706" s="12" t="b">
        <v>0</v>
      </c>
      <c r="DS706" s="12" t="b">
        <v>0</v>
      </c>
      <c r="DT706" s="12"/>
      <c r="DU706" s="12"/>
      <c r="DV706" s="12" t="s">
        <v>5778</v>
      </c>
      <c r="DW706" s="12" t="b">
        <v>0</v>
      </c>
      <c r="DX706" s="12"/>
      <c r="DY706" s="12"/>
      <c r="DZ706" s="12"/>
      <c r="EA706" s="12"/>
      <c r="EB706" s="12"/>
      <c r="EC706" s="12"/>
      <c r="ED706" s="12"/>
      <c r="EE706" s="12"/>
      <c r="EF706" s="14"/>
      <c r="EG706" s="14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4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4"/>
      <c r="FR706" s="12"/>
      <c r="FS706" s="12"/>
      <c r="FT706" s="12"/>
      <c r="FU706" s="12"/>
      <c r="FV706" s="12"/>
      <c r="FW706" s="12"/>
      <c r="FX706" s="12"/>
      <c r="FY706" s="12"/>
      <c r="FZ706" s="12"/>
      <c r="GA706" s="12"/>
      <c r="GB706" s="12"/>
      <c r="GC706" s="12"/>
      <c r="GD706" s="12"/>
      <c r="GE706" s="12"/>
      <c r="GF706" s="12"/>
      <c r="GG706" s="12"/>
      <c r="GH706" s="12"/>
      <c r="GI706" s="12"/>
      <c r="GJ706" s="12"/>
      <c r="GK706" s="14"/>
      <c r="GL706" s="14"/>
      <c r="GM706" s="12"/>
      <c r="GN706" s="12"/>
      <c r="GO706" s="14"/>
      <c r="GP706" s="14"/>
      <c r="GQ706" s="12"/>
      <c r="GR706" s="14"/>
      <c r="GS706" s="12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2">
        <f t="shared" si="106"/>
        <v>0</v>
      </c>
      <c r="HR706" s="12">
        <v>0.0</v>
      </c>
      <c r="HS706" s="12">
        <v>0.0</v>
      </c>
      <c r="HT706" s="12">
        <v>0.0</v>
      </c>
      <c r="HU706" s="12">
        <v>0.0</v>
      </c>
      <c r="HV706" s="12">
        <v>0.0</v>
      </c>
      <c r="HW706" s="12">
        <v>0.0</v>
      </c>
      <c r="HX706" s="12">
        <v>0.0</v>
      </c>
      <c r="HY706" s="12" t="s">
        <v>5779</v>
      </c>
      <c r="HZ706" s="12" t="s">
        <v>2126</v>
      </c>
    </row>
    <row r="707">
      <c r="A707" s="12" t="s">
        <v>5780</v>
      </c>
      <c r="B707" s="12" t="s">
        <v>5781</v>
      </c>
      <c r="C707" s="13">
        <v>45240.0</v>
      </c>
      <c r="D707" s="12">
        <v>11.0</v>
      </c>
      <c r="E707" s="12" t="s">
        <v>235</v>
      </c>
      <c r="F707" s="12" t="s">
        <v>236</v>
      </c>
      <c r="G707" s="12" t="s">
        <v>237</v>
      </c>
      <c r="H707" s="12" t="s">
        <v>238</v>
      </c>
      <c r="I707" s="12" t="s">
        <v>239</v>
      </c>
      <c r="J707" s="14"/>
      <c r="K707" s="12" t="s">
        <v>5782</v>
      </c>
      <c r="L707" s="12" t="s">
        <v>5783</v>
      </c>
      <c r="M707" s="15" t="s">
        <v>2625</v>
      </c>
      <c r="N707" s="12" t="s">
        <v>243</v>
      </c>
      <c r="O707" s="12" t="s">
        <v>244</v>
      </c>
      <c r="P707" s="12" t="s">
        <v>245</v>
      </c>
      <c r="Q707" s="12" t="s">
        <v>246</v>
      </c>
      <c r="R707" s="12" t="s">
        <v>247</v>
      </c>
      <c r="S707" s="12" t="s">
        <v>248</v>
      </c>
      <c r="T707" s="16" t="s">
        <v>5784</v>
      </c>
      <c r="U707" s="17" t="s">
        <v>5785</v>
      </c>
      <c r="V707" s="12" t="str">
        <f t="shared" si="1"/>
        <v>3.608847</v>
      </c>
      <c r="W707" s="14" t="str">
        <f t="shared" si="2"/>
        <v>98.710996</v>
      </c>
      <c r="X707" s="14" t="str">
        <f t="shared" si="3"/>
        <v>3.608107</v>
      </c>
      <c r="Y707" s="14" t="str">
        <f t="shared" si="4"/>
        <v>98.711903</v>
      </c>
      <c r="Z707" s="18">
        <f t="shared" si="99"/>
        <v>16821029.87</v>
      </c>
      <c r="AA707" s="14" t="str">
        <f t="shared" si="6"/>
        <v>Diluar Radius</v>
      </c>
      <c r="AB707" s="14"/>
      <c r="AC707" s="12"/>
      <c r="AD707" s="12"/>
      <c r="AE707" s="12"/>
      <c r="AF707" s="12"/>
      <c r="AG707" s="12" t="b">
        <v>1</v>
      </c>
      <c r="AH707" s="12" t="b">
        <v>1</v>
      </c>
      <c r="AI707" s="12" t="b">
        <v>1</v>
      </c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 t="b">
        <v>1</v>
      </c>
      <c r="BA707" s="12" t="b">
        <v>1</v>
      </c>
      <c r="BB707" s="12" t="b">
        <v>1</v>
      </c>
      <c r="BC707" s="12"/>
      <c r="BD707" s="12"/>
      <c r="BE707" s="12"/>
      <c r="BF707" s="12" t="b">
        <v>1</v>
      </c>
      <c r="BG707" s="12"/>
      <c r="BH707" s="12"/>
      <c r="BI707" s="12" t="b">
        <v>1</v>
      </c>
      <c r="BJ707" s="12"/>
      <c r="BK707" s="12"/>
      <c r="BL707" s="12" t="b">
        <v>1</v>
      </c>
      <c r="BM707" s="12"/>
      <c r="BN707" s="12"/>
      <c r="BO707" s="12"/>
      <c r="BP707" s="12"/>
      <c r="BQ707" s="12"/>
      <c r="BR707" s="12"/>
      <c r="BS707" s="12"/>
      <c r="BT707" s="12"/>
      <c r="BU707" s="12"/>
      <c r="BV707" s="12" t="b">
        <v>1</v>
      </c>
      <c r="BW707" s="12"/>
      <c r="BX707" s="12" t="b">
        <v>1</v>
      </c>
      <c r="BY707" s="12"/>
      <c r="BZ707" s="12" t="b">
        <v>1</v>
      </c>
      <c r="CA707" s="12"/>
      <c r="CB707" s="12" t="b">
        <v>1</v>
      </c>
      <c r="CC707" s="12"/>
      <c r="CD707" s="12"/>
      <c r="CE707" s="12" t="b">
        <v>1</v>
      </c>
      <c r="CF707" s="12"/>
      <c r="CG707" s="12" t="b">
        <v>1</v>
      </c>
      <c r="CH707" s="12"/>
      <c r="CI707" s="12"/>
      <c r="CJ707" s="12" t="b">
        <v>1</v>
      </c>
      <c r="CK707" s="12"/>
      <c r="CL707" s="12" t="b">
        <v>1</v>
      </c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4"/>
      <c r="DR707" s="12" t="b">
        <v>0</v>
      </c>
      <c r="DS707" s="12" t="b">
        <v>0</v>
      </c>
      <c r="DT707" s="12"/>
      <c r="DU707" s="12"/>
      <c r="DV707" s="12" t="s">
        <v>5786</v>
      </c>
      <c r="DW707" s="12" t="b">
        <v>1</v>
      </c>
      <c r="DX707" s="12"/>
      <c r="DY707" s="12"/>
      <c r="DZ707" s="12"/>
      <c r="EA707" s="12"/>
      <c r="EB707" s="12"/>
      <c r="EC707" s="12"/>
      <c r="ED707" s="12"/>
      <c r="EE707" s="12"/>
      <c r="EF707" s="14"/>
      <c r="EG707" s="14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4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>
        <v>1.0</v>
      </c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4"/>
      <c r="FR707" s="12"/>
      <c r="FS707" s="12">
        <v>1.0</v>
      </c>
      <c r="FT707" s="12">
        <v>1.0</v>
      </c>
      <c r="FU707" s="12"/>
      <c r="FV707" s="12"/>
      <c r="FW707" s="12"/>
      <c r="FX707" s="12"/>
      <c r="FY707" s="12"/>
      <c r="FZ707" s="12"/>
      <c r="GA707" s="12"/>
      <c r="GB707" s="12"/>
      <c r="GC707" s="12"/>
      <c r="GD707" s="12"/>
      <c r="GE707" s="12"/>
      <c r="GF707" s="12"/>
      <c r="GG707" s="12"/>
      <c r="GH707" s="12">
        <v>1.0</v>
      </c>
      <c r="GI707" s="12"/>
      <c r="GJ707" s="12"/>
      <c r="GK707" s="14"/>
      <c r="GL707" s="14"/>
      <c r="GM707" s="12"/>
      <c r="GN707" s="12"/>
      <c r="GO707" s="14"/>
      <c r="GP707" s="14"/>
      <c r="GQ707" s="12"/>
      <c r="GR707" s="14"/>
      <c r="GS707" s="12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2">
        <f t="shared" si="106"/>
        <v>17</v>
      </c>
      <c r="HR707" s="12">
        <v>48000.0</v>
      </c>
      <c r="HS707" s="12">
        <v>0.0</v>
      </c>
      <c r="HT707" s="12">
        <v>0.0</v>
      </c>
      <c r="HU707" s="12">
        <v>0.0</v>
      </c>
      <c r="HV707" s="12">
        <v>0.0</v>
      </c>
      <c r="HW707" s="12">
        <v>0.0</v>
      </c>
      <c r="HX707" s="12">
        <v>48000.0</v>
      </c>
      <c r="HY707" s="12" t="s">
        <v>5787</v>
      </c>
      <c r="HZ707" s="19">
        <v>36541.0</v>
      </c>
    </row>
    <row r="708">
      <c r="A708" s="12" t="s">
        <v>5788</v>
      </c>
      <c r="B708" s="12" t="s">
        <v>5060</v>
      </c>
      <c r="C708" s="13">
        <v>45240.0</v>
      </c>
      <c r="D708" s="12">
        <v>11.0</v>
      </c>
      <c r="E708" s="12" t="s">
        <v>3251</v>
      </c>
      <c r="F708" s="12" t="s">
        <v>3252</v>
      </c>
      <c r="G708" s="12" t="s">
        <v>237</v>
      </c>
      <c r="H708" s="12" t="s">
        <v>238</v>
      </c>
      <c r="I708" s="12" t="s">
        <v>239</v>
      </c>
      <c r="J708" s="14"/>
      <c r="K708" s="12" t="s">
        <v>5789</v>
      </c>
      <c r="L708" s="12" t="s">
        <v>5790</v>
      </c>
      <c r="M708" s="15" t="s">
        <v>600</v>
      </c>
      <c r="N708" s="12" t="s">
        <v>331</v>
      </c>
      <c r="O708" s="12" t="s">
        <v>244</v>
      </c>
      <c r="P708" s="12" t="s">
        <v>245</v>
      </c>
      <c r="Q708" s="12" t="s">
        <v>428</v>
      </c>
      <c r="R708" s="12" t="s">
        <v>429</v>
      </c>
      <c r="S708" s="12" t="s">
        <v>248</v>
      </c>
      <c r="T708" s="16" t="s">
        <v>5791</v>
      </c>
      <c r="U708" s="17" t="s">
        <v>5792</v>
      </c>
      <c r="V708" s="12" t="str">
        <f t="shared" si="1"/>
        <v>3.564112</v>
      </c>
      <c r="W708" s="14" t="str">
        <f t="shared" si="2"/>
        <v>98.604525</v>
      </c>
      <c r="X708" s="14" t="str">
        <f t="shared" si="3"/>
        <v>3.564113</v>
      </c>
      <c r="Y708" s="14" t="str">
        <f t="shared" si="4"/>
        <v>98.604512</v>
      </c>
      <c r="Z708" s="18">
        <f t="shared" si="99"/>
        <v>493887.7952</v>
      </c>
      <c r="AA708" s="14" t="str">
        <f t="shared" si="6"/>
        <v>Diluar Radius</v>
      </c>
      <c r="AB708" s="14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4"/>
      <c r="DR708" s="12" t="b">
        <v>0</v>
      </c>
      <c r="DS708" s="12" t="b">
        <v>0</v>
      </c>
      <c r="DT708" s="12"/>
      <c r="DU708" s="12"/>
      <c r="DV708" s="12" t="s">
        <v>5793</v>
      </c>
      <c r="DW708" s="12" t="b">
        <v>1</v>
      </c>
      <c r="DX708" s="12"/>
      <c r="DY708" s="12"/>
      <c r="DZ708" s="12"/>
      <c r="EA708" s="12"/>
      <c r="EB708" s="12"/>
      <c r="EC708" s="12"/>
      <c r="ED708" s="12"/>
      <c r="EE708" s="12"/>
      <c r="EF708" s="14"/>
      <c r="EG708" s="14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4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4"/>
      <c r="FR708" s="12"/>
      <c r="FS708" s="12"/>
      <c r="FT708" s="12"/>
      <c r="FU708" s="12"/>
      <c r="FV708" s="12"/>
      <c r="FW708" s="12"/>
      <c r="FX708" s="12"/>
      <c r="FY708" s="12"/>
      <c r="FZ708" s="12"/>
      <c r="GA708" s="12"/>
      <c r="GB708" s="12"/>
      <c r="GC708" s="12"/>
      <c r="GD708" s="12"/>
      <c r="GE708" s="12"/>
      <c r="GF708" s="12"/>
      <c r="GG708" s="12"/>
      <c r="GH708" s="12"/>
      <c r="GI708" s="12"/>
      <c r="GJ708" s="12"/>
      <c r="GK708" s="14"/>
      <c r="GL708" s="14"/>
      <c r="GM708" s="12"/>
      <c r="GN708" s="12"/>
      <c r="GO708" s="14"/>
      <c r="GP708" s="14"/>
      <c r="GQ708" s="12"/>
      <c r="GR708" s="14"/>
      <c r="GS708" s="12"/>
      <c r="GT708" s="14"/>
      <c r="GU708" s="14"/>
      <c r="GV708" s="14"/>
      <c r="GW708" s="14"/>
      <c r="GX708" s="14"/>
      <c r="GY708" s="14"/>
      <c r="GZ708" s="14"/>
      <c r="HA708" s="14"/>
      <c r="HB708" s="14"/>
      <c r="HC708" s="14"/>
      <c r="HD708" s="14"/>
      <c r="HE708" s="14"/>
      <c r="HF708" s="14"/>
      <c r="HG708" s="14"/>
      <c r="HH708" s="14"/>
      <c r="HI708" s="14"/>
      <c r="HJ708" s="14"/>
      <c r="HK708" s="14"/>
      <c r="HL708" s="12">
        <v>24.0</v>
      </c>
      <c r="HM708" s="14"/>
      <c r="HN708" s="14"/>
      <c r="HO708" s="14"/>
      <c r="HP708" s="14"/>
      <c r="HQ708" s="12">
        <f t="shared" si="106"/>
        <v>0</v>
      </c>
      <c r="HR708" s="12">
        <v>0.0</v>
      </c>
      <c r="HS708" s="12">
        <v>0.0</v>
      </c>
      <c r="HT708" s="12">
        <v>0.0</v>
      </c>
      <c r="HU708" s="12">
        <v>0.0</v>
      </c>
      <c r="HV708" s="12">
        <v>0.0</v>
      </c>
      <c r="HW708" s="12">
        <v>168000.0</v>
      </c>
      <c r="HX708" s="12">
        <v>0.0</v>
      </c>
      <c r="HY708" s="12" t="s">
        <v>5794</v>
      </c>
      <c r="HZ708" s="19">
        <v>36546.0</v>
      </c>
    </row>
    <row r="709">
      <c r="A709" s="12" t="s">
        <v>5795</v>
      </c>
      <c r="B709" s="12" t="s">
        <v>5796</v>
      </c>
      <c r="C709" s="13">
        <v>45240.0</v>
      </c>
      <c r="D709" s="12">
        <v>11.0</v>
      </c>
      <c r="E709" s="12" t="s">
        <v>475</v>
      </c>
      <c r="F709" s="12" t="s">
        <v>476</v>
      </c>
      <c r="G709" s="12" t="s">
        <v>237</v>
      </c>
      <c r="H709" s="12" t="s">
        <v>238</v>
      </c>
      <c r="I709" s="12" t="s">
        <v>239</v>
      </c>
      <c r="J709" s="14"/>
      <c r="K709" s="12" t="s">
        <v>5797</v>
      </c>
      <c r="L709" s="12" t="s">
        <v>5798</v>
      </c>
      <c r="M709" s="15" t="s">
        <v>5799</v>
      </c>
      <c r="N709" s="12" t="s">
        <v>480</v>
      </c>
      <c r="O709" s="12" t="s">
        <v>259</v>
      </c>
      <c r="P709" s="12" t="s">
        <v>245</v>
      </c>
      <c r="Q709" s="12" t="s">
        <v>299</v>
      </c>
      <c r="R709" s="12" t="s">
        <v>247</v>
      </c>
      <c r="S709" s="12" t="s">
        <v>248</v>
      </c>
      <c r="T709" s="16" t="s">
        <v>5800</v>
      </c>
      <c r="U709" s="17" t="s">
        <v>5801</v>
      </c>
      <c r="V709" s="12" t="str">
        <f t="shared" si="1"/>
        <v>3.611611</v>
      </c>
      <c r="W709" s="14" t="str">
        <f t="shared" si="2"/>
        <v>98.691116</v>
      </c>
      <c r="X709" s="14" t="str">
        <f t="shared" si="3"/>
        <v>3.611639</v>
      </c>
      <c r="Y709" s="14" t="str">
        <f t="shared" si="4"/>
        <v>98.691121</v>
      </c>
      <c r="Z709" s="18">
        <f t="shared" si="99"/>
        <v>3112646.671</v>
      </c>
      <c r="AA709" s="14" t="str">
        <f t="shared" si="6"/>
        <v>Diluar Radius</v>
      </c>
      <c r="AB709" s="14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4"/>
      <c r="DR709" s="12" t="b">
        <v>0</v>
      </c>
      <c r="DS709" s="12" t="b">
        <v>0</v>
      </c>
      <c r="DT709" s="12"/>
      <c r="DU709" s="12"/>
      <c r="DV709" s="12" t="s">
        <v>5802</v>
      </c>
      <c r="DW709" s="12" t="b">
        <v>1</v>
      </c>
      <c r="DX709" s="12"/>
      <c r="DY709" s="12"/>
      <c r="DZ709" s="12"/>
      <c r="EA709" s="12"/>
      <c r="EB709" s="12"/>
      <c r="EC709" s="12"/>
      <c r="ED709" s="12"/>
      <c r="EE709" s="12"/>
      <c r="EF709" s="14"/>
      <c r="EG709" s="14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4"/>
      <c r="EU709" s="12"/>
      <c r="EV709" s="12"/>
      <c r="EW709" s="12"/>
      <c r="EX709" s="12"/>
      <c r="EY709" s="12"/>
      <c r="EZ709" s="12"/>
      <c r="FA709" s="12"/>
      <c r="FB709" s="12"/>
      <c r="FC709" s="12">
        <v>1.0</v>
      </c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4"/>
      <c r="FR709" s="12"/>
      <c r="FS709" s="12"/>
      <c r="FT709" s="12"/>
      <c r="FU709" s="12"/>
      <c r="FV709" s="12"/>
      <c r="FW709" s="12">
        <v>1.0</v>
      </c>
      <c r="FX709" s="12"/>
      <c r="FY709" s="12">
        <v>1.0</v>
      </c>
      <c r="FZ709" s="12"/>
      <c r="GA709" s="12"/>
      <c r="GB709" s="12"/>
      <c r="GC709" s="12"/>
      <c r="GD709" s="12"/>
      <c r="GE709" s="12"/>
      <c r="GF709" s="12"/>
      <c r="GG709" s="12"/>
      <c r="GH709" s="12"/>
      <c r="GI709" s="12"/>
      <c r="GJ709" s="12"/>
      <c r="GK709" s="14"/>
      <c r="GL709" s="14"/>
      <c r="GM709" s="12"/>
      <c r="GN709" s="12"/>
      <c r="GO709" s="14"/>
      <c r="GP709" s="14"/>
      <c r="GQ709" s="12"/>
      <c r="GR709" s="14"/>
      <c r="GS709" s="12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2"/>
      <c r="HM709" s="14"/>
      <c r="HN709" s="14"/>
      <c r="HO709" s="14"/>
      <c r="HP709" s="14"/>
      <c r="HQ709" s="12">
        <f t="shared" si="106"/>
        <v>0</v>
      </c>
      <c r="HR709" s="12">
        <v>36000.0</v>
      </c>
      <c r="HS709" s="12">
        <v>0.0</v>
      </c>
      <c r="HT709" s="12">
        <v>0.0</v>
      </c>
      <c r="HU709" s="12">
        <v>0.0</v>
      </c>
      <c r="HV709" s="12">
        <v>0.0</v>
      </c>
      <c r="HW709" s="12">
        <v>0.0</v>
      </c>
      <c r="HX709" s="12">
        <v>36000.0</v>
      </c>
      <c r="HY709" s="12" t="s">
        <v>5803</v>
      </c>
      <c r="HZ709" s="19">
        <v>36535.0</v>
      </c>
    </row>
    <row r="710">
      <c r="A710" s="12" t="s">
        <v>5804</v>
      </c>
      <c r="B710" s="12" t="s">
        <v>5805</v>
      </c>
      <c r="C710" s="13">
        <v>45240.0</v>
      </c>
      <c r="D710" s="12">
        <v>11.0</v>
      </c>
      <c r="E710" s="12" t="s">
        <v>235</v>
      </c>
      <c r="F710" s="12" t="s">
        <v>236</v>
      </c>
      <c r="G710" s="12" t="s">
        <v>237</v>
      </c>
      <c r="H710" s="12" t="s">
        <v>238</v>
      </c>
      <c r="I710" s="12" t="s">
        <v>239</v>
      </c>
      <c r="J710" s="14"/>
      <c r="K710" s="12" t="s">
        <v>5806</v>
      </c>
      <c r="L710" s="12" t="s">
        <v>5807</v>
      </c>
      <c r="M710" s="15" t="s">
        <v>268</v>
      </c>
      <c r="N710" s="12" t="s">
        <v>243</v>
      </c>
      <c r="O710" s="12" t="s">
        <v>244</v>
      </c>
      <c r="P710" s="12" t="s">
        <v>245</v>
      </c>
      <c r="Q710" s="12" t="s">
        <v>246</v>
      </c>
      <c r="R710" s="12" t="s">
        <v>247</v>
      </c>
      <c r="S710" s="12" t="s">
        <v>903</v>
      </c>
      <c r="T710" s="16" t="s">
        <v>5808</v>
      </c>
      <c r="U710" s="17" t="s">
        <v>5809</v>
      </c>
      <c r="V710" s="12" t="str">
        <f t="shared" si="1"/>
        <v>3.608110</v>
      </c>
      <c r="W710" s="14" t="str">
        <f t="shared" si="2"/>
        <v>98.711900</v>
      </c>
      <c r="X710" s="14" t="str">
        <f t="shared" si="3"/>
        <v>3.606009</v>
      </c>
      <c r="Y710" s="14" t="str">
        <f t="shared" si="4"/>
        <v>98.711072</v>
      </c>
      <c r="Z710" s="18">
        <f t="shared" si="99"/>
        <v>10099570.48</v>
      </c>
      <c r="AA710" s="14" t="str">
        <f t="shared" si="6"/>
        <v>Diluar Radius</v>
      </c>
      <c r="AB710" s="14"/>
      <c r="AC710" s="12"/>
      <c r="AD710" s="12"/>
      <c r="AE710" s="12"/>
      <c r="AF710" s="12"/>
      <c r="AG710" s="12"/>
      <c r="AH710" s="12" t="b">
        <v>1</v>
      </c>
      <c r="AI710" s="12"/>
      <c r="AJ710" s="12"/>
      <c r="AK710" s="12"/>
      <c r="AL710" s="12"/>
      <c r="AM710" s="12" t="b">
        <v>1</v>
      </c>
      <c r="AN710" s="12"/>
      <c r="AO710" s="12" t="b">
        <v>1</v>
      </c>
      <c r="AP710" s="12"/>
      <c r="AQ710" s="12"/>
      <c r="AR710" s="12"/>
      <c r="AS710" s="12"/>
      <c r="AT710" s="12" t="b">
        <v>1</v>
      </c>
      <c r="AU710" s="12"/>
      <c r="AV710" s="12"/>
      <c r="AW710" s="12"/>
      <c r="AX710" s="12" t="b">
        <v>1</v>
      </c>
      <c r="AY710" s="12"/>
      <c r="AZ710" s="12" t="b">
        <v>1</v>
      </c>
      <c r="BA710" s="12"/>
      <c r="BB710" s="12" t="b">
        <v>1</v>
      </c>
      <c r="BC710" s="12"/>
      <c r="BD710" s="12" t="b">
        <v>1</v>
      </c>
      <c r="BE710" s="12"/>
      <c r="BF710" s="12" t="b">
        <v>1</v>
      </c>
      <c r="BG710" s="12" t="b">
        <v>1</v>
      </c>
      <c r="BH710" s="12"/>
      <c r="BI710" s="12" t="b">
        <v>1</v>
      </c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 t="b">
        <v>1</v>
      </c>
      <c r="BW710" s="12" t="b">
        <v>1</v>
      </c>
      <c r="BX710" s="12" t="b">
        <v>1</v>
      </c>
      <c r="BY710" s="12"/>
      <c r="BZ710" s="12" t="b">
        <v>1</v>
      </c>
      <c r="CA710" s="12"/>
      <c r="CB710" s="12" t="b">
        <v>1</v>
      </c>
      <c r="CC710" s="12"/>
      <c r="CD710" s="12"/>
      <c r="CE710" s="12"/>
      <c r="CF710" s="12"/>
      <c r="CG710" s="12"/>
      <c r="CH710" s="12"/>
      <c r="CI710" s="12"/>
      <c r="CJ710" s="12" t="b">
        <v>1</v>
      </c>
      <c r="CK710" s="12" t="b">
        <v>1</v>
      </c>
      <c r="CL710" s="12" t="b">
        <v>1</v>
      </c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4"/>
      <c r="DR710" s="12" t="b">
        <v>0</v>
      </c>
      <c r="DS710" s="12" t="b">
        <v>0</v>
      </c>
      <c r="DT710" s="12"/>
      <c r="DU710" s="12"/>
      <c r="DV710" s="12" t="s">
        <v>5810</v>
      </c>
      <c r="DW710" s="12" t="b">
        <v>1</v>
      </c>
      <c r="DX710" s="12"/>
      <c r="DY710" s="12"/>
      <c r="DZ710" s="12"/>
      <c r="EA710" s="12"/>
      <c r="EB710" s="12"/>
      <c r="EC710" s="12"/>
      <c r="ED710" s="12"/>
      <c r="EE710" s="12"/>
      <c r="EF710" s="14"/>
      <c r="EG710" s="14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4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4"/>
      <c r="FR710" s="12"/>
      <c r="FS710" s="12"/>
      <c r="FT710" s="12"/>
      <c r="FU710" s="12"/>
      <c r="FV710" s="12"/>
      <c r="FW710" s="12"/>
      <c r="FX710" s="12"/>
      <c r="FY710" s="12"/>
      <c r="FZ710" s="12"/>
      <c r="GA710" s="12"/>
      <c r="GB710" s="12"/>
      <c r="GC710" s="12"/>
      <c r="GD710" s="12"/>
      <c r="GE710" s="12"/>
      <c r="GF710" s="12"/>
      <c r="GG710" s="12"/>
      <c r="GH710" s="12">
        <v>2.0</v>
      </c>
      <c r="GI710" s="12"/>
      <c r="GJ710" s="12"/>
      <c r="GK710" s="14"/>
      <c r="GL710" s="14"/>
      <c r="GM710" s="12"/>
      <c r="GN710" s="12"/>
      <c r="GO710" s="14"/>
      <c r="GP710" s="14"/>
      <c r="GQ710" s="12"/>
      <c r="GR710" s="14"/>
      <c r="GS710" s="12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2"/>
      <c r="HM710" s="14"/>
      <c r="HN710" s="14"/>
      <c r="HO710" s="14"/>
      <c r="HP710" s="14"/>
      <c r="HQ710" s="12">
        <f t="shared" si="106"/>
        <v>19</v>
      </c>
      <c r="HR710" s="12">
        <v>24000.0</v>
      </c>
      <c r="HS710" s="12">
        <v>0.0</v>
      </c>
      <c r="HT710" s="12">
        <v>0.0</v>
      </c>
      <c r="HU710" s="12">
        <v>0.0</v>
      </c>
      <c r="HV710" s="12">
        <v>0.0</v>
      </c>
      <c r="HW710" s="12">
        <v>0.0</v>
      </c>
      <c r="HX710" s="12">
        <v>24000.0</v>
      </c>
      <c r="HY710" s="12" t="s">
        <v>5811</v>
      </c>
      <c r="HZ710" s="12" t="s">
        <v>4269</v>
      </c>
    </row>
    <row r="711">
      <c r="A711" s="12" t="s">
        <v>5812</v>
      </c>
      <c r="B711" s="12" t="s">
        <v>5813</v>
      </c>
      <c r="C711" s="13">
        <v>45240.0</v>
      </c>
      <c r="D711" s="12">
        <v>11.0</v>
      </c>
      <c r="E711" s="12" t="s">
        <v>306</v>
      </c>
      <c r="F711" s="12" t="s">
        <v>318</v>
      </c>
      <c r="G711" s="12" t="s">
        <v>237</v>
      </c>
      <c r="H711" s="12" t="s">
        <v>238</v>
      </c>
      <c r="I711" s="12" t="s">
        <v>239</v>
      </c>
      <c r="J711" s="14"/>
      <c r="K711" s="12" t="s">
        <v>5814</v>
      </c>
      <c r="L711" s="12" t="s">
        <v>5815</v>
      </c>
      <c r="M711" s="15" t="s">
        <v>5816</v>
      </c>
      <c r="N711" s="12" t="s">
        <v>419</v>
      </c>
      <c r="O711" s="12" t="s">
        <v>259</v>
      </c>
      <c r="P711" s="12" t="s">
        <v>245</v>
      </c>
      <c r="Q711" s="12" t="s">
        <v>299</v>
      </c>
      <c r="R711" s="12" t="s">
        <v>247</v>
      </c>
      <c r="S711" s="12" t="s">
        <v>5817</v>
      </c>
      <c r="T711" s="17"/>
      <c r="U711" s="17" t="s">
        <v>5818</v>
      </c>
      <c r="V711" s="12" t="str">
        <f t="shared" si="1"/>
        <v/>
      </c>
      <c r="W711" s="14" t="str">
        <f t="shared" si="2"/>
        <v/>
      </c>
      <c r="X711" s="14" t="str">
        <f t="shared" si="3"/>
        <v>3.584145</v>
      </c>
      <c r="Y711" s="14" t="str">
        <f t="shared" si="4"/>
        <v>98.663521</v>
      </c>
      <c r="Z711" s="18">
        <f t="shared" si="99"/>
        <v>4577874.366</v>
      </c>
      <c r="AA711" s="14" t="str">
        <f t="shared" si="6"/>
        <v>Diluar Radius</v>
      </c>
      <c r="AB711" s="14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 t="b">
        <v>1</v>
      </c>
      <c r="AY711" s="12"/>
      <c r="AZ711" s="12" t="b">
        <v>1</v>
      </c>
      <c r="BA711" s="12" t="b">
        <v>1</v>
      </c>
      <c r="BB711" s="12"/>
      <c r="BC711" s="12"/>
      <c r="BD711" s="12"/>
      <c r="BE711" s="12"/>
      <c r="BF711" s="12"/>
      <c r="BG711" s="12"/>
      <c r="BH711" s="12"/>
      <c r="BI711" s="12" t="b">
        <v>1</v>
      </c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 t="b">
        <v>1</v>
      </c>
      <c r="BW711" s="12" t="b">
        <v>1</v>
      </c>
      <c r="BX711" s="12"/>
      <c r="BY711" s="12"/>
      <c r="BZ711" s="12"/>
      <c r="CA711" s="12"/>
      <c r="CB711" s="12"/>
      <c r="CC711" s="12"/>
      <c r="CD711" s="12" t="b">
        <v>1</v>
      </c>
      <c r="CE711" s="12" t="b">
        <v>1</v>
      </c>
      <c r="CF711" s="12"/>
      <c r="CG711" s="12"/>
      <c r="CH711" s="12"/>
      <c r="CI711" s="12"/>
      <c r="CJ711" s="12"/>
      <c r="CK711" s="12"/>
      <c r="CL711" s="12" t="b">
        <v>1</v>
      </c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4"/>
      <c r="DR711" s="12" t="b">
        <v>0</v>
      </c>
      <c r="DS711" s="12" t="b">
        <v>0</v>
      </c>
      <c r="DT711" s="12"/>
      <c r="DU711" s="12"/>
      <c r="DV711" s="12" t="s">
        <v>5819</v>
      </c>
      <c r="DW711" s="12" t="b">
        <v>1</v>
      </c>
      <c r="DX711" s="12"/>
      <c r="DY711" s="12"/>
      <c r="DZ711" s="12"/>
      <c r="EA711" s="12"/>
      <c r="EB711" s="12"/>
      <c r="EC711" s="12"/>
      <c r="ED711" s="12"/>
      <c r="EE711" s="12"/>
      <c r="EF711" s="14"/>
      <c r="EG711" s="14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4"/>
      <c r="EU711" s="12"/>
      <c r="EV711" s="12"/>
      <c r="EW711" s="12"/>
      <c r="EX711" s="12"/>
      <c r="EY711" s="12"/>
      <c r="EZ711" s="12"/>
      <c r="FA711" s="12">
        <v>1.0</v>
      </c>
      <c r="FB711" s="12"/>
      <c r="FC711" s="12">
        <v>1.0</v>
      </c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4"/>
      <c r="FR711" s="12"/>
      <c r="FS711" s="12">
        <v>1.0</v>
      </c>
      <c r="FT711" s="12"/>
      <c r="FU711" s="12"/>
      <c r="FV711" s="12"/>
      <c r="FW711" s="12"/>
      <c r="FX711" s="12"/>
      <c r="FY711" s="12"/>
      <c r="FZ711" s="12"/>
      <c r="GA711" s="12"/>
      <c r="GB711" s="12"/>
      <c r="GC711" s="12"/>
      <c r="GD711" s="12"/>
      <c r="GE711" s="12"/>
      <c r="GF711" s="12"/>
      <c r="GG711" s="12"/>
      <c r="GH711" s="12"/>
      <c r="GI711" s="12"/>
      <c r="GJ711" s="12"/>
      <c r="GK711" s="14"/>
      <c r="GL711" s="14"/>
      <c r="GM711" s="12"/>
      <c r="GN711" s="12"/>
      <c r="GO711" s="14"/>
      <c r="GP711" s="14"/>
      <c r="GQ711" s="12"/>
      <c r="GR711" s="14"/>
      <c r="GS711" s="12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2"/>
      <c r="HM711" s="14"/>
      <c r="HN711" s="14"/>
      <c r="HO711" s="14"/>
      <c r="HP711" s="14"/>
      <c r="HQ711" s="12">
        <f t="shared" si="106"/>
        <v>9</v>
      </c>
      <c r="HR711" s="12">
        <v>36000.0</v>
      </c>
      <c r="HS711" s="12">
        <v>0.0</v>
      </c>
      <c r="HT711" s="12">
        <v>0.0</v>
      </c>
      <c r="HU711" s="12">
        <v>0.0</v>
      </c>
      <c r="HV711" s="12">
        <v>0.0</v>
      </c>
      <c r="HW711" s="12">
        <v>0.0</v>
      </c>
      <c r="HX711" s="12">
        <v>36000.0</v>
      </c>
      <c r="HY711" s="12" t="s">
        <v>5820</v>
      </c>
      <c r="HZ711" s="19">
        <v>36682.0</v>
      </c>
    </row>
    <row r="712">
      <c r="A712" s="12" t="s">
        <v>5821</v>
      </c>
      <c r="B712" s="12" t="s">
        <v>5822</v>
      </c>
      <c r="C712" s="13">
        <v>45240.0</v>
      </c>
      <c r="D712" s="12">
        <v>11.0</v>
      </c>
      <c r="E712" s="12" t="s">
        <v>235</v>
      </c>
      <c r="F712" s="12" t="s">
        <v>236</v>
      </c>
      <c r="G712" s="12" t="s">
        <v>237</v>
      </c>
      <c r="H712" s="12" t="s">
        <v>238</v>
      </c>
      <c r="I712" s="12" t="s">
        <v>239</v>
      </c>
      <c r="J712" s="14"/>
      <c r="K712" s="12" t="s">
        <v>1761</v>
      </c>
      <c r="L712" s="12" t="s">
        <v>1762</v>
      </c>
      <c r="M712" s="15" t="s">
        <v>1763</v>
      </c>
      <c r="N712" s="12" t="s">
        <v>243</v>
      </c>
      <c r="O712" s="12" t="s">
        <v>244</v>
      </c>
      <c r="P712" s="12" t="s">
        <v>245</v>
      </c>
      <c r="Q712" s="12" t="s">
        <v>246</v>
      </c>
      <c r="R712" s="12" t="s">
        <v>247</v>
      </c>
      <c r="S712" s="12" t="s">
        <v>248</v>
      </c>
      <c r="T712" s="16" t="s">
        <v>5823</v>
      </c>
      <c r="U712" s="17" t="s">
        <v>5824</v>
      </c>
      <c r="V712" s="12" t="str">
        <f t="shared" si="1"/>
        <v>3.608161</v>
      </c>
      <c r="W712" s="14" t="str">
        <f t="shared" si="2"/>
        <v>98.711957</v>
      </c>
      <c r="X712" s="14" t="str">
        <f t="shared" si="3"/>
        <v>3.609250</v>
      </c>
      <c r="Y712" s="14" t="str">
        <f t="shared" si="4"/>
        <v>98.711877</v>
      </c>
      <c r="Z712" s="18">
        <f t="shared" si="99"/>
        <v>3926478.481</v>
      </c>
      <c r="AA712" s="14" t="str">
        <f t="shared" si="6"/>
        <v>Diluar Radius</v>
      </c>
      <c r="AB712" s="14"/>
      <c r="AC712" s="12"/>
      <c r="AD712" s="12"/>
      <c r="AE712" s="12"/>
      <c r="AF712" s="12"/>
      <c r="AG712" s="12"/>
      <c r="AH712" s="12" t="b">
        <v>1</v>
      </c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 t="b">
        <v>1</v>
      </c>
      <c r="AY712" s="12"/>
      <c r="AZ712" s="12" t="b">
        <v>1</v>
      </c>
      <c r="BA712" s="12"/>
      <c r="BB712" s="12" t="b">
        <v>1</v>
      </c>
      <c r="BC712" s="12"/>
      <c r="BD712" s="12" t="b">
        <v>1</v>
      </c>
      <c r="BE712" s="12"/>
      <c r="BF712" s="12"/>
      <c r="BG712" s="12"/>
      <c r="BH712" s="12"/>
      <c r="BI712" s="12" t="b">
        <v>1</v>
      </c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 t="b">
        <v>1</v>
      </c>
      <c r="BW712" s="12" t="b">
        <v>1</v>
      </c>
      <c r="BX712" s="12"/>
      <c r="BY712" s="12"/>
      <c r="BZ712" s="12"/>
      <c r="CA712" s="12"/>
      <c r="CB712" s="12" t="b">
        <v>1</v>
      </c>
      <c r="CC712" s="12"/>
      <c r="CD712" s="12"/>
      <c r="CE712" s="12"/>
      <c r="CF712" s="12"/>
      <c r="CG712" s="12" t="b">
        <v>1</v>
      </c>
      <c r="CH712" s="12"/>
      <c r="CI712" s="12"/>
      <c r="CJ712" s="12" t="b">
        <v>1</v>
      </c>
      <c r="CK712" s="12" t="b">
        <v>1</v>
      </c>
      <c r="CL712" s="12" t="b">
        <v>1</v>
      </c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4"/>
      <c r="DR712" s="12" t="b">
        <v>0</v>
      </c>
      <c r="DS712" s="12" t="b">
        <v>0</v>
      </c>
      <c r="DT712" s="12"/>
      <c r="DU712" s="12"/>
      <c r="DV712" s="12" t="s">
        <v>5825</v>
      </c>
      <c r="DW712" s="12" t="b">
        <v>1</v>
      </c>
      <c r="DX712" s="12"/>
      <c r="DY712" s="12"/>
      <c r="DZ712" s="12"/>
      <c r="EA712" s="12"/>
      <c r="EB712" s="12"/>
      <c r="EC712" s="12"/>
      <c r="ED712" s="12"/>
      <c r="EE712" s="12"/>
      <c r="EF712" s="14"/>
      <c r="EG712" s="14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4"/>
      <c r="EU712" s="12"/>
      <c r="EV712" s="12"/>
      <c r="EW712" s="12"/>
      <c r="EX712" s="12"/>
      <c r="EY712" s="12"/>
      <c r="EZ712" s="12"/>
      <c r="FA712" s="12"/>
      <c r="FB712" s="12">
        <v>0.0</v>
      </c>
      <c r="FC712" s="12">
        <v>1.0</v>
      </c>
      <c r="FD712" s="12"/>
      <c r="FE712" s="12"/>
      <c r="FF712" s="12">
        <v>1.0</v>
      </c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4"/>
      <c r="FR712" s="12"/>
      <c r="FS712" s="12">
        <v>1.0</v>
      </c>
      <c r="FT712" s="12"/>
      <c r="FU712" s="12"/>
      <c r="FV712" s="12"/>
      <c r="FW712" s="12"/>
      <c r="FX712" s="12"/>
      <c r="FY712" s="12"/>
      <c r="FZ712" s="12"/>
      <c r="GA712" s="12"/>
      <c r="GB712" s="12"/>
      <c r="GC712" s="12"/>
      <c r="GD712" s="12"/>
      <c r="GE712" s="12"/>
      <c r="GF712" s="12"/>
      <c r="GG712" s="12"/>
      <c r="GH712" s="12"/>
      <c r="GI712" s="12"/>
      <c r="GJ712" s="12"/>
      <c r="GK712" s="14"/>
      <c r="GL712" s="14"/>
      <c r="GM712" s="12"/>
      <c r="GN712" s="12"/>
      <c r="GO712" s="14"/>
      <c r="GP712" s="14"/>
      <c r="GQ712" s="12"/>
      <c r="GR712" s="14"/>
      <c r="GS712" s="12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2"/>
      <c r="HM712" s="14"/>
      <c r="HN712" s="14"/>
      <c r="HO712" s="14"/>
      <c r="HP712" s="14"/>
      <c r="HQ712" s="12">
        <f t="shared" si="106"/>
        <v>13</v>
      </c>
      <c r="HR712" s="12">
        <v>36000.0</v>
      </c>
      <c r="HS712" s="12">
        <v>0.0</v>
      </c>
      <c r="HT712" s="12">
        <v>0.0</v>
      </c>
      <c r="HU712" s="12">
        <v>0.0</v>
      </c>
      <c r="HV712" s="12">
        <v>0.0</v>
      </c>
      <c r="HW712" s="12">
        <v>0.0</v>
      </c>
      <c r="HX712" s="12">
        <v>36000.0</v>
      </c>
      <c r="HY712" s="12" t="s">
        <v>5826</v>
      </c>
      <c r="HZ712" s="19">
        <v>36537.0</v>
      </c>
    </row>
    <row r="713">
      <c r="A713" s="12" t="s">
        <v>5827</v>
      </c>
      <c r="B713" s="12" t="s">
        <v>5828</v>
      </c>
      <c r="C713" s="13">
        <v>45240.0</v>
      </c>
      <c r="D713" s="12">
        <v>11.0</v>
      </c>
      <c r="E713" s="12" t="s">
        <v>293</v>
      </c>
      <c r="F713" s="12" t="s">
        <v>629</v>
      </c>
      <c r="G713" s="12" t="s">
        <v>237</v>
      </c>
      <c r="H713" s="12" t="s">
        <v>238</v>
      </c>
      <c r="I713" s="12" t="s">
        <v>239</v>
      </c>
      <c r="J713" s="14"/>
      <c r="K713" s="12" t="s">
        <v>2485</v>
      </c>
      <c r="L713" s="12" t="s">
        <v>2486</v>
      </c>
      <c r="M713" s="15" t="s">
        <v>2487</v>
      </c>
      <c r="N713" s="12" t="s">
        <v>642</v>
      </c>
      <c r="O713" s="12" t="s">
        <v>259</v>
      </c>
      <c r="P713" s="12" t="s">
        <v>245</v>
      </c>
      <c r="Q713" s="12" t="s">
        <v>246</v>
      </c>
      <c r="R713" s="12" t="s">
        <v>247</v>
      </c>
      <c r="S713" s="12" t="s">
        <v>248</v>
      </c>
      <c r="T713" s="16" t="s">
        <v>5829</v>
      </c>
      <c r="U713" s="17" t="s">
        <v>5830</v>
      </c>
      <c r="V713" s="12" t="str">
        <f t="shared" si="1"/>
        <v>3.590168</v>
      </c>
      <c r="W713" s="14" t="str">
        <f t="shared" si="2"/>
        <v>98.656568</v>
      </c>
      <c r="X713" s="14" t="str">
        <f t="shared" si="3"/>
        <v>3.590182</v>
      </c>
      <c r="Y713" s="14" t="str">
        <f t="shared" si="4"/>
        <v>98.656557</v>
      </c>
      <c r="Z713" s="18">
        <f t="shared" si="99"/>
        <v>1595434.803</v>
      </c>
      <c r="AA713" s="14" t="str">
        <f t="shared" si="6"/>
        <v>Diluar Radius</v>
      </c>
      <c r="AB713" s="14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4"/>
      <c r="DR713" s="12" t="b">
        <v>0</v>
      </c>
      <c r="DS713" s="12" t="b">
        <v>0</v>
      </c>
      <c r="DT713" s="12"/>
      <c r="DU713" s="12"/>
      <c r="DV713" s="12" t="s">
        <v>5831</v>
      </c>
      <c r="DW713" s="12" t="b">
        <v>1</v>
      </c>
      <c r="DX713" s="12"/>
      <c r="DY713" s="12"/>
      <c r="DZ713" s="12"/>
      <c r="EA713" s="12"/>
      <c r="EB713" s="12"/>
      <c r="EC713" s="12"/>
      <c r="ED713" s="12">
        <v>1.0</v>
      </c>
      <c r="EE713" s="12"/>
      <c r="EF713" s="14"/>
      <c r="EG713" s="14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4"/>
      <c r="EU713" s="12"/>
      <c r="EV713" s="12"/>
      <c r="EW713" s="12"/>
      <c r="EX713" s="12"/>
      <c r="EY713" s="12">
        <v>1.0</v>
      </c>
      <c r="EZ713" s="12"/>
      <c r="FA713" s="12"/>
      <c r="FB713" s="12"/>
      <c r="FC713" s="12">
        <v>1.0</v>
      </c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4"/>
      <c r="FR713" s="12"/>
      <c r="FS713" s="12"/>
      <c r="FT713" s="12"/>
      <c r="FU713" s="12"/>
      <c r="FV713" s="12"/>
      <c r="FW713" s="12">
        <v>1.0</v>
      </c>
      <c r="FX713" s="12"/>
      <c r="FY713" s="12"/>
      <c r="FZ713" s="12"/>
      <c r="GA713" s="12"/>
      <c r="GB713" s="12"/>
      <c r="GC713" s="12"/>
      <c r="GD713" s="12"/>
      <c r="GE713" s="12"/>
      <c r="GF713" s="12"/>
      <c r="GG713" s="12"/>
      <c r="GH713" s="12"/>
      <c r="GI713" s="12"/>
      <c r="GJ713" s="12"/>
      <c r="GK713" s="14"/>
      <c r="GL713" s="14"/>
      <c r="GM713" s="12"/>
      <c r="GN713" s="12"/>
      <c r="GO713" s="14"/>
      <c r="GP713" s="14"/>
      <c r="GQ713" s="12"/>
      <c r="GR713" s="14"/>
      <c r="GS713" s="12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2"/>
      <c r="HM713" s="14"/>
      <c r="HN713" s="14"/>
      <c r="HO713" s="14"/>
      <c r="HP713" s="14"/>
      <c r="HQ713" s="12">
        <f t="shared" si="106"/>
        <v>0</v>
      </c>
      <c r="HR713" s="12">
        <v>36000.0</v>
      </c>
      <c r="HS713" s="12">
        <v>12500.0</v>
      </c>
      <c r="HT713" s="12">
        <v>0.0</v>
      </c>
      <c r="HU713" s="12">
        <v>0.0</v>
      </c>
      <c r="HV713" s="12">
        <v>0.0</v>
      </c>
      <c r="HW713" s="12">
        <v>0.0</v>
      </c>
      <c r="HX713" s="12">
        <v>48500.0</v>
      </c>
      <c r="HY713" s="12" t="s">
        <v>5832</v>
      </c>
      <c r="HZ713" s="12" t="s">
        <v>2946</v>
      </c>
    </row>
    <row r="714">
      <c r="A714" s="12" t="s">
        <v>5833</v>
      </c>
      <c r="B714" s="12" t="s">
        <v>5834</v>
      </c>
      <c r="C714" s="13">
        <v>45240.0</v>
      </c>
      <c r="D714" s="12">
        <v>11.0</v>
      </c>
      <c r="E714" s="12" t="s">
        <v>475</v>
      </c>
      <c r="F714" s="12" t="s">
        <v>476</v>
      </c>
      <c r="G714" s="12" t="s">
        <v>237</v>
      </c>
      <c r="H714" s="12" t="s">
        <v>238</v>
      </c>
      <c r="I714" s="12" t="s">
        <v>239</v>
      </c>
      <c r="J714" s="14"/>
      <c r="K714" s="12" t="s">
        <v>5835</v>
      </c>
      <c r="L714" s="12" t="s">
        <v>5836</v>
      </c>
      <c r="M714" s="15" t="s">
        <v>5837</v>
      </c>
      <c r="N714" s="12" t="s">
        <v>480</v>
      </c>
      <c r="O714" s="12" t="s">
        <v>259</v>
      </c>
      <c r="P714" s="12" t="s">
        <v>245</v>
      </c>
      <c r="Q714" s="12" t="s">
        <v>278</v>
      </c>
      <c r="R714" s="12" t="s">
        <v>279</v>
      </c>
      <c r="S714" s="12" t="s">
        <v>248</v>
      </c>
      <c r="T714" s="16" t="s">
        <v>5838</v>
      </c>
      <c r="U714" s="17" t="s">
        <v>5839</v>
      </c>
      <c r="V714" s="12" t="str">
        <f t="shared" si="1"/>
        <v>3.603771</v>
      </c>
      <c r="W714" s="14" t="str">
        <f t="shared" si="2"/>
        <v>98.691355</v>
      </c>
      <c r="X714" s="14" t="str">
        <f t="shared" si="3"/>
        <v>3.603785</v>
      </c>
      <c r="Y714" s="14" t="str">
        <f t="shared" si="4"/>
        <v>98.691365</v>
      </c>
      <c r="Z714" s="18">
        <f t="shared" si="99"/>
        <v>1908924.145</v>
      </c>
      <c r="AA714" s="14" t="str">
        <f t="shared" si="6"/>
        <v>Diluar Radius</v>
      </c>
      <c r="AB714" s="14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 t="b">
        <v>1</v>
      </c>
      <c r="BC714" s="12"/>
      <c r="BD714" s="12"/>
      <c r="BE714" s="12"/>
      <c r="BF714" s="12" t="b">
        <v>1</v>
      </c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 t="b">
        <v>1</v>
      </c>
      <c r="BW714" s="12"/>
      <c r="BX714" s="12"/>
      <c r="BY714" s="12"/>
      <c r="BZ714" s="12" t="b">
        <v>1</v>
      </c>
      <c r="CA714" s="12"/>
      <c r="CB714" s="12" t="b">
        <v>1</v>
      </c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4"/>
      <c r="DR714" s="12" t="b">
        <v>0</v>
      </c>
      <c r="DS714" s="12" t="b">
        <v>0</v>
      </c>
      <c r="DT714" s="12"/>
      <c r="DU714" s="12"/>
      <c r="DV714" s="12" t="s">
        <v>5840</v>
      </c>
      <c r="DW714" s="12" t="b">
        <v>1</v>
      </c>
      <c r="DX714" s="12"/>
      <c r="DY714" s="12"/>
      <c r="DZ714" s="12"/>
      <c r="EA714" s="12"/>
      <c r="EB714" s="12"/>
      <c r="EC714" s="12"/>
      <c r="ED714" s="12"/>
      <c r="EE714" s="12"/>
      <c r="EF714" s="14"/>
      <c r="EG714" s="14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4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4"/>
      <c r="FR714" s="12"/>
      <c r="FS714" s="12">
        <v>1.0</v>
      </c>
      <c r="FT714" s="12"/>
      <c r="FU714" s="12"/>
      <c r="FV714" s="12"/>
      <c r="FW714" s="12"/>
      <c r="FX714" s="12"/>
      <c r="FY714" s="12"/>
      <c r="FZ714" s="12"/>
      <c r="GA714" s="12"/>
      <c r="GB714" s="12"/>
      <c r="GC714" s="12"/>
      <c r="GD714" s="12"/>
      <c r="GE714" s="12"/>
      <c r="GF714" s="12"/>
      <c r="GG714" s="12"/>
      <c r="GH714" s="12"/>
      <c r="GI714" s="12"/>
      <c r="GJ714" s="12"/>
      <c r="GK714" s="14"/>
      <c r="GL714" s="14"/>
      <c r="GM714" s="12"/>
      <c r="GN714" s="12"/>
      <c r="GO714" s="14"/>
      <c r="GP714" s="14"/>
      <c r="GQ714" s="12"/>
      <c r="GR714" s="14"/>
      <c r="GS714" s="12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2"/>
      <c r="HM714" s="14"/>
      <c r="HN714" s="14"/>
      <c r="HO714" s="14"/>
      <c r="HP714" s="14"/>
      <c r="HQ714" s="12">
        <f t="shared" si="106"/>
        <v>5</v>
      </c>
      <c r="HR714" s="12">
        <v>12000.0</v>
      </c>
      <c r="HS714" s="12">
        <v>0.0</v>
      </c>
      <c r="HT714" s="12">
        <v>0.0</v>
      </c>
      <c r="HU714" s="12">
        <v>0.0</v>
      </c>
      <c r="HV714" s="12">
        <v>0.0</v>
      </c>
      <c r="HW714" s="12">
        <v>0.0</v>
      </c>
      <c r="HX714" s="12">
        <v>12000.0</v>
      </c>
      <c r="HY714" s="12" t="s">
        <v>5841</v>
      </c>
      <c r="HZ714" s="12" t="s">
        <v>1415</v>
      </c>
    </row>
    <row r="715">
      <c r="A715" s="12" t="s">
        <v>5842</v>
      </c>
      <c r="B715" s="12" t="s">
        <v>5843</v>
      </c>
      <c r="C715" s="13">
        <v>45240.0</v>
      </c>
      <c r="D715" s="12">
        <v>11.0</v>
      </c>
      <c r="E715" s="12" t="s">
        <v>475</v>
      </c>
      <c r="F715" s="12" t="s">
        <v>476</v>
      </c>
      <c r="G715" s="12" t="s">
        <v>237</v>
      </c>
      <c r="H715" s="12" t="s">
        <v>238</v>
      </c>
      <c r="I715" s="12" t="s">
        <v>239</v>
      </c>
      <c r="J715" s="14"/>
      <c r="K715" s="12" t="s">
        <v>5844</v>
      </c>
      <c r="L715" s="12" t="s">
        <v>5845</v>
      </c>
      <c r="M715" s="15" t="s">
        <v>5846</v>
      </c>
      <c r="N715" s="12" t="s">
        <v>480</v>
      </c>
      <c r="O715" s="12" t="s">
        <v>259</v>
      </c>
      <c r="P715" s="12" t="s">
        <v>245</v>
      </c>
      <c r="Q715" s="12" t="s">
        <v>278</v>
      </c>
      <c r="R715" s="12" t="s">
        <v>279</v>
      </c>
      <c r="S715" s="12" t="s">
        <v>5847</v>
      </c>
      <c r="T715" s="16" t="s">
        <v>5848</v>
      </c>
      <c r="U715" s="17" t="s">
        <v>5849</v>
      </c>
      <c r="V715" s="12" t="str">
        <f t="shared" si="1"/>
        <v>3.601826</v>
      </c>
      <c r="W715" s="14" t="str">
        <f t="shared" si="2"/>
        <v>98.691447</v>
      </c>
      <c r="X715" s="14" t="str">
        <f t="shared" si="3"/>
        <v>3.601734</v>
      </c>
      <c r="Y715" s="14" t="str">
        <f t="shared" si="4"/>
        <v>98.691310</v>
      </c>
      <c r="Z715" s="18">
        <f t="shared" si="99"/>
        <v>14148136.87</v>
      </c>
      <c r="AA715" s="14" t="str">
        <f t="shared" si="6"/>
        <v>Diluar Radius</v>
      </c>
      <c r="AB715" s="14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 t="b">
        <v>1</v>
      </c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 t="b">
        <v>1</v>
      </c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 t="b">
        <v>1</v>
      </c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4"/>
      <c r="DR715" s="12" t="b">
        <v>0</v>
      </c>
      <c r="DS715" s="12" t="b">
        <v>0</v>
      </c>
      <c r="DT715" s="12"/>
      <c r="DU715" s="12"/>
      <c r="DV715" s="12" t="s">
        <v>5850</v>
      </c>
      <c r="DW715" s="12" t="b">
        <v>0</v>
      </c>
      <c r="DX715" s="12"/>
      <c r="DY715" s="12"/>
      <c r="DZ715" s="12"/>
      <c r="EA715" s="12"/>
      <c r="EB715" s="12"/>
      <c r="EC715" s="12"/>
      <c r="ED715" s="12"/>
      <c r="EE715" s="12"/>
      <c r="EF715" s="14"/>
      <c r="EG715" s="14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4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4"/>
      <c r="FR715" s="12"/>
      <c r="FS715" s="12"/>
      <c r="FT715" s="12"/>
      <c r="FU715" s="12"/>
      <c r="FV715" s="12"/>
      <c r="FW715" s="12"/>
      <c r="FX715" s="12"/>
      <c r="FY715" s="12"/>
      <c r="FZ715" s="12"/>
      <c r="GA715" s="12"/>
      <c r="GB715" s="12"/>
      <c r="GC715" s="12"/>
      <c r="GD715" s="12"/>
      <c r="GE715" s="12"/>
      <c r="GF715" s="12"/>
      <c r="GG715" s="12"/>
      <c r="GH715" s="12"/>
      <c r="GI715" s="12"/>
      <c r="GJ715" s="12"/>
      <c r="GK715" s="14"/>
      <c r="GL715" s="14"/>
      <c r="GM715" s="12"/>
      <c r="GN715" s="12"/>
      <c r="GO715" s="14"/>
      <c r="GP715" s="14"/>
      <c r="GQ715" s="12"/>
      <c r="GR715" s="14"/>
      <c r="GS715" s="12"/>
      <c r="GT715" s="14"/>
      <c r="GU715" s="14"/>
      <c r="GV715" s="14"/>
      <c r="GW715" s="14"/>
      <c r="GX715" s="14"/>
      <c r="GY715" s="14"/>
      <c r="GZ715" s="14"/>
      <c r="HA715" s="14"/>
      <c r="HB715" s="14"/>
      <c r="HC715" s="14"/>
      <c r="HD715" s="14"/>
      <c r="HE715" s="14"/>
      <c r="HF715" s="14"/>
      <c r="HG715" s="14"/>
      <c r="HH715" s="14"/>
      <c r="HI715" s="14"/>
      <c r="HJ715" s="14"/>
      <c r="HK715" s="14"/>
      <c r="HL715" s="12"/>
      <c r="HM715" s="14"/>
      <c r="HN715" s="14"/>
      <c r="HO715" s="14"/>
      <c r="HP715" s="14"/>
      <c r="HQ715" s="12">
        <f t="shared" si="106"/>
        <v>3</v>
      </c>
      <c r="HR715" s="12">
        <v>0.0</v>
      </c>
      <c r="HS715" s="12">
        <v>0.0</v>
      </c>
      <c r="HT715" s="12">
        <v>0.0</v>
      </c>
      <c r="HU715" s="12">
        <v>0.0</v>
      </c>
      <c r="HV715" s="12">
        <v>0.0</v>
      </c>
      <c r="HW715" s="12">
        <v>0.0</v>
      </c>
      <c r="HX715" s="12">
        <v>0.0</v>
      </c>
      <c r="HY715" s="12" t="s">
        <v>5851</v>
      </c>
      <c r="HZ715" s="12" t="s">
        <v>1065</v>
      </c>
    </row>
    <row r="716">
      <c r="A716" s="12" t="s">
        <v>5852</v>
      </c>
      <c r="B716" s="12" t="s">
        <v>5853</v>
      </c>
      <c r="C716" s="13">
        <v>45240.0</v>
      </c>
      <c r="D716" s="12">
        <v>11.0</v>
      </c>
      <c r="E716" s="12" t="s">
        <v>235</v>
      </c>
      <c r="F716" s="12" t="s">
        <v>236</v>
      </c>
      <c r="G716" s="12" t="s">
        <v>237</v>
      </c>
      <c r="H716" s="12" t="s">
        <v>238</v>
      </c>
      <c r="I716" s="12" t="s">
        <v>239</v>
      </c>
      <c r="J716" s="14"/>
      <c r="K716" s="12" t="s">
        <v>1376</v>
      </c>
      <c r="L716" s="12" t="s">
        <v>1377</v>
      </c>
      <c r="M716" s="15" t="s">
        <v>268</v>
      </c>
      <c r="N716" s="12" t="s">
        <v>243</v>
      </c>
      <c r="O716" s="12" t="s">
        <v>244</v>
      </c>
      <c r="P716" s="12" t="s">
        <v>245</v>
      </c>
      <c r="Q716" s="12" t="s">
        <v>299</v>
      </c>
      <c r="R716" s="12" t="s">
        <v>247</v>
      </c>
      <c r="S716" s="12" t="s">
        <v>248</v>
      </c>
      <c r="T716" s="16" t="s">
        <v>5854</v>
      </c>
      <c r="U716" s="17" t="s">
        <v>5855</v>
      </c>
      <c r="V716" s="12" t="str">
        <f t="shared" si="1"/>
        <v>3.605616</v>
      </c>
      <c r="W716" s="14" t="str">
        <f t="shared" si="2"/>
        <v>98.709761</v>
      </c>
      <c r="X716" s="14" t="str">
        <f t="shared" si="3"/>
        <v>3.605618</v>
      </c>
      <c r="Y716" s="14" t="str">
        <f t="shared" si="4"/>
        <v>98.709878</v>
      </c>
      <c r="Z716" s="18">
        <f t="shared" si="99"/>
        <v>10011166.91</v>
      </c>
      <c r="AA716" s="14" t="str">
        <f t="shared" si="6"/>
        <v>Diluar Radius</v>
      </c>
      <c r="AB716" s="14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 t="b">
        <v>1</v>
      </c>
      <c r="BA716" s="12"/>
      <c r="BB716" s="12" t="b">
        <v>1</v>
      </c>
      <c r="BC716" s="12"/>
      <c r="BD716" s="12"/>
      <c r="BE716" s="12"/>
      <c r="BF716" s="12" t="b">
        <v>1</v>
      </c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 t="b">
        <v>1</v>
      </c>
      <c r="BS716" s="12"/>
      <c r="BT716" s="12"/>
      <c r="BU716" s="12"/>
      <c r="BV716" s="12" t="b">
        <v>1</v>
      </c>
      <c r="BW716" s="12"/>
      <c r="BX716" s="12"/>
      <c r="BY716" s="12"/>
      <c r="BZ716" s="12" t="b">
        <v>1</v>
      </c>
      <c r="CA716" s="12"/>
      <c r="CB716" s="12" t="b">
        <v>1</v>
      </c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4"/>
      <c r="DR716" s="12" t="b">
        <v>0</v>
      </c>
      <c r="DS716" s="12" t="b">
        <v>0</v>
      </c>
      <c r="DT716" s="12"/>
      <c r="DU716" s="12"/>
      <c r="DV716" s="12" t="s">
        <v>5856</v>
      </c>
      <c r="DW716" s="12" t="b">
        <v>1</v>
      </c>
      <c r="DX716" s="12"/>
      <c r="DY716" s="12"/>
      <c r="DZ716" s="12"/>
      <c r="EA716" s="12"/>
      <c r="EB716" s="12"/>
      <c r="EC716" s="12"/>
      <c r="ED716" s="12"/>
      <c r="EE716" s="12"/>
      <c r="EF716" s="14"/>
      <c r="EG716" s="14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4"/>
      <c r="EU716" s="12"/>
      <c r="EV716" s="12"/>
      <c r="EW716" s="12"/>
      <c r="EX716" s="12"/>
      <c r="EY716" s="12">
        <v>1.0</v>
      </c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>
        <v>1.0</v>
      </c>
      <c r="FP716" s="12"/>
      <c r="FQ716" s="14"/>
      <c r="FR716" s="12"/>
      <c r="FS716" s="12"/>
      <c r="FT716" s="12"/>
      <c r="FU716" s="12"/>
      <c r="FV716" s="12"/>
      <c r="FW716" s="12">
        <v>1.0</v>
      </c>
      <c r="FX716" s="12"/>
      <c r="FY716" s="12"/>
      <c r="FZ716" s="12"/>
      <c r="GA716" s="12"/>
      <c r="GB716" s="12"/>
      <c r="GC716" s="12"/>
      <c r="GD716" s="12"/>
      <c r="GE716" s="12"/>
      <c r="GF716" s="12"/>
      <c r="GG716" s="12"/>
      <c r="GH716" s="12"/>
      <c r="GI716" s="12"/>
      <c r="GJ716" s="12"/>
      <c r="GK716" s="14"/>
      <c r="GL716" s="14"/>
      <c r="GM716" s="12"/>
      <c r="GN716" s="12"/>
      <c r="GO716" s="14"/>
      <c r="GP716" s="14"/>
      <c r="GQ716" s="12"/>
      <c r="GR716" s="14"/>
      <c r="GS716" s="12"/>
      <c r="GT716" s="14"/>
      <c r="GU716" s="14"/>
      <c r="GV716" s="14"/>
      <c r="GW716" s="14"/>
      <c r="GX716" s="14"/>
      <c r="GY716" s="14"/>
      <c r="GZ716" s="14"/>
      <c r="HA716" s="14"/>
      <c r="HB716" s="14"/>
      <c r="HC716" s="14"/>
      <c r="HD716" s="14"/>
      <c r="HE716" s="14"/>
      <c r="HF716" s="14"/>
      <c r="HG716" s="14"/>
      <c r="HH716" s="14"/>
      <c r="HI716" s="14"/>
      <c r="HJ716" s="14"/>
      <c r="HK716" s="14"/>
      <c r="HL716" s="12"/>
      <c r="HM716" s="14"/>
      <c r="HN716" s="14"/>
      <c r="HO716" s="14"/>
      <c r="HP716" s="14"/>
      <c r="HQ716" s="12">
        <f t="shared" si="106"/>
        <v>7</v>
      </c>
      <c r="HR716" s="12">
        <v>36000.0</v>
      </c>
      <c r="HS716" s="12">
        <v>0.0</v>
      </c>
      <c r="HT716" s="12">
        <v>0.0</v>
      </c>
      <c r="HU716" s="12">
        <v>0.0</v>
      </c>
      <c r="HV716" s="12">
        <v>0.0</v>
      </c>
      <c r="HW716" s="12">
        <v>0.0</v>
      </c>
      <c r="HX716" s="12">
        <v>36000.0</v>
      </c>
      <c r="HY716" s="12" t="s">
        <v>5857</v>
      </c>
      <c r="HZ716" s="12" t="s">
        <v>1940</v>
      </c>
    </row>
    <row r="717">
      <c r="A717" s="12" t="s">
        <v>5858</v>
      </c>
      <c r="B717" s="12" t="s">
        <v>5859</v>
      </c>
      <c r="C717" s="13">
        <v>45240.0</v>
      </c>
      <c r="D717" s="12">
        <v>11.0</v>
      </c>
      <c r="E717" s="12" t="s">
        <v>596</v>
      </c>
      <c r="F717" s="12" t="s">
        <v>597</v>
      </c>
      <c r="G717" s="12" t="s">
        <v>237</v>
      </c>
      <c r="H717" s="12" t="s">
        <v>238</v>
      </c>
      <c r="I717" s="12" t="s">
        <v>239</v>
      </c>
      <c r="J717" s="14"/>
      <c r="K717" s="12" t="s">
        <v>5860</v>
      </c>
      <c r="L717" s="12" t="s">
        <v>5861</v>
      </c>
      <c r="M717" s="15" t="s">
        <v>600</v>
      </c>
      <c r="N717" s="12" t="s">
        <v>723</v>
      </c>
      <c r="O717" s="12" t="s">
        <v>259</v>
      </c>
      <c r="P717" s="12" t="s">
        <v>245</v>
      </c>
      <c r="Q717" s="12" t="s">
        <v>278</v>
      </c>
      <c r="R717" s="12" t="s">
        <v>279</v>
      </c>
      <c r="S717" s="12" t="s">
        <v>248</v>
      </c>
      <c r="T717" s="16" t="s">
        <v>5862</v>
      </c>
      <c r="U717" s="17" t="s">
        <v>5863</v>
      </c>
      <c r="V717" s="12" t="str">
        <f t="shared" si="1"/>
        <v>3.630179</v>
      </c>
      <c r="W717" s="14" t="str">
        <f t="shared" si="2"/>
        <v>98.673289</v>
      </c>
      <c r="X717" s="14" t="str">
        <f t="shared" si="3"/>
        <v>3.630177</v>
      </c>
      <c r="Y717" s="14" t="str">
        <f t="shared" si="4"/>
        <v>98.673286</v>
      </c>
      <c r="Z717" s="18">
        <f t="shared" si="99"/>
        <v>263059.1257</v>
      </c>
      <c r="AA717" s="14" t="str">
        <f t="shared" si="6"/>
        <v>Diluar Radius</v>
      </c>
      <c r="AB717" s="14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 t="b">
        <v>1</v>
      </c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 t="b">
        <v>1</v>
      </c>
      <c r="CA717" s="12"/>
      <c r="CB717" s="12" t="b">
        <v>1</v>
      </c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4"/>
      <c r="DR717" s="12" t="b">
        <v>0</v>
      </c>
      <c r="DS717" s="12" t="b">
        <v>0</v>
      </c>
      <c r="DT717" s="12"/>
      <c r="DU717" s="12"/>
      <c r="DV717" s="12" t="s">
        <v>5864</v>
      </c>
      <c r="DW717" s="12" t="b">
        <v>1</v>
      </c>
      <c r="DX717" s="12"/>
      <c r="DY717" s="12"/>
      <c r="DZ717" s="12"/>
      <c r="EA717" s="12"/>
      <c r="EB717" s="12"/>
      <c r="EC717" s="12"/>
      <c r="ED717" s="12"/>
      <c r="EE717" s="12"/>
      <c r="EF717" s="14"/>
      <c r="EG717" s="14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4"/>
      <c r="EU717" s="12"/>
      <c r="EV717" s="12"/>
      <c r="EW717" s="12"/>
      <c r="EX717" s="12"/>
      <c r="EY717" s="12"/>
      <c r="EZ717" s="12"/>
      <c r="FA717" s="12"/>
      <c r="FB717" s="12"/>
      <c r="FC717" s="12">
        <v>2.0</v>
      </c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4"/>
      <c r="FR717" s="12"/>
      <c r="FS717" s="12"/>
      <c r="FT717" s="12"/>
      <c r="FU717" s="12"/>
      <c r="FV717" s="12"/>
      <c r="FW717" s="12"/>
      <c r="FX717" s="12"/>
      <c r="FY717" s="12"/>
      <c r="FZ717" s="12"/>
      <c r="GA717" s="12"/>
      <c r="GB717" s="12"/>
      <c r="GC717" s="12"/>
      <c r="GD717" s="12"/>
      <c r="GE717" s="12"/>
      <c r="GF717" s="12"/>
      <c r="GG717" s="12"/>
      <c r="GH717" s="12"/>
      <c r="GI717" s="12"/>
      <c r="GJ717" s="12"/>
      <c r="GK717" s="14"/>
      <c r="GL717" s="14"/>
      <c r="GM717" s="12"/>
      <c r="GN717" s="12"/>
      <c r="GO717" s="14"/>
      <c r="GP717" s="14"/>
      <c r="GQ717" s="12"/>
      <c r="GR717" s="14"/>
      <c r="GS717" s="12"/>
      <c r="GT717" s="14"/>
      <c r="GU717" s="14"/>
      <c r="GV717" s="14"/>
      <c r="GW717" s="14"/>
      <c r="GX717" s="14"/>
      <c r="GY717" s="14"/>
      <c r="GZ717" s="14"/>
      <c r="HA717" s="14"/>
      <c r="HB717" s="14"/>
      <c r="HC717" s="14"/>
      <c r="HD717" s="14"/>
      <c r="HE717" s="14"/>
      <c r="HF717" s="14"/>
      <c r="HG717" s="14"/>
      <c r="HH717" s="14"/>
      <c r="HI717" s="14"/>
      <c r="HJ717" s="14"/>
      <c r="HK717" s="14"/>
      <c r="HL717" s="12"/>
      <c r="HM717" s="14"/>
      <c r="HN717" s="14"/>
      <c r="HO717" s="14"/>
      <c r="HP717" s="14"/>
      <c r="HQ717" s="12">
        <f t="shared" si="106"/>
        <v>3</v>
      </c>
      <c r="HR717" s="12">
        <v>24000.0</v>
      </c>
      <c r="HS717" s="12">
        <v>0.0</v>
      </c>
      <c r="HT717" s="12">
        <v>0.0</v>
      </c>
      <c r="HU717" s="12">
        <v>0.0</v>
      </c>
      <c r="HV717" s="12">
        <v>0.0</v>
      </c>
      <c r="HW717" s="12">
        <v>0.0</v>
      </c>
      <c r="HX717" s="12">
        <v>24000.0</v>
      </c>
      <c r="HY717" s="12" t="s">
        <v>5865</v>
      </c>
      <c r="HZ717" s="12" t="s">
        <v>1859</v>
      </c>
    </row>
    <row r="718">
      <c r="A718" s="12" t="s">
        <v>5866</v>
      </c>
      <c r="B718" s="20">
        <v>17908.0</v>
      </c>
      <c r="C718" s="13">
        <v>45240.0</v>
      </c>
      <c r="D718" s="12">
        <v>11.0</v>
      </c>
      <c r="E718" s="12" t="s">
        <v>235</v>
      </c>
      <c r="F718" s="12" t="s">
        <v>236</v>
      </c>
      <c r="G718" s="12" t="s">
        <v>237</v>
      </c>
      <c r="H718" s="12" t="s">
        <v>238</v>
      </c>
      <c r="I718" s="12" t="s">
        <v>239</v>
      </c>
      <c r="J718" s="14"/>
      <c r="K718" s="12" t="s">
        <v>3492</v>
      </c>
      <c r="L718" s="12" t="s">
        <v>3493</v>
      </c>
      <c r="M718" s="15" t="s">
        <v>3494</v>
      </c>
      <c r="N718" s="12" t="s">
        <v>243</v>
      </c>
      <c r="O718" s="12" t="s">
        <v>244</v>
      </c>
      <c r="P718" s="12" t="s">
        <v>245</v>
      </c>
      <c r="Q718" s="12" t="s">
        <v>246</v>
      </c>
      <c r="R718" s="12" t="s">
        <v>247</v>
      </c>
      <c r="S718" s="12" t="s">
        <v>248</v>
      </c>
      <c r="T718" s="16" t="s">
        <v>5867</v>
      </c>
      <c r="U718" s="17" t="s">
        <v>5868</v>
      </c>
      <c r="V718" s="12" t="str">
        <f t="shared" si="1"/>
        <v>3.602615</v>
      </c>
      <c r="W718" s="14" t="str">
        <f t="shared" si="2"/>
        <v>98.711634</v>
      </c>
      <c r="X718" s="14" t="str">
        <f t="shared" si="3"/>
        <v>3.602605</v>
      </c>
      <c r="Y718" s="14" t="str">
        <f t="shared" si="4"/>
        <v>98.711640</v>
      </c>
      <c r="Z718" s="18">
        <f t="shared" si="99"/>
        <v>1110987.59</v>
      </c>
      <c r="AA718" s="14" t="str">
        <f t="shared" si="6"/>
        <v>Diluar Radius</v>
      </c>
      <c r="AB718" s="14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 t="b">
        <v>1</v>
      </c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 t="b">
        <v>1</v>
      </c>
      <c r="BA718" s="12"/>
      <c r="BB718" s="12" t="b">
        <v>1</v>
      </c>
      <c r="BC718" s="12"/>
      <c r="BD718" s="12" t="b">
        <v>1</v>
      </c>
      <c r="BE718" s="12"/>
      <c r="BF718" s="12" t="b">
        <v>1</v>
      </c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 t="b">
        <v>1</v>
      </c>
      <c r="BS718" s="12"/>
      <c r="BT718" s="12"/>
      <c r="BU718" s="12"/>
      <c r="BV718" s="12" t="b">
        <v>1</v>
      </c>
      <c r="BW718" s="12"/>
      <c r="BX718" s="12"/>
      <c r="BY718" s="12"/>
      <c r="BZ718" s="12" t="b">
        <v>1</v>
      </c>
      <c r="CA718" s="12"/>
      <c r="CB718" s="12" t="b">
        <v>1</v>
      </c>
      <c r="CC718" s="12"/>
      <c r="CD718" s="12"/>
      <c r="CE718" s="12" t="b">
        <v>1</v>
      </c>
      <c r="CF718" s="12"/>
      <c r="CG718" s="12"/>
      <c r="CH718" s="12"/>
      <c r="CI718" s="12"/>
      <c r="CJ718" s="12" t="b">
        <v>1</v>
      </c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4"/>
      <c r="DR718" s="12" t="b">
        <v>0</v>
      </c>
      <c r="DS718" s="12" t="b">
        <v>0</v>
      </c>
      <c r="DT718" s="12"/>
      <c r="DU718" s="12"/>
      <c r="DV718" s="12" t="s">
        <v>5869</v>
      </c>
      <c r="DW718" s="12" t="b">
        <v>1</v>
      </c>
      <c r="DX718" s="12"/>
      <c r="DY718" s="12"/>
      <c r="DZ718" s="12"/>
      <c r="EA718" s="12"/>
      <c r="EB718" s="12"/>
      <c r="EC718" s="12"/>
      <c r="ED718" s="12"/>
      <c r="EE718" s="12"/>
      <c r="EF718" s="14"/>
      <c r="EG718" s="14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4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4"/>
      <c r="FR718" s="12"/>
      <c r="FS718" s="12">
        <v>1.0</v>
      </c>
      <c r="FT718" s="12"/>
      <c r="FU718" s="12"/>
      <c r="FV718" s="12"/>
      <c r="FW718" s="12">
        <v>1.0</v>
      </c>
      <c r="FX718" s="12"/>
      <c r="FY718" s="12"/>
      <c r="FZ718" s="12"/>
      <c r="GA718" s="12"/>
      <c r="GB718" s="12"/>
      <c r="GC718" s="12"/>
      <c r="GD718" s="12"/>
      <c r="GE718" s="12"/>
      <c r="GF718" s="12"/>
      <c r="GG718" s="12">
        <v>1.0</v>
      </c>
      <c r="GH718" s="12"/>
      <c r="GI718" s="12"/>
      <c r="GJ718" s="12"/>
      <c r="GK718" s="14"/>
      <c r="GL718" s="14"/>
      <c r="GM718" s="12"/>
      <c r="GN718" s="12"/>
      <c r="GO718" s="14"/>
      <c r="GP718" s="14"/>
      <c r="GQ718" s="12"/>
      <c r="GR718" s="14"/>
      <c r="GS718" s="12"/>
      <c r="GT718" s="14"/>
      <c r="GU718" s="14"/>
      <c r="GV718" s="14"/>
      <c r="GW718" s="14"/>
      <c r="GX718" s="14"/>
      <c r="GY718" s="14"/>
      <c r="GZ718" s="14"/>
      <c r="HA718" s="14"/>
      <c r="HB718" s="14"/>
      <c r="HC718" s="14"/>
      <c r="HD718" s="14"/>
      <c r="HE718" s="14"/>
      <c r="HF718" s="14"/>
      <c r="HG718" s="14"/>
      <c r="HH718" s="14"/>
      <c r="HI718" s="14"/>
      <c r="HJ718" s="14"/>
      <c r="HK718" s="14"/>
      <c r="HL718" s="12"/>
      <c r="HM718" s="14"/>
      <c r="HN718" s="14"/>
      <c r="HO718" s="14"/>
      <c r="HP718" s="14"/>
      <c r="HQ718" s="12">
        <f t="shared" si="106"/>
        <v>11</v>
      </c>
      <c r="HR718" s="12">
        <v>36000.0</v>
      </c>
      <c r="HS718" s="12">
        <v>0.0</v>
      </c>
      <c r="HT718" s="12">
        <v>0.0</v>
      </c>
      <c r="HU718" s="12">
        <v>0.0</v>
      </c>
      <c r="HV718" s="12">
        <v>0.0</v>
      </c>
      <c r="HW718" s="12">
        <v>0.0</v>
      </c>
      <c r="HX718" s="12">
        <v>36000.0</v>
      </c>
      <c r="HY718" s="20">
        <v>21591.0</v>
      </c>
      <c r="HZ718" s="19">
        <v>36535.0</v>
      </c>
    </row>
    <row r="719">
      <c r="A719" s="12" t="s">
        <v>5870</v>
      </c>
      <c r="B719" s="20">
        <v>37690.0</v>
      </c>
      <c r="C719" s="13">
        <v>45240.0</v>
      </c>
      <c r="D719" s="12">
        <v>11.0</v>
      </c>
      <c r="E719" s="12" t="s">
        <v>235</v>
      </c>
      <c r="F719" s="12" t="s">
        <v>236</v>
      </c>
      <c r="G719" s="12" t="s">
        <v>237</v>
      </c>
      <c r="H719" s="12" t="s">
        <v>238</v>
      </c>
      <c r="I719" s="12" t="s">
        <v>239</v>
      </c>
      <c r="J719" s="14"/>
      <c r="K719" s="12" t="s">
        <v>5871</v>
      </c>
      <c r="L719" s="12" t="s">
        <v>5872</v>
      </c>
      <c r="M719" s="15" t="s">
        <v>5873</v>
      </c>
      <c r="N719" s="12" t="s">
        <v>243</v>
      </c>
      <c r="O719" s="12" t="s">
        <v>244</v>
      </c>
      <c r="P719" s="12" t="s">
        <v>245</v>
      </c>
      <c r="Q719" s="12" t="s">
        <v>246</v>
      </c>
      <c r="R719" s="12" t="s">
        <v>247</v>
      </c>
      <c r="S719" s="12" t="s">
        <v>248</v>
      </c>
      <c r="T719" s="16" t="s">
        <v>5874</v>
      </c>
      <c r="U719" s="17" t="s">
        <v>5875</v>
      </c>
      <c r="V719" s="12" t="str">
        <f t="shared" si="1"/>
        <v>3.602382</v>
      </c>
      <c r="W719" s="14" t="str">
        <f t="shared" si="2"/>
        <v>98.711644</v>
      </c>
      <c r="X719" s="14" t="str">
        <f t="shared" si="3"/>
        <v>3.602580</v>
      </c>
      <c r="Y719" s="14" t="str">
        <f t="shared" si="4"/>
        <v>98.711641</v>
      </c>
      <c r="Z719" s="18">
        <f t="shared" si="99"/>
        <v>18001650.77</v>
      </c>
      <c r="AA719" s="14" t="str">
        <f t="shared" si="6"/>
        <v>Diluar Radius</v>
      </c>
      <c r="AB719" s="14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 t="b">
        <v>1</v>
      </c>
      <c r="AY719" s="12"/>
      <c r="AZ719" s="12"/>
      <c r="BA719" s="12"/>
      <c r="BB719" s="12" t="b">
        <v>1</v>
      </c>
      <c r="BC719" s="12"/>
      <c r="BD719" s="12"/>
      <c r="BE719" s="12"/>
      <c r="BF719" s="12" t="b">
        <v>1</v>
      </c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 t="b">
        <v>1</v>
      </c>
      <c r="BW719" s="12"/>
      <c r="BX719" s="12"/>
      <c r="BY719" s="12"/>
      <c r="BZ719" s="12" t="b">
        <v>1</v>
      </c>
      <c r="CA719" s="12"/>
      <c r="CB719" s="12" t="b">
        <v>1</v>
      </c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4"/>
      <c r="DR719" s="12" t="b">
        <v>0</v>
      </c>
      <c r="DS719" s="12" t="b">
        <v>0</v>
      </c>
      <c r="DT719" s="12"/>
      <c r="DU719" s="12"/>
      <c r="DV719" s="12" t="s">
        <v>5876</v>
      </c>
      <c r="DW719" s="12" t="b">
        <v>1</v>
      </c>
      <c r="DX719" s="12"/>
      <c r="DY719" s="12"/>
      <c r="DZ719" s="12"/>
      <c r="EA719" s="12"/>
      <c r="EB719" s="12"/>
      <c r="EC719" s="12"/>
      <c r="ED719" s="12"/>
      <c r="EE719" s="12"/>
      <c r="EF719" s="14"/>
      <c r="EG719" s="14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4"/>
      <c r="EU719" s="12"/>
      <c r="EV719" s="12"/>
      <c r="EW719" s="12"/>
      <c r="EX719" s="12"/>
      <c r="EY719" s="12"/>
      <c r="EZ719" s="12"/>
      <c r="FA719" s="12"/>
      <c r="FB719" s="12"/>
      <c r="FC719" s="12">
        <v>1.0</v>
      </c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4"/>
      <c r="FR719" s="12"/>
      <c r="FS719" s="12"/>
      <c r="FT719" s="12"/>
      <c r="FU719" s="12"/>
      <c r="FV719" s="12"/>
      <c r="FW719" s="12"/>
      <c r="FX719" s="12"/>
      <c r="FY719" s="12">
        <v>1.0</v>
      </c>
      <c r="FZ719" s="12"/>
      <c r="GA719" s="12"/>
      <c r="GB719" s="12"/>
      <c r="GC719" s="12"/>
      <c r="GD719" s="12"/>
      <c r="GE719" s="12"/>
      <c r="GF719" s="12"/>
      <c r="GG719" s="12"/>
      <c r="GH719" s="12"/>
      <c r="GI719" s="12"/>
      <c r="GJ719" s="12"/>
      <c r="GK719" s="14"/>
      <c r="GL719" s="14"/>
      <c r="GM719" s="12"/>
      <c r="GN719" s="12"/>
      <c r="GO719" s="14"/>
      <c r="GP719" s="14"/>
      <c r="GQ719" s="12"/>
      <c r="GR719" s="14"/>
      <c r="GS719" s="12"/>
      <c r="GT719" s="14"/>
      <c r="GU719" s="14"/>
      <c r="GV719" s="14"/>
      <c r="GW719" s="14"/>
      <c r="GX719" s="14"/>
      <c r="GY719" s="14"/>
      <c r="GZ719" s="14"/>
      <c r="HA719" s="14"/>
      <c r="HB719" s="14"/>
      <c r="HC719" s="14"/>
      <c r="HD719" s="14"/>
      <c r="HE719" s="14"/>
      <c r="HF719" s="14"/>
      <c r="HG719" s="14"/>
      <c r="HH719" s="14"/>
      <c r="HI719" s="14"/>
      <c r="HJ719" s="14"/>
      <c r="HK719" s="14"/>
      <c r="HL719" s="12"/>
      <c r="HM719" s="14"/>
      <c r="HN719" s="14"/>
      <c r="HO719" s="14"/>
      <c r="HP719" s="14"/>
      <c r="HQ719" s="12">
        <f t="shared" si="106"/>
        <v>6</v>
      </c>
      <c r="HR719" s="12">
        <v>24000.0</v>
      </c>
      <c r="HS719" s="12">
        <v>0.0</v>
      </c>
      <c r="HT719" s="12">
        <v>0.0</v>
      </c>
      <c r="HU719" s="12">
        <v>0.0</v>
      </c>
      <c r="HV719" s="12">
        <v>0.0</v>
      </c>
      <c r="HW719" s="12">
        <v>0.0</v>
      </c>
      <c r="HX719" s="12">
        <v>24000.0</v>
      </c>
      <c r="HY719" s="20">
        <v>39182.0</v>
      </c>
      <c r="HZ719" s="19">
        <v>36529.0</v>
      </c>
    </row>
    <row r="720">
      <c r="A720" s="12" t="s">
        <v>5877</v>
      </c>
      <c r="B720" s="12" t="s">
        <v>5878</v>
      </c>
      <c r="C720" s="13">
        <v>45240.0</v>
      </c>
      <c r="D720" s="12">
        <v>11.0</v>
      </c>
      <c r="E720" s="12" t="s">
        <v>306</v>
      </c>
      <c r="F720" s="12" t="s">
        <v>318</v>
      </c>
      <c r="G720" s="12" t="s">
        <v>237</v>
      </c>
      <c r="H720" s="12" t="s">
        <v>238</v>
      </c>
      <c r="I720" s="12" t="s">
        <v>239</v>
      </c>
      <c r="J720" s="14"/>
      <c r="K720" s="12" t="s">
        <v>5879</v>
      </c>
      <c r="L720" s="12" t="s">
        <v>5880</v>
      </c>
      <c r="M720" s="15" t="s">
        <v>5881</v>
      </c>
      <c r="N720" s="12" t="s">
        <v>419</v>
      </c>
      <c r="O720" s="12" t="s">
        <v>259</v>
      </c>
      <c r="P720" s="12" t="s">
        <v>245</v>
      </c>
      <c r="Q720" s="12" t="s">
        <v>299</v>
      </c>
      <c r="R720" s="12" t="s">
        <v>247</v>
      </c>
      <c r="S720" s="12" t="s">
        <v>5882</v>
      </c>
      <c r="T720" s="16" t="s">
        <v>5883</v>
      </c>
      <c r="U720" s="17" t="s">
        <v>5884</v>
      </c>
      <c r="V720" s="12" t="str">
        <f t="shared" si="1"/>
        <v>3.584138</v>
      </c>
      <c r="W720" s="14" t="str">
        <f t="shared" si="2"/>
        <v>98.663522</v>
      </c>
      <c r="X720" s="14" t="str">
        <f t="shared" si="3"/>
        <v>3.583970</v>
      </c>
      <c r="Y720" s="14" t="str">
        <f t="shared" si="4"/>
        <v>98.663306</v>
      </c>
      <c r="Z720" s="18">
        <f t="shared" si="99"/>
        <v>5756495.213</v>
      </c>
      <c r="AA720" s="14" t="str">
        <f t="shared" si="6"/>
        <v>Diluar Radius</v>
      </c>
      <c r="AB720" s="14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 t="b">
        <v>1</v>
      </c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 t="b">
        <v>1</v>
      </c>
      <c r="BW720" s="12"/>
      <c r="BX720" s="12"/>
      <c r="BY720" s="12"/>
      <c r="BZ720" s="12" t="b">
        <v>1</v>
      </c>
      <c r="CA720" s="12"/>
      <c r="CB720" s="12" t="b">
        <v>1</v>
      </c>
      <c r="CC720" s="12"/>
      <c r="CD720" s="12"/>
      <c r="CE720" s="12"/>
      <c r="CF720" s="12"/>
      <c r="CG720" s="12"/>
      <c r="CH720" s="12"/>
      <c r="CI720" s="12"/>
      <c r="CJ720" s="12"/>
      <c r="CK720" s="12"/>
      <c r="CL720" s="12" t="b">
        <v>1</v>
      </c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4"/>
      <c r="DR720" s="12" t="b">
        <v>0</v>
      </c>
      <c r="DS720" s="12" t="b">
        <v>0</v>
      </c>
      <c r="DT720" s="12"/>
      <c r="DU720" s="12"/>
      <c r="DV720" s="12" t="s">
        <v>5885</v>
      </c>
      <c r="DW720" s="12" t="b">
        <v>1</v>
      </c>
      <c r="DX720" s="12"/>
      <c r="DY720" s="12"/>
      <c r="DZ720" s="12"/>
      <c r="EA720" s="12"/>
      <c r="EB720" s="12"/>
      <c r="EC720" s="12"/>
      <c r="ED720" s="12"/>
      <c r="EE720" s="12"/>
      <c r="EF720" s="14"/>
      <c r="EG720" s="14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4"/>
      <c r="EU720" s="12"/>
      <c r="EV720" s="12"/>
      <c r="EW720" s="12"/>
      <c r="EX720" s="12"/>
      <c r="EY720" s="12"/>
      <c r="EZ720" s="12"/>
      <c r="FA720" s="12">
        <v>1.0</v>
      </c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4"/>
      <c r="FR720" s="12"/>
      <c r="FS720" s="12"/>
      <c r="FT720" s="12"/>
      <c r="FU720" s="12"/>
      <c r="FV720" s="12"/>
      <c r="FW720" s="12"/>
      <c r="FX720" s="12"/>
      <c r="FY720" s="12"/>
      <c r="FZ720" s="12"/>
      <c r="GA720" s="12"/>
      <c r="GB720" s="12"/>
      <c r="GC720" s="12"/>
      <c r="GD720" s="12"/>
      <c r="GE720" s="12"/>
      <c r="GF720" s="12"/>
      <c r="GG720" s="12"/>
      <c r="GH720" s="12"/>
      <c r="GI720" s="12"/>
      <c r="GJ720" s="12"/>
      <c r="GK720" s="14"/>
      <c r="GL720" s="14"/>
      <c r="GM720" s="12"/>
      <c r="GN720" s="12"/>
      <c r="GO720" s="14"/>
      <c r="GP720" s="14"/>
      <c r="GQ720" s="12"/>
      <c r="GR720" s="14"/>
      <c r="GS720" s="12"/>
      <c r="GT720" s="14"/>
      <c r="GU720" s="14"/>
      <c r="GV720" s="14"/>
      <c r="GW720" s="14"/>
      <c r="GX720" s="14"/>
      <c r="GY720" s="14"/>
      <c r="GZ720" s="14"/>
      <c r="HA720" s="14"/>
      <c r="HB720" s="14"/>
      <c r="HC720" s="14"/>
      <c r="HD720" s="14"/>
      <c r="HE720" s="14"/>
      <c r="HF720" s="14"/>
      <c r="HG720" s="14"/>
      <c r="HH720" s="14"/>
      <c r="HI720" s="14"/>
      <c r="HJ720" s="14"/>
      <c r="HK720" s="14"/>
      <c r="HL720" s="12"/>
      <c r="HM720" s="14"/>
      <c r="HN720" s="14"/>
      <c r="HO720" s="14"/>
      <c r="HP720" s="14"/>
      <c r="HQ720" s="12">
        <f t="shared" si="106"/>
        <v>5</v>
      </c>
      <c r="HR720" s="12">
        <v>12000.0</v>
      </c>
      <c r="HS720" s="12">
        <v>0.0</v>
      </c>
      <c r="HT720" s="12">
        <v>0.0</v>
      </c>
      <c r="HU720" s="12">
        <v>0.0</v>
      </c>
      <c r="HV720" s="12">
        <v>0.0</v>
      </c>
      <c r="HW720" s="12">
        <v>0.0</v>
      </c>
      <c r="HX720" s="12">
        <v>12000.0</v>
      </c>
      <c r="HY720" s="20">
        <v>15806.0</v>
      </c>
      <c r="HZ720" s="19">
        <v>36807.0</v>
      </c>
    </row>
    <row r="721">
      <c r="A721" s="12" t="s">
        <v>5886</v>
      </c>
      <c r="B721" s="20">
        <v>44995.0</v>
      </c>
      <c r="C721" s="13">
        <v>45240.0</v>
      </c>
      <c r="D721" s="12">
        <v>11.0</v>
      </c>
      <c r="E721" s="12" t="s">
        <v>475</v>
      </c>
      <c r="F721" s="12" t="s">
        <v>476</v>
      </c>
      <c r="G721" s="12" t="s">
        <v>237</v>
      </c>
      <c r="H721" s="12" t="s">
        <v>238</v>
      </c>
      <c r="I721" s="12" t="s">
        <v>239</v>
      </c>
      <c r="J721" s="14"/>
      <c r="K721" s="12" t="s">
        <v>5887</v>
      </c>
      <c r="L721" s="12" t="s">
        <v>5888</v>
      </c>
      <c r="M721" s="12" t="str">
        <v>#ERROR!</v>
      </c>
      <c r="N721" s="12" t="s">
        <v>480</v>
      </c>
      <c r="O721" s="12" t="s">
        <v>259</v>
      </c>
      <c r="P721" s="12" t="s">
        <v>245</v>
      </c>
      <c r="Q721" s="12" t="s">
        <v>278</v>
      </c>
      <c r="R721" s="12" t="s">
        <v>279</v>
      </c>
      <c r="S721" s="12" t="s">
        <v>5847</v>
      </c>
      <c r="T721" s="16" t="s">
        <v>5889</v>
      </c>
      <c r="U721" s="17" t="s">
        <v>5890</v>
      </c>
      <c r="V721" s="12" t="str">
        <f t="shared" si="1"/>
        <v>3.600809</v>
      </c>
      <c r="W721" s="14" t="str">
        <f t="shared" si="2"/>
        <v>98.700592</v>
      </c>
      <c r="X721" s="14" t="str">
        <f t="shared" si="3"/>
        <v>3.600820</v>
      </c>
      <c r="Y721" s="14" t="str">
        <f t="shared" si="4"/>
        <v>98.700558</v>
      </c>
      <c r="Z721" s="18">
        <f t="shared" si="99"/>
        <v>1173403.039</v>
      </c>
      <c r="AA721" s="14" t="str">
        <f t="shared" si="6"/>
        <v>Diluar Radius</v>
      </c>
      <c r="AB721" s="14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 t="b">
        <v>1</v>
      </c>
      <c r="BA721" s="12" t="b">
        <v>1</v>
      </c>
      <c r="BB721" s="12" t="b">
        <v>1</v>
      </c>
      <c r="BC721" s="12"/>
      <c r="BD721" s="12"/>
      <c r="BE721" s="12"/>
      <c r="BF721" s="12" t="b">
        <v>1</v>
      </c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 t="b">
        <v>1</v>
      </c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 t="b">
        <v>1</v>
      </c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4"/>
      <c r="DR721" s="12" t="b">
        <v>0</v>
      </c>
      <c r="DS721" s="12" t="b">
        <v>0</v>
      </c>
      <c r="DT721" s="12"/>
      <c r="DU721" s="12"/>
      <c r="DV721" s="12" t="s">
        <v>5891</v>
      </c>
      <c r="DW721" s="12" t="b">
        <v>0</v>
      </c>
      <c r="DX721" s="12"/>
      <c r="DY721" s="12"/>
      <c r="DZ721" s="12"/>
      <c r="EA721" s="12"/>
      <c r="EB721" s="12"/>
      <c r="EC721" s="12"/>
      <c r="ED721" s="12"/>
      <c r="EE721" s="12"/>
      <c r="EF721" s="14"/>
      <c r="EG721" s="14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4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4"/>
      <c r="FR721" s="12"/>
      <c r="FS721" s="12"/>
      <c r="FT721" s="12"/>
      <c r="FU721" s="12"/>
      <c r="FV721" s="12"/>
      <c r="FW721" s="12"/>
      <c r="FX721" s="12"/>
      <c r="FY721" s="12"/>
      <c r="FZ721" s="12"/>
      <c r="GA721" s="12"/>
      <c r="GB721" s="12"/>
      <c r="GC721" s="12"/>
      <c r="GD721" s="12"/>
      <c r="GE721" s="12"/>
      <c r="GF721" s="12"/>
      <c r="GG721" s="12"/>
      <c r="GH721" s="12"/>
      <c r="GI721" s="12"/>
      <c r="GJ721" s="12"/>
      <c r="GK721" s="14"/>
      <c r="GL721" s="14"/>
      <c r="GM721" s="12"/>
      <c r="GN721" s="12"/>
      <c r="GO721" s="14"/>
      <c r="GP721" s="14"/>
      <c r="GQ721" s="12"/>
      <c r="GR721" s="14"/>
      <c r="GS721" s="12"/>
      <c r="GT721" s="14"/>
      <c r="GU721" s="14"/>
      <c r="GV721" s="14"/>
      <c r="GW721" s="14"/>
      <c r="GX721" s="14"/>
      <c r="GY721" s="14"/>
      <c r="GZ721" s="14"/>
      <c r="HA721" s="14"/>
      <c r="HB721" s="14"/>
      <c r="HC721" s="14"/>
      <c r="HD721" s="14"/>
      <c r="HE721" s="14"/>
      <c r="HF721" s="14"/>
      <c r="HG721" s="14"/>
      <c r="HH721" s="14"/>
      <c r="HI721" s="14"/>
      <c r="HJ721" s="14"/>
      <c r="HK721" s="14"/>
      <c r="HL721" s="12"/>
      <c r="HM721" s="14"/>
      <c r="HN721" s="14"/>
      <c r="HO721" s="14"/>
      <c r="HP721" s="14"/>
      <c r="HQ721" s="12">
        <f t="shared" si="106"/>
        <v>6</v>
      </c>
      <c r="HR721" s="12">
        <v>0.0</v>
      </c>
      <c r="HS721" s="12">
        <v>0.0</v>
      </c>
      <c r="HT721" s="12">
        <v>0.0</v>
      </c>
      <c r="HU721" s="12">
        <v>0.0</v>
      </c>
      <c r="HV721" s="12">
        <v>0.0</v>
      </c>
      <c r="HW721" s="12">
        <v>0.0</v>
      </c>
      <c r="HX721" s="12">
        <v>0.0</v>
      </c>
      <c r="HY721" s="20">
        <v>41830.0</v>
      </c>
      <c r="HZ721" s="12" t="s">
        <v>5892</v>
      </c>
    </row>
    <row r="722">
      <c r="A722" s="12" t="s">
        <v>5893</v>
      </c>
      <c r="B722" s="20">
        <v>12825.0</v>
      </c>
      <c r="C722" s="13">
        <v>45240.0</v>
      </c>
      <c r="D722" s="12">
        <v>11.0</v>
      </c>
      <c r="E722" s="12" t="s">
        <v>1094</v>
      </c>
      <c r="F722" s="12" t="s">
        <v>1095</v>
      </c>
      <c r="G722" s="12" t="s">
        <v>237</v>
      </c>
      <c r="H722" s="12" t="s">
        <v>238</v>
      </c>
      <c r="I722" s="12" t="s">
        <v>239</v>
      </c>
      <c r="J722" s="14"/>
      <c r="K722" s="12" t="s">
        <v>5894</v>
      </c>
      <c r="L722" s="12" t="s">
        <v>5895</v>
      </c>
      <c r="M722" s="15" t="s">
        <v>5896</v>
      </c>
      <c r="N722" s="12" t="s">
        <v>1704</v>
      </c>
      <c r="O722" s="12" t="s">
        <v>1100</v>
      </c>
      <c r="P722" s="12" t="s">
        <v>245</v>
      </c>
      <c r="Q722" s="12" t="s">
        <v>428</v>
      </c>
      <c r="R722" s="12" t="s">
        <v>429</v>
      </c>
      <c r="S722" s="12" t="s">
        <v>4036</v>
      </c>
      <c r="T722" s="16" t="s">
        <v>5897</v>
      </c>
      <c r="U722" s="17" t="s">
        <v>5898</v>
      </c>
      <c r="V722" s="12" t="str">
        <f t="shared" si="1"/>
        <v>3.196701</v>
      </c>
      <c r="W722" s="14" t="str">
        <f t="shared" si="2"/>
        <v>98.507970</v>
      </c>
      <c r="X722" s="14" t="str">
        <f t="shared" si="3"/>
        <v>3.196683</v>
      </c>
      <c r="Y722" s="14" t="str">
        <f t="shared" si="4"/>
        <v>98.507981</v>
      </c>
      <c r="Z722" s="18">
        <f t="shared" si="99"/>
        <v>2039222.463</v>
      </c>
      <c r="AA722" s="14" t="str">
        <f t="shared" si="6"/>
        <v>Diluar Radius</v>
      </c>
      <c r="AB722" s="14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4"/>
      <c r="DR722" s="12" t="b">
        <v>0</v>
      </c>
      <c r="DS722" s="12" t="b">
        <v>0</v>
      </c>
      <c r="DT722" s="12"/>
      <c r="DU722" s="12"/>
      <c r="DV722" s="12" t="s">
        <v>5899</v>
      </c>
      <c r="DW722" s="12" t="b">
        <v>1</v>
      </c>
      <c r="DX722" s="12"/>
      <c r="DY722" s="12"/>
      <c r="DZ722" s="12"/>
      <c r="EA722" s="12"/>
      <c r="EB722" s="12"/>
      <c r="EC722" s="12"/>
      <c r="ED722" s="12"/>
      <c r="EE722" s="12"/>
      <c r="EF722" s="14"/>
      <c r="EG722" s="14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4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4"/>
      <c r="FR722" s="12"/>
      <c r="FS722" s="12"/>
      <c r="FT722" s="12"/>
      <c r="FU722" s="12"/>
      <c r="FV722" s="12"/>
      <c r="FW722" s="12"/>
      <c r="FX722" s="12"/>
      <c r="FY722" s="12"/>
      <c r="FZ722" s="12"/>
      <c r="GA722" s="12"/>
      <c r="GB722" s="12"/>
      <c r="GC722" s="12"/>
      <c r="GD722" s="12"/>
      <c r="GE722" s="12"/>
      <c r="GF722" s="12"/>
      <c r="GG722" s="12"/>
      <c r="GH722" s="12"/>
      <c r="GI722" s="12"/>
      <c r="GJ722" s="12"/>
      <c r="GK722" s="14"/>
      <c r="GL722" s="14"/>
      <c r="GM722" s="12"/>
      <c r="GN722" s="12"/>
      <c r="GO722" s="14"/>
      <c r="GP722" s="14"/>
      <c r="GQ722" s="12"/>
      <c r="GR722" s="14"/>
      <c r="GS722" s="12">
        <v>4.0</v>
      </c>
      <c r="GT722" s="14"/>
      <c r="GU722" s="14"/>
      <c r="GV722" s="14"/>
      <c r="GW722" s="14"/>
      <c r="GX722" s="14"/>
      <c r="GY722" s="14"/>
      <c r="GZ722" s="14"/>
      <c r="HA722" s="14"/>
      <c r="HB722" s="14"/>
      <c r="HC722" s="14"/>
      <c r="HD722" s="14"/>
      <c r="HE722" s="14"/>
      <c r="HF722" s="14"/>
      <c r="HG722" s="14"/>
      <c r="HH722" s="14"/>
      <c r="HI722" s="14"/>
      <c r="HJ722" s="14"/>
      <c r="HK722" s="14"/>
      <c r="HL722" s="12"/>
      <c r="HM722" s="14"/>
      <c r="HN722" s="14"/>
      <c r="HO722" s="14"/>
      <c r="HP722" s="14"/>
      <c r="HQ722" s="12">
        <f t="shared" si="106"/>
        <v>0</v>
      </c>
      <c r="HR722" s="12">
        <v>0.0</v>
      </c>
      <c r="HS722" s="12">
        <v>0.0</v>
      </c>
      <c r="HT722" s="12">
        <v>0.0</v>
      </c>
      <c r="HU722" s="12">
        <v>70000.0</v>
      </c>
      <c r="HV722" s="12">
        <v>0.0</v>
      </c>
      <c r="HW722" s="12">
        <v>0.0</v>
      </c>
      <c r="HX722" s="12">
        <v>70000.0</v>
      </c>
      <c r="HY722" s="20">
        <v>45514.0</v>
      </c>
      <c r="HZ722" s="12" t="s">
        <v>4692</v>
      </c>
    </row>
    <row r="723">
      <c r="A723" s="12" t="s">
        <v>5900</v>
      </c>
      <c r="B723" s="20">
        <v>17358.0</v>
      </c>
      <c r="C723" s="13">
        <v>45240.0</v>
      </c>
      <c r="D723" s="12">
        <v>11.0</v>
      </c>
      <c r="E723" s="12" t="s">
        <v>235</v>
      </c>
      <c r="F723" s="12" t="s">
        <v>236</v>
      </c>
      <c r="G723" s="12" t="s">
        <v>237</v>
      </c>
      <c r="H723" s="12" t="s">
        <v>238</v>
      </c>
      <c r="I723" s="12" t="s">
        <v>239</v>
      </c>
      <c r="J723" s="14"/>
      <c r="K723" s="12" t="s">
        <v>5901</v>
      </c>
      <c r="L723" s="12" t="s">
        <v>5902</v>
      </c>
      <c r="M723" s="15" t="s">
        <v>268</v>
      </c>
      <c r="N723" s="12" t="s">
        <v>713</v>
      </c>
      <c r="O723" s="12" t="s">
        <v>259</v>
      </c>
      <c r="P723" s="12" t="s">
        <v>245</v>
      </c>
      <c r="Q723" s="12" t="s">
        <v>246</v>
      </c>
      <c r="R723" s="12" t="s">
        <v>247</v>
      </c>
      <c r="S723" s="12" t="s">
        <v>248</v>
      </c>
      <c r="T723" s="16" t="s">
        <v>5903</v>
      </c>
      <c r="U723" s="17" t="s">
        <v>5904</v>
      </c>
      <c r="V723" s="12" t="str">
        <f t="shared" si="1"/>
        <v>3.602668</v>
      </c>
      <c r="W723" s="14" t="str">
        <f t="shared" si="2"/>
        <v>98.711685</v>
      </c>
      <c r="X723" s="14" t="str">
        <f t="shared" si="3"/>
        <v>3.602370</v>
      </c>
      <c r="Y723" s="14" t="str">
        <f t="shared" si="4"/>
        <v>98.711678</v>
      </c>
      <c r="Z723" s="18">
        <f t="shared" si="99"/>
        <v>6933299.045</v>
      </c>
      <c r="AA723" s="14" t="str">
        <f t="shared" si="6"/>
        <v>Diluar Radius</v>
      </c>
      <c r="AB723" s="14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 t="b">
        <v>1</v>
      </c>
      <c r="AY723" s="12"/>
      <c r="AZ723" s="12" t="b">
        <v>1</v>
      </c>
      <c r="BA723" s="12"/>
      <c r="BB723" s="12" t="b">
        <v>1</v>
      </c>
      <c r="BC723" s="12"/>
      <c r="BD723" s="12"/>
      <c r="BE723" s="12"/>
      <c r="BF723" s="12" t="b">
        <v>1</v>
      </c>
      <c r="BG723" s="12"/>
      <c r="BH723" s="12"/>
      <c r="BI723" s="12" t="b">
        <v>1</v>
      </c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 t="b">
        <v>1</v>
      </c>
      <c r="BW723" s="12"/>
      <c r="BX723" s="12"/>
      <c r="BY723" s="12"/>
      <c r="BZ723" s="12" t="b">
        <v>1</v>
      </c>
      <c r="CA723" s="12"/>
      <c r="CB723" s="12" t="b">
        <v>1</v>
      </c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4"/>
      <c r="DR723" s="12" t="b">
        <v>0</v>
      </c>
      <c r="DS723" s="12" t="b">
        <v>0</v>
      </c>
      <c r="DT723" s="12"/>
      <c r="DU723" s="12"/>
      <c r="DV723" s="12" t="s">
        <v>5905</v>
      </c>
      <c r="DW723" s="12" t="b">
        <v>1</v>
      </c>
      <c r="DX723" s="12"/>
      <c r="DY723" s="12"/>
      <c r="DZ723" s="12"/>
      <c r="EA723" s="12"/>
      <c r="EB723" s="12"/>
      <c r="EC723" s="12"/>
      <c r="ED723" s="12"/>
      <c r="EE723" s="12"/>
      <c r="EF723" s="14"/>
      <c r="EG723" s="14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4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4"/>
      <c r="FR723" s="12"/>
      <c r="FS723" s="12">
        <v>1.0</v>
      </c>
      <c r="FT723" s="12"/>
      <c r="FU723" s="12"/>
      <c r="FV723" s="12"/>
      <c r="FW723" s="12">
        <v>1.0</v>
      </c>
      <c r="FX723" s="12"/>
      <c r="FY723" s="12">
        <v>1.0</v>
      </c>
      <c r="FZ723" s="12"/>
      <c r="GA723" s="12"/>
      <c r="GB723" s="12"/>
      <c r="GC723" s="12"/>
      <c r="GD723" s="12"/>
      <c r="GE723" s="12"/>
      <c r="GF723" s="12"/>
      <c r="GG723" s="12"/>
      <c r="GH723" s="12"/>
      <c r="GI723" s="12"/>
      <c r="GJ723" s="12"/>
      <c r="GK723" s="14"/>
      <c r="GL723" s="14"/>
      <c r="GM723" s="12"/>
      <c r="GN723" s="12"/>
      <c r="GO723" s="14"/>
      <c r="GP723" s="14"/>
      <c r="GQ723" s="12"/>
      <c r="GR723" s="14"/>
      <c r="GS723" s="12"/>
      <c r="GT723" s="14"/>
      <c r="GU723" s="14"/>
      <c r="GV723" s="14"/>
      <c r="GW723" s="14"/>
      <c r="GX723" s="14"/>
      <c r="GY723" s="14"/>
      <c r="GZ723" s="14"/>
      <c r="HA723" s="14"/>
      <c r="HB723" s="14"/>
      <c r="HC723" s="14"/>
      <c r="HD723" s="14"/>
      <c r="HE723" s="14"/>
      <c r="HF723" s="14"/>
      <c r="HG723" s="14"/>
      <c r="HH723" s="14"/>
      <c r="HI723" s="14"/>
      <c r="HJ723" s="14"/>
      <c r="HK723" s="14"/>
      <c r="HL723" s="12"/>
      <c r="HM723" s="14"/>
      <c r="HN723" s="14"/>
      <c r="HO723" s="14"/>
      <c r="HP723" s="14"/>
      <c r="HQ723" s="12">
        <f t="shared" si="106"/>
        <v>8</v>
      </c>
      <c r="HR723" s="12">
        <v>36000.0</v>
      </c>
      <c r="HS723" s="12">
        <v>0.0</v>
      </c>
      <c r="HT723" s="12">
        <v>0.0</v>
      </c>
      <c r="HU723" s="12">
        <v>0.0</v>
      </c>
      <c r="HV723" s="12">
        <v>0.0</v>
      </c>
      <c r="HW723" s="12">
        <v>0.0</v>
      </c>
      <c r="HX723" s="12">
        <v>36000.0</v>
      </c>
      <c r="HY723" s="20">
        <v>18120.0</v>
      </c>
      <c r="HZ723" s="19">
        <v>36527.0</v>
      </c>
    </row>
    <row r="724">
      <c r="A724" s="12" t="s">
        <v>5906</v>
      </c>
      <c r="B724" s="12" t="s">
        <v>5907</v>
      </c>
      <c r="C724" s="13">
        <v>45240.0</v>
      </c>
      <c r="D724" s="12">
        <v>11.0</v>
      </c>
      <c r="E724" s="12" t="s">
        <v>1094</v>
      </c>
      <c r="F724" s="12" t="s">
        <v>1095</v>
      </c>
      <c r="G724" s="12" t="s">
        <v>237</v>
      </c>
      <c r="H724" s="12" t="s">
        <v>238</v>
      </c>
      <c r="I724" s="12" t="s">
        <v>239</v>
      </c>
      <c r="J724" s="14"/>
      <c r="K724" s="12" t="s">
        <v>5908</v>
      </c>
      <c r="L724" s="12" t="s">
        <v>5909</v>
      </c>
      <c r="M724" s="15" t="s">
        <v>1727</v>
      </c>
      <c r="N724" s="12" t="s">
        <v>1704</v>
      </c>
      <c r="O724" s="12" t="s">
        <v>1100</v>
      </c>
      <c r="P724" s="12" t="s">
        <v>245</v>
      </c>
      <c r="Q724" s="12" t="s">
        <v>299</v>
      </c>
      <c r="R724" s="12" t="s">
        <v>247</v>
      </c>
      <c r="S724" s="12" t="s">
        <v>248</v>
      </c>
      <c r="T724" s="16" t="s">
        <v>5910</v>
      </c>
      <c r="U724" s="17" t="s">
        <v>5911</v>
      </c>
      <c r="V724" s="12" t="str">
        <f t="shared" si="1"/>
        <v>3.197499</v>
      </c>
      <c r="W724" s="14" t="str">
        <f t="shared" si="2"/>
        <v>98.510065</v>
      </c>
      <c r="X724" s="14" t="str">
        <f t="shared" si="3"/>
        <v>3.197468</v>
      </c>
      <c r="Y724" s="14" t="str">
        <f t="shared" si="4"/>
        <v>98.510095</v>
      </c>
      <c r="Z724" s="18">
        <f t="shared" si="99"/>
        <v>4243280.41</v>
      </c>
      <c r="AA724" s="14" t="str">
        <f t="shared" si="6"/>
        <v>Diluar Radius</v>
      </c>
      <c r="AB724" s="14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4"/>
      <c r="DR724" s="12" t="b">
        <v>0</v>
      </c>
      <c r="DS724" s="12" t="b">
        <v>0</v>
      </c>
      <c r="DT724" s="12"/>
      <c r="DU724" s="12"/>
      <c r="DV724" s="12" t="s">
        <v>5912</v>
      </c>
      <c r="DW724" s="12" t="b">
        <v>1</v>
      </c>
      <c r="DX724" s="12"/>
      <c r="DY724" s="12"/>
      <c r="DZ724" s="12"/>
      <c r="EA724" s="12"/>
      <c r="EB724" s="12"/>
      <c r="EC724" s="12"/>
      <c r="ED724" s="12"/>
      <c r="EE724" s="12"/>
      <c r="EF724" s="14"/>
      <c r="EG724" s="14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4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4"/>
      <c r="FR724" s="12"/>
      <c r="FS724" s="12">
        <v>4.0</v>
      </c>
      <c r="FT724" s="12"/>
      <c r="FU724" s="12"/>
      <c r="FV724" s="12"/>
      <c r="FW724" s="12"/>
      <c r="FX724" s="12"/>
      <c r="FY724" s="12"/>
      <c r="FZ724" s="12"/>
      <c r="GA724" s="12"/>
      <c r="GB724" s="12"/>
      <c r="GC724" s="12"/>
      <c r="GD724" s="12"/>
      <c r="GE724" s="12"/>
      <c r="GF724" s="12"/>
      <c r="GG724" s="12"/>
      <c r="GH724" s="12"/>
      <c r="GI724" s="12"/>
      <c r="GJ724" s="12"/>
      <c r="GK724" s="14"/>
      <c r="GL724" s="14"/>
      <c r="GM724" s="12"/>
      <c r="GN724" s="12"/>
      <c r="GO724" s="14"/>
      <c r="GP724" s="14"/>
      <c r="GQ724" s="12"/>
      <c r="GR724" s="14"/>
      <c r="GS724" s="12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2"/>
      <c r="HM724" s="14"/>
      <c r="HN724" s="14"/>
      <c r="HO724" s="14"/>
      <c r="HP724" s="14"/>
      <c r="HQ724" s="12">
        <f t="shared" si="106"/>
        <v>0</v>
      </c>
      <c r="HR724" s="12">
        <v>48000.0</v>
      </c>
      <c r="HS724" s="12">
        <v>0.0</v>
      </c>
      <c r="HT724" s="12">
        <v>0.0</v>
      </c>
      <c r="HU724" s="12">
        <v>0.0</v>
      </c>
      <c r="HV724" s="12">
        <v>0.0</v>
      </c>
      <c r="HW724" s="12">
        <v>0.0</v>
      </c>
      <c r="HX724" s="12">
        <v>48000.0</v>
      </c>
      <c r="HY724" s="12" t="s">
        <v>5913</v>
      </c>
      <c r="HZ724" s="19">
        <v>36587.0</v>
      </c>
    </row>
    <row r="725">
      <c r="A725" s="12" t="s">
        <v>5914</v>
      </c>
      <c r="B725" s="12" t="s">
        <v>5915</v>
      </c>
      <c r="C725" s="13">
        <v>45240.0</v>
      </c>
      <c r="D725" s="12">
        <v>11.0</v>
      </c>
      <c r="E725" s="12" t="s">
        <v>475</v>
      </c>
      <c r="F725" s="12" t="s">
        <v>476</v>
      </c>
      <c r="G725" s="12" t="s">
        <v>237</v>
      </c>
      <c r="H725" s="12" t="s">
        <v>238</v>
      </c>
      <c r="I725" s="12" t="s">
        <v>239</v>
      </c>
      <c r="J725" s="14"/>
      <c r="K725" s="12" t="s">
        <v>5916</v>
      </c>
      <c r="L725" s="12" t="s">
        <v>5917</v>
      </c>
      <c r="M725" s="15" t="s">
        <v>1727</v>
      </c>
      <c r="N725" s="12" t="s">
        <v>480</v>
      </c>
      <c r="O725" s="12" t="s">
        <v>259</v>
      </c>
      <c r="P725" s="12" t="s">
        <v>245</v>
      </c>
      <c r="Q725" s="12" t="s">
        <v>299</v>
      </c>
      <c r="R725" s="12" t="s">
        <v>247</v>
      </c>
      <c r="S725" s="12" t="s">
        <v>248</v>
      </c>
      <c r="T725" s="16" t="s">
        <v>5918</v>
      </c>
      <c r="U725" s="17" t="s">
        <v>5919</v>
      </c>
      <c r="V725" s="12" t="str">
        <f t="shared" si="1"/>
        <v>3.598267</v>
      </c>
      <c r="W725" s="14" t="str">
        <f t="shared" si="2"/>
        <v>98.703236</v>
      </c>
      <c r="X725" s="14" t="str">
        <f t="shared" si="3"/>
        <v>3.598203</v>
      </c>
      <c r="Y725" s="14" t="str">
        <f t="shared" si="4"/>
        <v>98.703158</v>
      </c>
      <c r="Z725" s="18">
        <f t="shared" si="99"/>
        <v>9429184.125</v>
      </c>
      <c r="AA725" s="14" t="str">
        <f t="shared" si="6"/>
        <v>Diluar Radius</v>
      </c>
      <c r="AB725" s="14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 t="b">
        <v>1</v>
      </c>
      <c r="BC725" s="12"/>
      <c r="BD725" s="12" t="b">
        <v>1</v>
      </c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 t="b">
        <v>1</v>
      </c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4"/>
      <c r="DR725" s="12" t="b">
        <v>0</v>
      </c>
      <c r="DS725" s="12" t="b">
        <v>0</v>
      </c>
      <c r="DT725" s="12"/>
      <c r="DU725" s="12"/>
      <c r="DV725" s="12" t="s">
        <v>5920</v>
      </c>
      <c r="DW725" s="12" t="b">
        <v>0</v>
      </c>
      <c r="DX725" s="12"/>
      <c r="DY725" s="12"/>
      <c r="DZ725" s="12"/>
      <c r="EA725" s="12"/>
      <c r="EB725" s="12"/>
      <c r="EC725" s="12"/>
      <c r="ED725" s="12"/>
      <c r="EE725" s="12"/>
      <c r="EF725" s="14"/>
      <c r="EG725" s="14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4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4"/>
      <c r="FR725" s="12"/>
      <c r="FS725" s="12"/>
      <c r="FT725" s="12"/>
      <c r="FU725" s="12"/>
      <c r="FV725" s="12"/>
      <c r="FW725" s="12"/>
      <c r="FX725" s="12"/>
      <c r="FY725" s="12"/>
      <c r="FZ725" s="12"/>
      <c r="GA725" s="12"/>
      <c r="GB725" s="12"/>
      <c r="GC725" s="12"/>
      <c r="GD725" s="12"/>
      <c r="GE725" s="12"/>
      <c r="GF725" s="12"/>
      <c r="GG725" s="12"/>
      <c r="GH725" s="12"/>
      <c r="GI725" s="12"/>
      <c r="GJ725" s="12"/>
      <c r="GK725" s="14"/>
      <c r="GL725" s="14"/>
      <c r="GM725" s="12"/>
      <c r="GN725" s="12"/>
      <c r="GO725" s="14"/>
      <c r="GP725" s="14"/>
      <c r="GQ725" s="12"/>
      <c r="GR725" s="14"/>
      <c r="GS725" s="12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2"/>
      <c r="HM725" s="14"/>
      <c r="HN725" s="14"/>
      <c r="HO725" s="14"/>
      <c r="HP725" s="14"/>
      <c r="HQ725" s="12">
        <f t="shared" si="106"/>
        <v>3</v>
      </c>
      <c r="HR725" s="12">
        <v>0.0</v>
      </c>
      <c r="HS725" s="12">
        <v>0.0</v>
      </c>
      <c r="HT725" s="12">
        <v>0.0</v>
      </c>
      <c r="HU725" s="12">
        <v>0.0</v>
      </c>
      <c r="HV725" s="12">
        <v>0.0</v>
      </c>
      <c r="HW725" s="12">
        <v>0.0</v>
      </c>
      <c r="HX725" s="12">
        <v>0.0</v>
      </c>
      <c r="HY725" s="12" t="s">
        <v>5921</v>
      </c>
      <c r="HZ725" s="19">
        <v>36682.0</v>
      </c>
    </row>
    <row r="726">
      <c r="A726" s="12" t="s">
        <v>5922</v>
      </c>
      <c r="B726" s="12" t="s">
        <v>5923</v>
      </c>
      <c r="C726" s="13">
        <v>45240.0</v>
      </c>
      <c r="D726" s="12">
        <v>11.0</v>
      </c>
      <c r="E726" s="12" t="s">
        <v>3251</v>
      </c>
      <c r="F726" s="12" t="s">
        <v>3252</v>
      </c>
      <c r="G726" s="12" t="s">
        <v>237</v>
      </c>
      <c r="H726" s="12" t="s">
        <v>238</v>
      </c>
      <c r="I726" s="12" t="s">
        <v>239</v>
      </c>
      <c r="J726" s="14"/>
      <c r="K726" s="12" t="s">
        <v>5924</v>
      </c>
      <c r="L726" s="12" t="s">
        <v>5925</v>
      </c>
      <c r="M726" s="15" t="s">
        <v>600</v>
      </c>
      <c r="N726" s="12" t="s">
        <v>331</v>
      </c>
      <c r="O726" s="12" t="s">
        <v>244</v>
      </c>
      <c r="P726" s="12" t="s">
        <v>245</v>
      </c>
      <c r="Q726" s="12" t="s">
        <v>278</v>
      </c>
      <c r="R726" s="12" t="s">
        <v>279</v>
      </c>
      <c r="S726" s="12" t="s">
        <v>248</v>
      </c>
      <c r="T726" s="16" t="s">
        <v>5926</v>
      </c>
      <c r="U726" s="17" t="s">
        <v>5927</v>
      </c>
      <c r="V726" s="12" t="str">
        <f t="shared" si="1"/>
        <v>3.599351</v>
      </c>
      <c r="W726" s="14" t="str">
        <f t="shared" si="2"/>
        <v>98.602080</v>
      </c>
      <c r="X726" s="14" t="str">
        <f t="shared" si="3"/>
        <v>3.599292</v>
      </c>
      <c r="Y726" s="14" t="str">
        <f t="shared" si="4"/>
        <v>98.601845</v>
      </c>
      <c r="Z726" s="18">
        <f t="shared" si="99"/>
        <v>10442725.3</v>
      </c>
      <c r="AA726" s="14" t="str">
        <f t="shared" si="6"/>
        <v>Diluar Radius</v>
      </c>
      <c r="AB726" s="14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4"/>
      <c r="DR726" s="12" t="b">
        <v>0</v>
      </c>
      <c r="DS726" s="12" t="b">
        <v>0</v>
      </c>
      <c r="DT726" s="12"/>
      <c r="DU726" s="12"/>
      <c r="DV726" s="12" t="s">
        <v>5928</v>
      </c>
      <c r="DW726" s="12" t="b">
        <v>1</v>
      </c>
      <c r="DX726" s="12"/>
      <c r="DY726" s="12"/>
      <c r="DZ726" s="12"/>
      <c r="EA726" s="12"/>
      <c r="EB726" s="12"/>
      <c r="EC726" s="12"/>
      <c r="ED726" s="12"/>
      <c r="EE726" s="12"/>
      <c r="EF726" s="14"/>
      <c r="EG726" s="14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4"/>
      <c r="EU726" s="12"/>
      <c r="EV726" s="12"/>
      <c r="EW726" s="12"/>
      <c r="EX726" s="12"/>
      <c r="EY726" s="12">
        <v>1.0</v>
      </c>
      <c r="EZ726" s="12"/>
      <c r="FA726" s="12">
        <v>1.0</v>
      </c>
      <c r="FB726" s="12"/>
      <c r="FC726" s="12">
        <v>1.0</v>
      </c>
      <c r="FD726" s="12">
        <v>1.0</v>
      </c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4"/>
      <c r="FR726" s="12"/>
      <c r="FS726" s="12"/>
      <c r="FT726" s="12"/>
      <c r="FU726" s="12"/>
      <c r="FV726" s="12"/>
      <c r="FW726" s="12">
        <v>1.0</v>
      </c>
      <c r="FX726" s="12"/>
      <c r="FY726" s="12">
        <v>1.0</v>
      </c>
      <c r="FZ726" s="12"/>
      <c r="GA726" s="12"/>
      <c r="GB726" s="12"/>
      <c r="GC726" s="12"/>
      <c r="GD726" s="12">
        <v>1.0</v>
      </c>
      <c r="GE726" s="12"/>
      <c r="GF726" s="12"/>
      <c r="GG726" s="12">
        <v>1.0</v>
      </c>
      <c r="GH726" s="12"/>
      <c r="GI726" s="12"/>
      <c r="GJ726" s="12"/>
      <c r="GK726" s="14"/>
      <c r="GL726" s="14"/>
      <c r="GM726" s="12"/>
      <c r="GN726" s="12"/>
      <c r="GO726" s="14"/>
      <c r="GP726" s="14"/>
      <c r="GQ726" s="12"/>
      <c r="GR726" s="14"/>
      <c r="GS726" s="12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2"/>
      <c r="HM726" s="14"/>
      <c r="HN726" s="14"/>
      <c r="HO726" s="14"/>
      <c r="HP726" s="14"/>
      <c r="HQ726" s="12">
        <f t="shared" si="106"/>
        <v>0</v>
      </c>
      <c r="HR726" s="12">
        <v>96000.0</v>
      </c>
      <c r="HS726" s="12">
        <v>0.0</v>
      </c>
      <c r="HT726" s="12">
        <v>0.0</v>
      </c>
      <c r="HU726" s="12">
        <v>0.0</v>
      </c>
      <c r="HV726" s="12">
        <v>0.0</v>
      </c>
      <c r="HW726" s="12">
        <v>0.0</v>
      </c>
      <c r="HX726" s="12">
        <v>96000.0</v>
      </c>
      <c r="HY726" s="12" t="s">
        <v>5929</v>
      </c>
      <c r="HZ726" s="12" t="s">
        <v>1302</v>
      </c>
    </row>
    <row r="727">
      <c r="A727" s="12" t="s">
        <v>5930</v>
      </c>
      <c r="B727" s="12" t="s">
        <v>5931</v>
      </c>
      <c r="C727" s="13">
        <v>45240.0</v>
      </c>
      <c r="D727" s="12">
        <v>11.0</v>
      </c>
      <c r="E727" s="12" t="s">
        <v>306</v>
      </c>
      <c r="F727" s="12" t="s">
        <v>318</v>
      </c>
      <c r="G727" s="12" t="s">
        <v>237</v>
      </c>
      <c r="H727" s="12" t="s">
        <v>238</v>
      </c>
      <c r="I727" s="12" t="s">
        <v>239</v>
      </c>
      <c r="J727" s="14"/>
      <c r="K727" s="12" t="s">
        <v>5932</v>
      </c>
      <c r="L727" s="12" t="s">
        <v>5933</v>
      </c>
      <c r="M727" s="15" t="s">
        <v>5934</v>
      </c>
      <c r="N727" s="12" t="s">
        <v>419</v>
      </c>
      <c r="O727" s="12" t="s">
        <v>259</v>
      </c>
      <c r="P727" s="12" t="s">
        <v>245</v>
      </c>
      <c r="Q727" s="12" t="s">
        <v>299</v>
      </c>
      <c r="R727" s="12" t="s">
        <v>247</v>
      </c>
      <c r="S727" s="12" t="s">
        <v>5935</v>
      </c>
      <c r="T727" s="16" t="s">
        <v>5936</v>
      </c>
      <c r="U727" s="17"/>
      <c r="V727" s="12" t="str">
        <f t="shared" si="1"/>
        <v>3.584280</v>
      </c>
      <c r="W727" s="14" t="str">
        <f t="shared" si="2"/>
        <v>98.663567</v>
      </c>
      <c r="X727" s="14" t="str">
        <f t="shared" si="3"/>
        <v/>
      </c>
      <c r="Y727" s="14" t="str">
        <f t="shared" si="4"/>
        <v/>
      </c>
      <c r="Z727" s="18">
        <f t="shared" si="99"/>
        <v>10326652.56</v>
      </c>
      <c r="AA727" s="14" t="str">
        <f t="shared" si="6"/>
        <v>Diluar Radius</v>
      </c>
      <c r="AB727" s="14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 t="b">
        <v>1</v>
      </c>
      <c r="BA727" s="12"/>
      <c r="BB727" s="12" t="b">
        <v>1</v>
      </c>
      <c r="BC727" s="12"/>
      <c r="BD727" s="12" t="b">
        <v>1</v>
      </c>
      <c r="BE727" s="12"/>
      <c r="BF727" s="12" t="b">
        <v>1</v>
      </c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 t="b">
        <v>1</v>
      </c>
      <c r="BV727" s="12" t="b">
        <v>1</v>
      </c>
      <c r="BW727" s="12"/>
      <c r="BX727" s="12"/>
      <c r="BY727" s="12"/>
      <c r="BZ727" s="12" t="b">
        <v>1</v>
      </c>
      <c r="CA727" s="12"/>
      <c r="CB727" s="12" t="b">
        <v>1</v>
      </c>
      <c r="CC727" s="12"/>
      <c r="CD727" s="12"/>
      <c r="CE727" s="12"/>
      <c r="CF727" s="12"/>
      <c r="CG727" s="12" t="b">
        <v>1</v>
      </c>
      <c r="CH727" s="12"/>
      <c r="CI727" s="12"/>
      <c r="CJ727" s="12" t="b">
        <v>1</v>
      </c>
      <c r="CK727" s="12"/>
      <c r="CL727" s="12" t="b">
        <v>1</v>
      </c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4"/>
      <c r="DR727" s="12" t="b">
        <v>0</v>
      </c>
      <c r="DS727" s="12" t="b">
        <v>0</v>
      </c>
      <c r="DT727" s="12"/>
      <c r="DU727" s="12"/>
      <c r="DV727" s="12" t="s">
        <v>5937</v>
      </c>
      <c r="DW727" s="12" t="b">
        <v>1</v>
      </c>
      <c r="DX727" s="12"/>
      <c r="DY727" s="12"/>
      <c r="DZ727" s="12"/>
      <c r="EA727" s="12"/>
      <c r="EB727" s="12"/>
      <c r="EC727" s="12"/>
      <c r="ED727" s="12"/>
      <c r="EE727" s="12"/>
      <c r="EF727" s="14"/>
      <c r="EG727" s="14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4"/>
      <c r="EU727" s="12">
        <v>2.0</v>
      </c>
      <c r="EV727" s="12"/>
      <c r="EW727" s="12"/>
      <c r="EX727" s="12"/>
      <c r="EY727" s="12">
        <v>4.0</v>
      </c>
      <c r="EZ727" s="12"/>
      <c r="FA727" s="12">
        <v>2.0</v>
      </c>
      <c r="FB727" s="12"/>
      <c r="FC727" s="12"/>
      <c r="FD727" s="12"/>
      <c r="FE727" s="12"/>
      <c r="FF727" s="12">
        <v>1.0</v>
      </c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4"/>
      <c r="FR727" s="12">
        <v>2.0</v>
      </c>
      <c r="FS727" s="12">
        <v>4.0</v>
      </c>
      <c r="FT727" s="12">
        <v>1.0</v>
      </c>
      <c r="FU727" s="12"/>
      <c r="FV727" s="12"/>
      <c r="FW727" s="12"/>
      <c r="FX727" s="12"/>
      <c r="FY727" s="12">
        <v>4.0</v>
      </c>
      <c r="FZ727" s="12"/>
      <c r="GA727" s="12"/>
      <c r="GB727" s="12"/>
      <c r="GC727" s="12"/>
      <c r="GD727" s="12">
        <v>4.0</v>
      </c>
      <c r="GE727" s="12"/>
      <c r="GF727" s="12"/>
      <c r="GG727" s="12">
        <v>2.0</v>
      </c>
      <c r="GH727" s="12">
        <v>2.0</v>
      </c>
      <c r="GI727" s="12"/>
      <c r="GJ727" s="12"/>
      <c r="GK727" s="14"/>
      <c r="GL727" s="14"/>
      <c r="GM727" s="12"/>
      <c r="GN727" s="12"/>
      <c r="GO727" s="14"/>
      <c r="GP727" s="14"/>
      <c r="GQ727" s="12"/>
      <c r="GR727" s="14"/>
      <c r="GS727" s="12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2"/>
      <c r="HM727" s="14"/>
      <c r="HN727" s="14"/>
      <c r="HO727" s="14"/>
      <c r="HP727" s="14"/>
      <c r="HQ727" s="12">
        <f t="shared" si="106"/>
        <v>11</v>
      </c>
      <c r="HR727" s="12">
        <v>336000.0</v>
      </c>
      <c r="HS727" s="12">
        <v>0.0</v>
      </c>
      <c r="HT727" s="12">
        <v>0.0</v>
      </c>
      <c r="HU727" s="12">
        <v>0.0</v>
      </c>
      <c r="HV727" s="12">
        <v>0.0</v>
      </c>
      <c r="HW727" s="12">
        <v>0.0</v>
      </c>
      <c r="HX727" s="12">
        <v>336000.0</v>
      </c>
      <c r="HY727" s="12" t="s">
        <v>5938</v>
      </c>
      <c r="HZ727" s="19">
        <v>36620.0</v>
      </c>
    </row>
    <row r="728">
      <c r="A728" s="12" t="s">
        <v>5939</v>
      </c>
      <c r="B728" s="12" t="s">
        <v>5940</v>
      </c>
      <c r="C728" s="13">
        <v>45240.0</v>
      </c>
      <c r="D728" s="12">
        <v>11.0</v>
      </c>
      <c r="E728" s="12" t="s">
        <v>596</v>
      </c>
      <c r="F728" s="12" t="s">
        <v>597</v>
      </c>
      <c r="G728" s="12" t="s">
        <v>237</v>
      </c>
      <c r="H728" s="12" t="s">
        <v>238</v>
      </c>
      <c r="I728" s="12" t="s">
        <v>239</v>
      </c>
      <c r="J728" s="14"/>
      <c r="K728" s="12" t="s">
        <v>5941</v>
      </c>
      <c r="L728" s="12" t="s">
        <v>5942</v>
      </c>
      <c r="M728" s="15" t="s">
        <v>600</v>
      </c>
      <c r="N728" s="12" t="s">
        <v>723</v>
      </c>
      <c r="O728" s="12" t="s">
        <v>259</v>
      </c>
      <c r="P728" s="12" t="s">
        <v>245</v>
      </c>
      <c r="Q728" s="12" t="s">
        <v>246</v>
      </c>
      <c r="R728" s="12" t="s">
        <v>247</v>
      </c>
      <c r="S728" s="12" t="s">
        <v>1846</v>
      </c>
      <c r="T728" s="16" t="s">
        <v>5943</v>
      </c>
      <c r="U728" s="17" t="s">
        <v>5944</v>
      </c>
      <c r="V728" s="12" t="str">
        <f t="shared" si="1"/>
        <v>3.623281</v>
      </c>
      <c r="W728" s="14" t="str">
        <f t="shared" si="2"/>
        <v>98.675203</v>
      </c>
      <c r="X728" s="14" t="str">
        <f t="shared" si="3"/>
        <v>3.623289</v>
      </c>
      <c r="Y728" s="14" t="str">
        <f t="shared" si="4"/>
        <v>98.675166</v>
      </c>
      <c r="Z728" s="18">
        <f t="shared" si="99"/>
        <v>2089653.889</v>
      </c>
      <c r="AA728" s="14" t="str">
        <f t="shared" si="6"/>
        <v>Diluar Radius</v>
      </c>
      <c r="AB728" s="14"/>
      <c r="AC728" s="12"/>
      <c r="AD728" s="12"/>
      <c r="AE728" s="12"/>
      <c r="AF728" s="12"/>
      <c r="AG728" s="12"/>
      <c r="AH728" s="12" t="b">
        <v>1</v>
      </c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4"/>
      <c r="DR728" s="12" t="b">
        <v>0</v>
      </c>
      <c r="DS728" s="12" t="b">
        <v>0</v>
      </c>
      <c r="DT728" s="12"/>
      <c r="DU728" s="12"/>
      <c r="DV728" s="12" t="s">
        <v>5945</v>
      </c>
      <c r="DW728" s="12" t="b">
        <v>1</v>
      </c>
      <c r="DX728" s="12"/>
      <c r="DY728" s="12"/>
      <c r="DZ728" s="12"/>
      <c r="EA728" s="12"/>
      <c r="EB728" s="12"/>
      <c r="EC728" s="12"/>
      <c r="ED728" s="12">
        <v>1.0</v>
      </c>
      <c r="EE728" s="12"/>
      <c r="EF728" s="14"/>
      <c r="EG728" s="14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4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4"/>
      <c r="FR728" s="12"/>
      <c r="FS728" s="12"/>
      <c r="FT728" s="12"/>
      <c r="FU728" s="12"/>
      <c r="FV728" s="12"/>
      <c r="FW728" s="12"/>
      <c r="FX728" s="12"/>
      <c r="FY728" s="12"/>
      <c r="FZ728" s="12"/>
      <c r="GA728" s="12"/>
      <c r="GB728" s="12"/>
      <c r="GC728" s="12"/>
      <c r="GD728" s="12"/>
      <c r="GE728" s="12"/>
      <c r="GF728" s="12"/>
      <c r="GG728" s="12"/>
      <c r="GH728" s="12"/>
      <c r="GI728" s="12"/>
      <c r="GJ728" s="12"/>
      <c r="GK728" s="14"/>
      <c r="GL728" s="14"/>
      <c r="GM728" s="12"/>
      <c r="GN728" s="12"/>
      <c r="GO728" s="14"/>
      <c r="GP728" s="14"/>
      <c r="GQ728" s="12"/>
      <c r="GR728" s="14"/>
      <c r="GS728" s="12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2"/>
      <c r="HM728" s="14"/>
      <c r="HN728" s="14"/>
      <c r="HO728" s="14"/>
      <c r="HP728" s="14"/>
      <c r="HQ728" s="12">
        <f t="shared" si="106"/>
        <v>1</v>
      </c>
      <c r="HR728" s="12">
        <v>0.0</v>
      </c>
      <c r="HS728" s="12">
        <v>12500.0</v>
      </c>
      <c r="HT728" s="12">
        <v>0.0</v>
      </c>
      <c r="HU728" s="12">
        <v>0.0</v>
      </c>
      <c r="HV728" s="12">
        <v>0.0</v>
      </c>
      <c r="HW728" s="12">
        <v>0.0</v>
      </c>
      <c r="HX728" s="12">
        <v>12500.0</v>
      </c>
      <c r="HY728" s="12" t="s">
        <v>5946</v>
      </c>
      <c r="HZ728" s="12" t="s">
        <v>1011</v>
      </c>
    </row>
    <row r="729">
      <c r="A729" s="12" t="s">
        <v>5947</v>
      </c>
      <c r="B729" s="12" t="s">
        <v>5948</v>
      </c>
      <c r="C729" s="13">
        <v>45240.0</v>
      </c>
      <c r="D729" s="12">
        <v>11.0</v>
      </c>
      <c r="E729" s="12" t="s">
        <v>2565</v>
      </c>
      <c r="F729" s="12" t="s">
        <v>2566</v>
      </c>
      <c r="G729" s="12" t="s">
        <v>237</v>
      </c>
      <c r="H729" s="12" t="s">
        <v>238</v>
      </c>
      <c r="I729" s="12" t="s">
        <v>239</v>
      </c>
      <c r="J729" s="14"/>
      <c r="K729" s="12" t="s">
        <v>5949</v>
      </c>
      <c r="L729" s="12" t="s">
        <v>5950</v>
      </c>
      <c r="M729" s="15" t="s">
        <v>2625</v>
      </c>
      <c r="N729" s="12" t="s">
        <v>5951</v>
      </c>
      <c r="O729" s="12" t="s">
        <v>244</v>
      </c>
      <c r="P729" s="12" t="s">
        <v>245</v>
      </c>
      <c r="Q729" s="12" t="s">
        <v>278</v>
      </c>
      <c r="R729" s="12" t="s">
        <v>279</v>
      </c>
      <c r="S729" s="12" t="s">
        <v>248</v>
      </c>
      <c r="T729" s="16" t="s">
        <v>5952</v>
      </c>
      <c r="U729" s="17" t="s">
        <v>5953</v>
      </c>
      <c r="V729" s="12" t="str">
        <f t="shared" si="1"/>
        <v>3.552266</v>
      </c>
      <c r="W729" s="14" t="str">
        <f t="shared" si="2"/>
        <v>98.838404</v>
      </c>
      <c r="X729" s="14" t="str">
        <f t="shared" si="3"/>
        <v>3.552342</v>
      </c>
      <c r="Y729" s="14" t="str">
        <f t="shared" si="4"/>
        <v>98.838353</v>
      </c>
      <c r="Z729" s="18">
        <f t="shared" si="99"/>
        <v>9931991.932</v>
      </c>
      <c r="AA729" s="14" t="str">
        <f t="shared" si="6"/>
        <v>Diluar Radius</v>
      </c>
      <c r="AB729" s="14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4"/>
      <c r="DR729" s="12" t="b">
        <v>0</v>
      </c>
      <c r="DS729" s="12" t="b">
        <v>0</v>
      </c>
      <c r="DT729" s="12"/>
      <c r="DU729" s="12"/>
      <c r="DV729" s="12" t="s">
        <v>5954</v>
      </c>
      <c r="DW729" s="12" t="b">
        <v>1</v>
      </c>
      <c r="DX729" s="12"/>
      <c r="DY729" s="12"/>
      <c r="DZ729" s="12"/>
      <c r="EA729" s="12"/>
      <c r="EB729" s="12"/>
      <c r="EC729" s="12"/>
      <c r="ED729" s="12"/>
      <c r="EE729" s="12"/>
      <c r="EF729" s="14"/>
      <c r="EG729" s="14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4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>
        <v>1.0</v>
      </c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4"/>
      <c r="FR729" s="12"/>
      <c r="FS729" s="12"/>
      <c r="FT729" s="12"/>
      <c r="FU729" s="12"/>
      <c r="FV729" s="12"/>
      <c r="FW729" s="12"/>
      <c r="FX729" s="12"/>
      <c r="FY729" s="12">
        <v>1.0</v>
      </c>
      <c r="FZ729" s="12"/>
      <c r="GA729" s="12"/>
      <c r="GB729" s="12"/>
      <c r="GC729" s="12"/>
      <c r="GD729" s="12"/>
      <c r="GE729" s="12"/>
      <c r="GF729" s="12"/>
      <c r="GG729" s="12"/>
      <c r="GH729" s="12"/>
      <c r="GI729" s="12"/>
      <c r="GJ729" s="12"/>
      <c r="GK729" s="14"/>
      <c r="GL729" s="14"/>
      <c r="GM729" s="12"/>
      <c r="GN729" s="12"/>
      <c r="GO729" s="14"/>
      <c r="GP729" s="14"/>
      <c r="GQ729" s="12"/>
      <c r="GR729" s="14"/>
      <c r="GS729" s="12"/>
      <c r="GT729" s="14"/>
      <c r="GU729" s="14"/>
      <c r="GV729" s="14"/>
      <c r="GW729" s="14"/>
      <c r="GX729" s="14"/>
      <c r="GY729" s="14"/>
      <c r="GZ729" s="14"/>
      <c r="HA729" s="14"/>
      <c r="HB729" s="14"/>
      <c r="HC729" s="14"/>
      <c r="HD729" s="14"/>
      <c r="HE729" s="14"/>
      <c r="HF729" s="14"/>
      <c r="HG729" s="14"/>
      <c r="HH729" s="14"/>
      <c r="HI729" s="14"/>
      <c r="HJ729" s="14"/>
      <c r="HK729" s="14"/>
      <c r="HL729" s="12"/>
      <c r="HM729" s="14"/>
      <c r="HN729" s="14"/>
      <c r="HO729" s="14"/>
      <c r="HP729" s="14"/>
      <c r="HQ729" s="12">
        <f t="shared" si="106"/>
        <v>0</v>
      </c>
      <c r="HR729" s="12">
        <v>24000.0</v>
      </c>
      <c r="HS729" s="12">
        <v>0.0</v>
      </c>
      <c r="HT729" s="12">
        <v>0.0</v>
      </c>
      <c r="HU729" s="12">
        <v>0.0</v>
      </c>
      <c r="HV729" s="12">
        <v>0.0</v>
      </c>
      <c r="HW729" s="12">
        <v>0.0</v>
      </c>
      <c r="HX729" s="12">
        <v>24000.0</v>
      </c>
      <c r="HY729" s="12" t="s">
        <v>5955</v>
      </c>
      <c r="HZ729" s="19">
        <v>36638.0</v>
      </c>
    </row>
    <row r="730">
      <c r="A730" s="12" t="s">
        <v>5956</v>
      </c>
      <c r="B730" s="12" t="s">
        <v>5957</v>
      </c>
      <c r="C730" s="13">
        <v>45240.0</v>
      </c>
      <c r="D730" s="12">
        <v>11.0</v>
      </c>
      <c r="E730" s="12" t="s">
        <v>596</v>
      </c>
      <c r="F730" s="12" t="s">
        <v>597</v>
      </c>
      <c r="G730" s="12" t="s">
        <v>237</v>
      </c>
      <c r="H730" s="12" t="s">
        <v>238</v>
      </c>
      <c r="I730" s="12" t="s">
        <v>239</v>
      </c>
      <c r="J730" s="14"/>
      <c r="K730" s="12" t="s">
        <v>5958</v>
      </c>
      <c r="L730" s="12" t="s">
        <v>5959</v>
      </c>
      <c r="M730" s="15" t="s">
        <v>600</v>
      </c>
      <c r="N730" s="12" t="s">
        <v>723</v>
      </c>
      <c r="O730" s="12" t="s">
        <v>259</v>
      </c>
      <c r="P730" s="12" t="s">
        <v>245</v>
      </c>
      <c r="Q730" s="12" t="s">
        <v>246</v>
      </c>
      <c r="R730" s="12" t="s">
        <v>247</v>
      </c>
      <c r="S730" s="12" t="s">
        <v>5960</v>
      </c>
      <c r="T730" s="16" t="s">
        <v>5961</v>
      </c>
      <c r="U730" s="17" t="s">
        <v>5962</v>
      </c>
      <c r="V730" s="12" t="str">
        <f t="shared" si="1"/>
        <v>3.623256</v>
      </c>
      <c r="W730" s="14" t="str">
        <f t="shared" si="2"/>
        <v>98.675457</v>
      </c>
      <c r="X730" s="14" t="str">
        <f t="shared" si="3"/>
        <v>3.623257</v>
      </c>
      <c r="Y730" s="14" t="str">
        <f t="shared" si="4"/>
        <v>98.675487</v>
      </c>
      <c r="Z730" s="18">
        <f t="shared" si="99"/>
        <v>2775967.304</v>
      </c>
      <c r="AA730" s="14" t="str">
        <f t="shared" si="6"/>
        <v>Diluar Radius</v>
      </c>
      <c r="AB730" s="14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 t="b">
        <v>1</v>
      </c>
      <c r="AY730" s="12"/>
      <c r="AZ730" s="12" t="b">
        <v>1</v>
      </c>
      <c r="BA730" s="12"/>
      <c r="BB730" s="12" t="b">
        <v>1</v>
      </c>
      <c r="BC730" s="12"/>
      <c r="BD730" s="12" t="b">
        <v>1</v>
      </c>
      <c r="BE730" s="12"/>
      <c r="BF730" s="12" t="b">
        <v>1</v>
      </c>
      <c r="BG730" s="12"/>
      <c r="BH730" s="12"/>
      <c r="BI730" s="12" t="b">
        <v>1</v>
      </c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 t="b">
        <v>1</v>
      </c>
      <c r="BW730" s="12"/>
      <c r="BX730" s="12"/>
      <c r="BY730" s="12"/>
      <c r="BZ730" s="12" t="b">
        <v>1</v>
      </c>
      <c r="CA730" s="12"/>
      <c r="CB730" s="12" t="b">
        <v>1</v>
      </c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4"/>
      <c r="DR730" s="12" t="b">
        <v>0</v>
      </c>
      <c r="DS730" s="12" t="b">
        <v>0</v>
      </c>
      <c r="DT730" s="12"/>
      <c r="DU730" s="12"/>
      <c r="DV730" s="12" t="s">
        <v>5963</v>
      </c>
      <c r="DW730" s="12" t="b">
        <v>1</v>
      </c>
      <c r="DX730" s="12"/>
      <c r="DY730" s="12"/>
      <c r="DZ730" s="12"/>
      <c r="EA730" s="12"/>
      <c r="EB730" s="12"/>
      <c r="EC730" s="12"/>
      <c r="ED730" s="12"/>
      <c r="EE730" s="12"/>
      <c r="EF730" s="14"/>
      <c r="EG730" s="14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4"/>
      <c r="EU730" s="12"/>
      <c r="EV730" s="12"/>
      <c r="EW730" s="12"/>
      <c r="EX730" s="12"/>
      <c r="EY730" s="12"/>
      <c r="EZ730" s="12"/>
      <c r="FA730" s="12"/>
      <c r="FB730" s="12"/>
      <c r="FC730" s="12">
        <v>1.0</v>
      </c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4"/>
      <c r="FR730" s="12"/>
      <c r="FS730" s="12"/>
      <c r="FT730" s="12"/>
      <c r="FU730" s="12"/>
      <c r="FV730" s="12"/>
      <c r="FW730" s="12"/>
      <c r="FX730" s="12"/>
      <c r="FY730" s="12">
        <v>1.0</v>
      </c>
      <c r="FZ730" s="12"/>
      <c r="GA730" s="12"/>
      <c r="GB730" s="12"/>
      <c r="GC730" s="12"/>
      <c r="GD730" s="12"/>
      <c r="GE730" s="12"/>
      <c r="GF730" s="12"/>
      <c r="GG730" s="12"/>
      <c r="GH730" s="12"/>
      <c r="GI730" s="12"/>
      <c r="GJ730" s="12"/>
      <c r="GK730" s="14"/>
      <c r="GL730" s="14"/>
      <c r="GM730" s="12"/>
      <c r="GN730" s="12"/>
      <c r="GO730" s="14"/>
      <c r="GP730" s="14"/>
      <c r="GQ730" s="12"/>
      <c r="GR730" s="14"/>
      <c r="GS730" s="12"/>
      <c r="GT730" s="14"/>
      <c r="GU730" s="14"/>
      <c r="GV730" s="14"/>
      <c r="GW730" s="14"/>
      <c r="GX730" s="14"/>
      <c r="GY730" s="14"/>
      <c r="GZ730" s="14"/>
      <c r="HA730" s="14"/>
      <c r="HB730" s="14"/>
      <c r="HC730" s="14"/>
      <c r="HD730" s="14"/>
      <c r="HE730" s="14"/>
      <c r="HF730" s="14"/>
      <c r="HG730" s="14"/>
      <c r="HH730" s="14"/>
      <c r="HI730" s="14"/>
      <c r="HJ730" s="14"/>
      <c r="HK730" s="14"/>
      <c r="HL730" s="12"/>
      <c r="HM730" s="14"/>
      <c r="HN730" s="14"/>
      <c r="HO730" s="14"/>
      <c r="HP730" s="14"/>
      <c r="HQ730" s="12">
        <f t="shared" si="106"/>
        <v>9</v>
      </c>
      <c r="HR730" s="12">
        <v>24000.0</v>
      </c>
      <c r="HS730" s="12">
        <v>0.0</v>
      </c>
      <c r="HT730" s="12">
        <v>0.0</v>
      </c>
      <c r="HU730" s="12">
        <v>0.0</v>
      </c>
      <c r="HV730" s="12">
        <v>0.0</v>
      </c>
      <c r="HW730" s="12">
        <v>0.0</v>
      </c>
      <c r="HX730" s="12">
        <v>24000.0</v>
      </c>
      <c r="HY730" s="12" t="s">
        <v>5964</v>
      </c>
      <c r="HZ730" s="12" t="s">
        <v>3416</v>
      </c>
    </row>
    <row r="731">
      <c r="A731" s="12" t="s">
        <v>5965</v>
      </c>
      <c r="B731" s="12" t="s">
        <v>5966</v>
      </c>
      <c r="C731" s="13">
        <v>45240.0</v>
      </c>
      <c r="D731" s="12">
        <v>11.0</v>
      </c>
      <c r="E731" s="12" t="s">
        <v>475</v>
      </c>
      <c r="F731" s="12" t="s">
        <v>476</v>
      </c>
      <c r="G731" s="12" t="s">
        <v>237</v>
      </c>
      <c r="H731" s="12" t="s">
        <v>238</v>
      </c>
      <c r="I731" s="12" t="s">
        <v>239</v>
      </c>
      <c r="J731" s="14"/>
      <c r="K731" s="12" t="s">
        <v>5967</v>
      </c>
      <c r="L731" s="12" t="s">
        <v>5968</v>
      </c>
      <c r="M731" s="15" t="s">
        <v>5969</v>
      </c>
      <c r="N731" s="12" t="s">
        <v>480</v>
      </c>
      <c r="O731" s="12" t="s">
        <v>259</v>
      </c>
      <c r="P731" s="12" t="s">
        <v>245</v>
      </c>
      <c r="Q731" s="12" t="s">
        <v>299</v>
      </c>
      <c r="R731" s="12" t="s">
        <v>247</v>
      </c>
      <c r="S731" s="12" t="s">
        <v>248</v>
      </c>
      <c r="T731" s="16" t="s">
        <v>5970</v>
      </c>
      <c r="U731" s="17" t="s">
        <v>5971</v>
      </c>
      <c r="V731" s="12" t="str">
        <f t="shared" si="1"/>
        <v>3.594057</v>
      </c>
      <c r="W731" s="14" t="str">
        <f t="shared" si="2"/>
        <v>98.698342</v>
      </c>
      <c r="X731" s="14" t="str">
        <f t="shared" si="3"/>
        <v>3.594076</v>
      </c>
      <c r="Y731" s="14" t="str">
        <f t="shared" si="4"/>
        <v>98.698290</v>
      </c>
      <c r="Z731" s="18">
        <f t="shared" si="99"/>
        <v>6119785.932</v>
      </c>
      <c r="AA731" s="14" t="str">
        <f t="shared" si="6"/>
        <v>Diluar Radius</v>
      </c>
      <c r="AB731" s="14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 t="b">
        <v>1</v>
      </c>
      <c r="BG731" s="12"/>
      <c r="BH731" s="12"/>
      <c r="BI731" s="12"/>
      <c r="BJ731" s="12"/>
      <c r="BK731" s="12"/>
      <c r="BL731" s="12" t="b">
        <v>1</v>
      </c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 t="b">
        <v>1</v>
      </c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4"/>
      <c r="DR731" s="12" t="b">
        <v>0</v>
      </c>
      <c r="DS731" s="12" t="b">
        <v>0</v>
      </c>
      <c r="DT731" s="12"/>
      <c r="DU731" s="12"/>
      <c r="DV731" s="12" t="s">
        <v>5972</v>
      </c>
      <c r="DW731" s="12" t="b">
        <v>0</v>
      </c>
      <c r="DX731" s="12"/>
      <c r="DY731" s="12"/>
      <c r="DZ731" s="12"/>
      <c r="EA731" s="12"/>
      <c r="EB731" s="12"/>
      <c r="EC731" s="12"/>
      <c r="ED731" s="12"/>
      <c r="EE731" s="12"/>
      <c r="EF731" s="14"/>
      <c r="EG731" s="14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4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4"/>
      <c r="FR731" s="12"/>
      <c r="FS731" s="12"/>
      <c r="FT731" s="12"/>
      <c r="FU731" s="12"/>
      <c r="FV731" s="12"/>
      <c r="FW731" s="12"/>
      <c r="FX731" s="12"/>
      <c r="FY731" s="12"/>
      <c r="FZ731" s="12"/>
      <c r="GA731" s="12"/>
      <c r="GB731" s="12"/>
      <c r="GC731" s="12"/>
      <c r="GD731" s="12"/>
      <c r="GE731" s="12"/>
      <c r="GF731" s="12"/>
      <c r="GG731" s="12"/>
      <c r="GH731" s="12"/>
      <c r="GI731" s="12"/>
      <c r="GJ731" s="12"/>
      <c r="GK731" s="14"/>
      <c r="GL731" s="14"/>
      <c r="GM731" s="12"/>
      <c r="GN731" s="12"/>
      <c r="GO731" s="14"/>
      <c r="GP731" s="14"/>
      <c r="GQ731" s="12"/>
      <c r="GR731" s="14"/>
      <c r="GS731" s="12"/>
      <c r="GT731" s="14"/>
      <c r="GU731" s="14"/>
      <c r="GV731" s="14"/>
      <c r="GW731" s="14"/>
      <c r="GX731" s="14"/>
      <c r="GY731" s="14"/>
      <c r="GZ731" s="14"/>
      <c r="HA731" s="14"/>
      <c r="HB731" s="14"/>
      <c r="HC731" s="14"/>
      <c r="HD731" s="14"/>
      <c r="HE731" s="14"/>
      <c r="HF731" s="14"/>
      <c r="HG731" s="14"/>
      <c r="HH731" s="14"/>
      <c r="HI731" s="14"/>
      <c r="HJ731" s="14"/>
      <c r="HK731" s="14"/>
      <c r="HL731" s="12"/>
      <c r="HM731" s="14"/>
      <c r="HN731" s="14"/>
      <c r="HO731" s="14"/>
      <c r="HP731" s="14"/>
      <c r="HQ731" s="12">
        <f t="shared" si="106"/>
        <v>3</v>
      </c>
      <c r="HR731" s="12">
        <v>0.0</v>
      </c>
      <c r="HS731" s="12">
        <v>0.0</v>
      </c>
      <c r="HT731" s="12">
        <v>0.0</v>
      </c>
      <c r="HU731" s="12">
        <v>0.0</v>
      </c>
      <c r="HV731" s="12">
        <v>0.0</v>
      </c>
      <c r="HW731" s="12">
        <v>0.0</v>
      </c>
      <c r="HX731" s="12">
        <v>0.0</v>
      </c>
      <c r="HY731" s="12" t="s">
        <v>5973</v>
      </c>
      <c r="HZ731" s="19">
        <v>36588.0</v>
      </c>
    </row>
    <row r="732">
      <c r="A732" s="12" t="s">
        <v>5974</v>
      </c>
      <c r="B732" s="12" t="s">
        <v>5975</v>
      </c>
      <c r="C732" s="13">
        <v>45240.0</v>
      </c>
      <c r="D732" s="12">
        <v>11.0</v>
      </c>
      <c r="E732" s="12" t="s">
        <v>2565</v>
      </c>
      <c r="F732" s="12" t="s">
        <v>2566</v>
      </c>
      <c r="G732" s="12" t="s">
        <v>237</v>
      </c>
      <c r="H732" s="12" t="s">
        <v>238</v>
      </c>
      <c r="I732" s="12" t="s">
        <v>239</v>
      </c>
      <c r="J732" s="14"/>
      <c r="K732" s="12" t="s">
        <v>5976</v>
      </c>
      <c r="L732" s="12" t="s">
        <v>5977</v>
      </c>
      <c r="M732" s="15" t="s">
        <v>2625</v>
      </c>
      <c r="N732" s="12" t="s">
        <v>5951</v>
      </c>
      <c r="O732" s="12" t="s">
        <v>244</v>
      </c>
      <c r="P732" s="12" t="s">
        <v>245</v>
      </c>
      <c r="Q732" s="12" t="s">
        <v>278</v>
      </c>
      <c r="R732" s="12" t="s">
        <v>279</v>
      </c>
      <c r="S732" s="12" t="s">
        <v>248</v>
      </c>
      <c r="T732" s="16" t="s">
        <v>5978</v>
      </c>
      <c r="U732" s="17" t="s">
        <v>5979</v>
      </c>
      <c r="V732" s="12" t="str">
        <f t="shared" si="1"/>
        <v>3.553227</v>
      </c>
      <c r="W732" s="14" t="str">
        <f t="shared" si="2"/>
        <v>98.843469</v>
      </c>
      <c r="X732" s="14" t="str">
        <f t="shared" si="3"/>
        <v>3.553159</v>
      </c>
      <c r="Y732" s="14" t="str">
        <f t="shared" si="4"/>
        <v>98.843643</v>
      </c>
      <c r="Z732" s="18">
        <f t="shared" si="99"/>
        <v>17724798.06</v>
      </c>
      <c r="AA732" s="14" t="str">
        <f t="shared" si="6"/>
        <v>Diluar Radius</v>
      </c>
      <c r="AB732" s="14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4"/>
      <c r="DR732" s="12" t="b">
        <v>0</v>
      </c>
      <c r="DS732" s="12" t="b">
        <v>0</v>
      </c>
      <c r="DT732" s="12"/>
      <c r="DU732" s="12"/>
      <c r="DV732" s="12" t="s">
        <v>5980</v>
      </c>
      <c r="DW732" s="12" t="b">
        <v>1</v>
      </c>
      <c r="DX732" s="12"/>
      <c r="DY732" s="12"/>
      <c r="DZ732" s="12"/>
      <c r="EA732" s="12"/>
      <c r="EB732" s="12"/>
      <c r="EC732" s="12"/>
      <c r="ED732" s="12"/>
      <c r="EE732" s="12"/>
      <c r="EF732" s="14"/>
      <c r="EG732" s="14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4"/>
      <c r="EU732" s="12"/>
      <c r="EV732" s="12"/>
      <c r="EW732" s="12"/>
      <c r="EX732" s="12"/>
      <c r="EY732" s="12"/>
      <c r="EZ732" s="12"/>
      <c r="FA732" s="12"/>
      <c r="FB732" s="12"/>
      <c r="FC732" s="12">
        <v>4.0</v>
      </c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4"/>
      <c r="FR732" s="12"/>
      <c r="FS732" s="12"/>
      <c r="FT732" s="12"/>
      <c r="FU732" s="12"/>
      <c r="FV732" s="12"/>
      <c r="FW732" s="12"/>
      <c r="FX732" s="12"/>
      <c r="FY732" s="12"/>
      <c r="FZ732" s="12"/>
      <c r="GA732" s="12"/>
      <c r="GB732" s="12"/>
      <c r="GC732" s="12"/>
      <c r="GD732" s="12"/>
      <c r="GE732" s="12"/>
      <c r="GF732" s="12"/>
      <c r="GG732" s="12"/>
      <c r="GH732" s="12"/>
      <c r="GI732" s="12"/>
      <c r="GJ732" s="12"/>
      <c r="GK732" s="14"/>
      <c r="GL732" s="14"/>
      <c r="GM732" s="12"/>
      <c r="GN732" s="12"/>
      <c r="GO732" s="14"/>
      <c r="GP732" s="14"/>
      <c r="GQ732" s="12"/>
      <c r="GR732" s="14"/>
      <c r="GS732" s="12"/>
      <c r="GT732" s="14"/>
      <c r="GU732" s="14"/>
      <c r="GV732" s="14"/>
      <c r="GW732" s="14"/>
      <c r="GX732" s="14"/>
      <c r="GY732" s="14"/>
      <c r="GZ732" s="14"/>
      <c r="HA732" s="14"/>
      <c r="HB732" s="14"/>
      <c r="HC732" s="14"/>
      <c r="HD732" s="14"/>
      <c r="HE732" s="14"/>
      <c r="HF732" s="14"/>
      <c r="HG732" s="14"/>
      <c r="HH732" s="14"/>
      <c r="HI732" s="14"/>
      <c r="HJ732" s="14"/>
      <c r="HK732" s="14"/>
      <c r="HL732" s="12"/>
      <c r="HM732" s="14"/>
      <c r="HN732" s="14"/>
      <c r="HO732" s="14"/>
      <c r="HP732" s="14"/>
      <c r="HQ732" s="12">
        <f t="shared" si="106"/>
        <v>0</v>
      </c>
      <c r="HR732" s="12">
        <v>48000.0</v>
      </c>
      <c r="HS732" s="12">
        <v>0.0</v>
      </c>
      <c r="HT732" s="12">
        <v>0.0</v>
      </c>
      <c r="HU732" s="12">
        <v>0.0</v>
      </c>
      <c r="HV732" s="12">
        <v>0.0</v>
      </c>
      <c r="HW732" s="12">
        <v>0.0</v>
      </c>
      <c r="HX732" s="12">
        <v>48000.0</v>
      </c>
      <c r="HY732" s="12" t="s">
        <v>5981</v>
      </c>
      <c r="HZ732" s="19">
        <v>36675.0</v>
      </c>
    </row>
    <row r="733">
      <c r="A733" s="12" t="s">
        <v>5982</v>
      </c>
      <c r="B733" s="12" t="s">
        <v>5983</v>
      </c>
      <c r="C733" s="13">
        <v>45240.0</v>
      </c>
      <c r="D733" s="12">
        <v>11.0</v>
      </c>
      <c r="E733" s="12" t="s">
        <v>3251</v>
      </c>
      <c r="F733" s="12" t="s">
        <v>3252</v>
      </c>
      <c r="G733" s="12" t="s">
        <v>237</v>
      </c>
      <c r="H733" s="12" t="s">
        <v>238</v>
      </c>
      <c r="I733" s="12" t="s">
        <v>239</v>
      </c>
      <c r="J733" s="14"/>
      <c r="K733" s="12" t="s">
        <v>5984</v>
      </c>
      <c r="L733" s="12" t="s">
        <v>5985</v>
      </c>
      <c r="M733" s="15" t="s">
        <v>600</v>
      </c>
      <c r="N733" s="12" t="s">
        <v>331</v>
      </c>
      <c r="O733" s="12" t="s">
        <v>244</v>
      </c>
      <c r="P733" s="12" t="s">
        <v>245</v>
      </c>
      <c r="Q733" s="12" t="s">
        <v>278</v>
      </c>
      <c r="R733" s="12" t="s">
        <v>279</v>
      </c>
      <c r="S733" s="12" t="s">
        <v>5986</v>
      </c>
      <c r="T733" s="16" t="s">
        <v>5987</v>
      </c>
      <c r="U733" s="17" t="s">
        <v>5988</v>
      </c>
      <c r="V733" s="12" t="str">
        <f t="shared" si="1"/>
        <v>3.599507</v>
      </c>
      <c r="W733" s="14" t="str">
        <f t="shared" si="2"/>
        <v>98.586656</v>
      </c>
      <c r="X733" s="14" t="str">
        <f t="shared" si="3"/>
        <v>3.599511</v>
      </c>
      <c r="Y733" s="14" t="str">
        <f t="shared" si="4"/>
        <v>98.586662</v>
      </c>
      <c r="Z733" s="18">
        <f t="shared" si="99"/>
        <v>642232.757</v>
      </c>
      <c r="AA733" s="14" t="str">
        <f t="shared" si="6"/>
        <v>Diluar Radius</v>
      </c>
      <c r="AB733" s="14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4"/>
      <c r="DR733" s="12" t="b">
        <v>0</v>
      </c>
      <c r="DS733" s="12" t="b">
        <v>0</v>
      </c>
      <c r="DT733" s="12"/>
      <c r="DU733" s="12"/>
      <c r="DV733" s="12" t="s">
        <v>5989</v>
      </c>
      <c r="DW733" s="12" t="b">
        <v>1</v>
      </c>
      <c r="DX733" s="12"/>
      <c r="DY733" s="12"/>
      <c r="DZ733" s="12"/>
      <c r="EA733" s="12"/>
      <c r="EB733" s="12"/>
      <c r="EC733" s="12"/>
      <c r="ED733" s="12"/>
      <c r="EE733" s="12"/>
      <c r="EF733" s="14"/>
      <c r="EG733" s="14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4"/>
      <c r="EU733" s="12"/>
      <c r="EV733" s="12"/>
      <c r="EW733" s="12"/>
      <c r="EX733" s="12"/>
      <c r="EY733" s="12"/>
      <c r="EZ733" s="12"/>
      <c r="FA733" s="12"/>
      <c r="FB733" s="12"/>
      <c r="FC733" s="12">
        <v>1.0</v>
      </c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4"/>
      <c r="FR733" s="12"/>
      <c r="FS733" s="12"/>
      <c r="FT733" s="12"/>
      <c r="FU733" s="12"/>
      <c r="FV733" s="12"/>
      <c r="FW733" s="12">
        <v>1.0</v>
      </c>
      <c r="FX733" s="12"/>
      <c r="FY733" s="12">
        <v>1.0</v>
      </c>
      <c r="FZ733" s="12"/>
      <c r="GA733" s="12"/>
      <c r="GB733" s="12"/>
      <c r="GC733" s="12"/>
      <c r="GD733" s="12"/>
      <c r="GE733" s="12"/>
      <c r="GF733" s="12"/>
      <c r="GG733" s="12"/>
      <c r="GH733" s="12"/>
      <c r="GI733" s="12"/>
      <c r="GJ733" s="12"/>
      <c r="GK733" s="14"/>
      <c r="GL733" s="14"/>
      <c r="GM733" s="12"/>
      <c r="GN733" s="12"/>
      <c r="GO733" s="14"/>
      <c r="GP733" s="14"/>
      <c r="GQ733" s="12"/>
      <c r="GR733" s="14"/>
      <c r="GS733" s="12"/>
      <c r="GT733" s="14"/>
      <c r="GU733" s="14"/>
      <c r="GV733" s="14"/>
      <c r="GW733" s="14"/>
      <c r="GX733" s="14"/>
      <c r="GY733" s="14"/>
      <c r="GZ733" s="14"/>
      <c r="HA733" s="14"/>
      <c r="HB733" s="14"/>
      <c r="HC733" s="14"/>
      <c r="HD733" s="14"/>
      <c r="HE733" s="14"/>
      <c r="HF733" s="14"/>
      <c r="HG733" s="14"/>
      <c r="HH733" s="14"/>
      <c r="HI733" s="14"/>
      <c r="HJ733" s="14"/>
      <c r="HK733" s="14"/>
      <c r="HL733" s="12"/>
      <c r="HM733" s="14"/>
      <c r="HN733" s="14"/>
      <c r="HO733" s="14"/>
      <c r="HP733" s="14"/>
      <c r="HQ733" s="12">
        <f t="shared" si="106"/>
        <v>0</v>
      </c>
      <c r="HR733" s="12">
        <v>36000.0</v>
      </c>
      <c r="HS733" s="12">
        <v>0.0</v>
      </c>
      <c r="HT733" s="12">
        <v>0.0</v>
      </c>
      <c r="HU733" s="12">
        <v>0.0</v>
      </c>
      <c r="HV733" s="12">
        <v>0.0</v>
      </c>
      <c r="HW733" s="12">
        <v>0.0</v>
      </c>
      <c r="HX733" s="12">
        <v>36000.0</v>
      </c>
      <c r="HY733" s="12" t="s">
        <v>5990</v>
      </c>
      <c r="HZ733" s="12" t="s">
        <v>5991</v>
      </c>
    </row>
    <row r="734">
      <c r="A734" s="12" t="s">
        <v>5992</v>
      </c>
      <c r="B734" s="12" t="s">
        <v>5993</v>
      </c>
      <c r="C734" s="13">
        <v>45240.0</v>
      </c>
      <c r="D734" s="12">
        <v>11.0</v>
      </c>
      <c r="E734" s="12" t="s">
        <v>596</v>
      </c>
      <c r="F734" s="12" t="s">
        <v>597</v>
      </c>
      <c r="G734" s="12" t="s">
        <v>237</v>
      </c>
      <c r="H734" s="12" t="s">
        <v>238</v>
      </c>
      <c r="I734" s="12" t="s">
        <v>239</v>
      </c>
      <c r="J734" s="14"/>
      <c r="K734" s="12" t="s">
        <v>5994</v>
      </c>
      <c r="L734" s="12" t="s">
        <v>5995</v>
      </c>
      <c r="M734" s="12" t="str">
        <v>#ERROR!</v>
      </c>
      <c r="N734" s="12" t="s">
        <v>723</v>
      </c>
      <c r="O734" s="12" t="s">
        <v>259</v>
      </c>
      <c r="P734" s="12" t="s">
        <v>245</v>
      </c>
      <c r="Q734" s="12" t="s">
        <v>299</v>
      </c>
      <c r="R734" s="12" t="s">
        <v>247</v>
      </c>
      <c r="S734" s="12" t="s">
        <v>1846</v>
      </c>
      <c r="T734" s="16" t="s">
        <v>5996</v>
      </c>
      <c r="U734" s="17" t="s">
        <v>5997</v>
      </c>
      <c r="V734" s="12" t="str">
        <f t="shared" si="1"/>
        <v>3.623059</v>
      </c>
      <c r="W734" s="14" t="str">
        <f t="shared" si="2"/>
        <v>98.676526</v>
      </c>
      <c r="X734" s="14" t="str">
        <f t="shared" si="3"/>
        <v>3.623091</v>
      </c>
      <c r="Y734" s="14" t="str">
        <f t="shared" si="4"/>
        <v>98.676365</v>
      </c>
      <c r="Z734" s="18">
        <f t="shared" si="99"/>
        <v>12665275.29</v>
      </c>
      <c r="AA734" s="14" t="str">
        <f t="shared" si="6"/>
        <v>Diluar Radius</v>
      </c>
      <c r="AB734" s="14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 t="b">
        <v>1</v>
      </c>
      <c r="BA734" s="12"/>
      <c r="BB734" s="12" t="b">
        <v>1</v>
      </c>
      <c r="BC734" s="12"/>
      <c r="BD734" s="12"/>
      <c r="BE734" s="12"/>
      <c r="BF734" s="12" t="b">
        <v>1</v>
      </c>
      <c r="BG734" s="12"/>
      <c r="BH734" s="12"/>
      <c r="BI734" s="12" t="b">
        <v>1</v>
      </c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 t="b">
        <v>1</v>
      </c>
      <c r="BW734" s="12"/>
      <c r="BX734" s="12"/>
      <c r="BY734" s="12"/>
      <c r="BZ734" s="12" t="b">
        <v>1</v>
      </c>
      <c r="CA734" s="12"/>
      <c r="CB734" s="12" t="b">
        <v>1</v>
      </c>
      <c r="CC734" s="12"/>
      <c r="CD734" s="12"/>
      <c r="CE734" s="12"/>
      <c r="CF734" s="12"/>
      <c r="CG734" s="12" t="b">
        <v>1</v>
      </c>
      <c r="CH734" s="12"/>
      <c r="CI734" s="12"/>
      <c r="CJ734" s="12" t="b">
        <v>1</v>
      </c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4"/>
      <c r="DR734" s="12" t="b">
        <v>0</v>
      </c>
      <c r="DS734" s="12" t="b">
        <v>0</v>
      </c>
      <c r="DT734" s="12"/>
      <c r="DU734" s="12"/>
      <c r="DV734" s="12" t="s">
        <v>5998</v>
      </c>
      <c r="DW734" s="12" t="b">
        <v>1</v>
      </c>
      <c r="DX734" s="12"/>
      <c r="DY734" s="12"/>
      <c r="DZ734" s="12"/>
      <c r="EA734" s="12"/>
      <c r="EB734" s="12"/>
      <c r="EC734" s="12"/>
      <c r="ED734" s="12"/>
      <c r="EE734" s="12"/>
      <c r="EF734" s="14"/>
      <c r="EG734" s="14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4"/>
      <c r="EU734" s="12"/>
      <c r="EV734" s="12"/>
      <c r="EW734" s="12"/>
      <c r="EX734" s="12"/>
      <c r="EY734" s="12"/>
      <c r="EZ734" s="12"/>
      <c r="FA734" s="12"/>
      <c r="FB734" s="12"/>
      <c r="FC734" s="12">
        <v>2.0</v>
      </c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4"/>
      <c r="FR734" s="12"/>
      <c r="FS734" s="12"/>
      <c r="FT734" s="12">
        <v>1.0</v>
      </c>
      <c r="FU734" s="12"/>
      <c r="FV734" s="12"/>
      <c r="FW734" s="12"/>
      <c r="FX734" s="12"/>
      <c r="FY734" s="12"/>
      <c r="FZ734" s="12"/>
      <c r="GA734" s="12"/>
      <c r="GB734" s="12"/>
      <c r="GC734" s="12"/>
      <c r="GD734" s="12"/>
      <c r="GE734" s="12"/>
      <c r="GF734" s="12"/>
      <c r="GG734" s="12"/>
      <c r="GH734" s="12"/>
      <c r="GI734" s="12"/>
      <c r="GJ734" s="12"/>
      <c r="GK734" s="14"/>
      <c r="GL734" s="14"/>
      <c r="GM734" s="12"/>
      <c r="GN734" s="12"/>
      <c r="GO734" s="14"/>
      <c r="GP734" s="14"/>
      <c r="GQ734" s="12"/>
      <c r="GR734" s="14"/>
      <c r="GS734" s="12"/>
      <c r="GT734" s="14"/>
      <c r="GU734" s="14"/>
      <c r="GV734" s="14"/>
      <c r="GW734" s="14"/>
      <c r="GX734" s="14"/>
      <c r="GY734" s="14"/>
      <c r="GZ734" s="14"/>
      <c r="HA734" s="14"/>
      <c r="HB734" s="14"/>
      <c r="HC734" s="14"/>
      <c r="HD734" s="14"/>
      <c r="HE734" s="14"/>
      <c r="HF734" s="14"/>
      <c r="HG734" s="14"/>
      <c r="HH734" s="14"/>
      <c r="HI734" s="14"/>
      <c r="HJ734" s="14"/>
      <c r="HK734" s="14"/>
      <c r="HL734" s="12"/>
      <c r="HM734" s="14"/>
      <c r="HN734" s="14"/>
      <c r="HO734" s="14"/>
      <c r="HP734" s="14"/>
      <c r="HQ734" s="12">
        <f t="shared" si="106"/>
        <v>9</v>
      </c>
      <c r="HR734" s="12">
        <v>36000.0</v>
      </c>
      <c r="HS734" s="12">
        <v>0.0</v>
      </c>
      <c r="HT734" s="12">
        <v>0.0</v>
      </c>
      <c r="HU734" s="12">
        <v>0.0</v>
      </c>
      <c r="HV734" s="12">
        <v>0.0</v>
      </c>
      <c r="HW734" s="12">
        <v>0.0</v>
      </c>
      <c r="HX734" s="12">
        <v>36000.0</v>
      </c>
      <c r="HY734" s="12" t="s">
        <v>5999</v>
      </c>
      <c r="HZ734" s="19">
        <v>36695.0</v>
      </c>
    </row>
    <row r="735">
      <c r="A735" s="12" t="s">
        <v>6000</v>
      </c>
      <c r="B735" s="12" t="s">
        <v>6001</v>
      </c>
      <c r="C735" s="13">
        <v>45240.0</v>
      </c>
      <c r="D735" s="12">
        <v>11.0</v>
      </c>
      <c r="E735" s="12" t="s">
        <v>306</v>
      </c>
      <c r="F735" s="12" t="s">
        <v>318</v>
      </c>
      <c r="G735" s="12" t="s">
        <v>237</v>
      </c>
      <c r="H735" s="12" t="s">
        <v>238</v>
      </c>
      <c r="I735" s="12" t="s">
        <v>239</v>
      </c>
      <c r="J735" s="14"/>
      <c r="K735" s="12" t="s">
        <v>6002</v>
      </c>
      <c r="L735" s="12" t="s">
        <v>6003</v>
      </c>
      <c r="M735" s="15" t="s">
        <v>6004</v>
      </c>
      <c r="N735" s="12" t="s">
        <v>419</v>
      </c>
      <c r="O735" s="12" t="s">
        <v>259</v>
      </c>
      <c r="P735" s="12" t="s">
        <v>245</v>
      </c>
      <c r="Q735" s="12" t="s">
        <v>299</v>
      </c>
      <c r="R735" s="12" t="s">
        <v>247</v>
      </c>
      <c r="S735" s="12" t="s">
        <v>5882</v>
      </c>
      <c r="T735" s="17"/>
      <c r="U735" s="17" t="s">
        <v>6005</v>
      </c>
      <c r="V735" s="12" t="str">
        <f t="shared" si="1"/>
        <v/>
      </c>
      <c r="W735" s="14" t="str">
        <f t="shared" si="2"/>
        <v/>
      </c>
      <c r="X735" s="14" t="str">
        <f t="shared" si="3"/>
        <v>3.584233</v>
      </c>
      <c r="Y735" s="14" t="str">
        <f t="shared" si="4"/>
        <v>98.663528</v>
      </c>
      <c r="Z735" s="18">
        <f t="shared" si="99"/>
        <v>8439887.794</v>
      </c>
      <c r="AA735" s="14" t="str">
        <f t="shared" si="6"/>
        <v>Diluar Radius</v>
      </c>
      <c r="AB735" s="14"/>
      <c r="AC735" s="12"/>
      <c r="AD735" s="12"/>
      <c r="AE735" s="12"/>
      <c r="AF735" s="12"/>
      <c r="AG735" s="12" t="b">
        <v>1</v>
      </c>
      <c r="AH735" s="12"/>
      <c r="AI735" s="12" t="b">
        <v>1</v>
      </c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 t="b">
        <v>1</v>
      </c>
      <c r="BC735" s="12"/>
      <c r="BD735" s="12"/>
      <c r="BE735" s="12"/>
      <c r="BF735" s="12" t="b">
        <v>1</v>
      </c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 t="b">
        <v>1</v>
      </c>
      <c r="BV735" s="12" t="b">
        <v>1</v>
      </c>
      <c r="BW735" s="12"/>
      <c r="BX735" s="12"/>
      <c r="BY735" s="12"/>
      <c r="BZ735" s="12" t="b">
        <v>1</v>
      </c>
      <c r="CA735" s="12"/>
      <c r="CB735" s="12" t="b">
        <v>1</v>
      </c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4"/>
      <c r="DR735" s="12" t="b">
        <v>0</v>
      </c>
      <c r="DS735" s="12" t="b">
        <v>1</v>
      </c>
      <c r="DT735" s="12"/>
      <c r="DU735" s="12"/>
      <c r="DV735" s="12" t="s">
        <v>6006</v>
      </c>
      <c r="DW735" s="12" t="b">
        <v>1</v>
      </c>
      <c r="DX735" s="12"/>
      <c r="DY735" s="12"/>
      <c r="DZ735" s="12"/>
      <c r="EA735" s="12"/>
      <c r="EB735" s="12"/>
      <c r="EC735" s="12"/>
      <c r="ED735" s="12">
        <v>1.0</v>
      </c>
      <c r="EE735" s="12"/>
      <c r="EF735" s="14"/>
      <c r="EG735" s="14"/>
      <c r="EH735" s="12"/>
      <c r="EI735" s="12"/>
      <c r="EJ735" s="12"/>
      <c r="EK735" s="12"/>
      <c r="EL735" s="12"/>
      <c r="EM735" s="12"/>
      <c r="EN735" s="12"/>
      <c r="EO735" s="12">
        <v>1.0</v>
      </c>
      <c r="EP735" s="12"/>
      <c r="EQ735" s="12"/>
      <c r="ER735" s="12"/>
      <c r="ES735" s="12"/>
      <c r="ET735" s="14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4"/>
      <c r="FR735" s="12"/>
      <c r="FS735" s="12"/>
      <c r="FT735" s="12"/>
      <c r="FU735" s="12"/>
      <c r="FV735" s="12"/>
      <c r="FW735" s="12"/>
      <c r="FX735" s="12"/>
      <c r="FY735" s="12"/>
      <c r="FZ735" s="12"/>
      <c r="GA735" s="12"/>
      <c r="GB735" s="12"/>
      <c r="GC735" s="12"/>
      <c r="GD735" s="12"/>
      <c r="GE735" s="12"/>
      <c r="GF735" s="12"/>
      <c r="GG735" s="12"/>
      <c r="GH735" s="12"/>
      <c r="GI735" s="12"/>
      <c r="GJ735" s="12"/>
      <c r="GK735" s="14"/>
      <c r="GL735" s="14"/>
      <c r="GM735" s="12"/>
      <c r="GN735" s="12"/>
      <c r="GO735" s="14"/>
      <c r="GP735" s="14"/>
      <c r="GQ735" s="12"/>
      <c r="GR735" s="14"/>
      <c r="GS735" s="12"/>
      <c r="GT735" s="14"/>
      <c r="GU735" s="14"/>
      <c r="GV735" s="14"/>
      <c r="GW735" s="14"/>
      <c r="GX735" s="14"/>
      <c r="GY735" s="14"/>
      <c r="GZ735" s="14"/>
      <c r="HA735" s="14"/>
      <c r="HB735" s="14"/>
      <c r="HC735" s="14"/>
      <c r="HD735" s="14"/>
      <c r="HE735" s="14"/>
      <c r="HF735" s="14"/>
      <c r="HG735" s="14"/>
      <c r="HH735" s="14"/>
      <c r="HI735" s="14"/>
      <c r="HJ735" s="14"/>
      <c r="HK735" s="14"/>
      <c r="HL735" s="12"/>
      <c r="HM735" s="14"/>
      <c r="HN735" s="14"/>
      <c r="HO735" s="14"/>
      <c r="HP735" s="14"/>
      <c r="HQ735" s="12">
        <f t="shared" si="106"/>
        <v>8</v>
      </c>
      <c r="HR735" s="12">
        <v>0.0</v>
      </c>
      <c r="HS735" s="12">
        <v>29000.0</v>
      </c>
      <c r="HT735" s="12">
        <v>0.0</v>
      </c>
      <c r="HU735" s="12">
        <v>0.0</v>
      </c>
      <c r="HV735" s="12">
        <v>0.0</v>
      </c>
      <c r="HW735" s="12">
        <v>0.0</v>
      </c>
      <c r="HX735" s="12">
        <v>29000.0</v>
      </c>
      <c r="HY735" s="12" t="s">
        <v>6007</v>
      </c>
      <c r="HZ735" s="19">
        <v>36735.0</v>
      </c>
    </row>
    <row r="736">
      <c r="A736" s="12" t="s">
        <v>6008</v>
      </c>
      <c r="B736" s="12" t="s">
        <v>6009</v>
      </c>
      <c r="C736" s="13">
        <v>45240.0</v>
      </c>
      <c r="D736" s="12">
        <v>11.0</v>
      </c>
      <c r="E736" s="12" t="s">
        <v>596</v>
      </c>
      <c r="F736" s="12" t="s">
        <v>597</v>
      </c>
      <c r="G736" s="12" t="s">
        <v>237</v>
      </c>
      <c r="H736" s="12" t="s">
        <v>238</v>
      </c>
      <c r="I736" s="12" t="s">
        <v>239</v>
      </c>
      <c r="J736" s="14"/>
      <c r="K736" s="12" t="s">
        <v>6010</v>
      </c>
      <c r="L736" s="12" t="s">
        <v>6011</v>
      </c>
      <c r="M736" s="15" t="s">
        <v>600</v>
      </c>
      <c r="N736" s="12" t="s">
        <v>723</v>
      </c>
      <c r="O736" s="12" t="s">
        <v>259</v>
      </c>
      <c r="P736" s="12" t="s">
        <v>245</v>
      </c>
      <c r="Q736" s="12" t="s">
        <v>299</v>
      </c>
      <c r="R736" s="12" t="s">
        <v>247</v>
      </c>
      <c r="S736" s="12" t="s">
        <v>5960</v>
      </c>
      <c r="T736" s="16" t="s">
        <v>6012</v>
      </c>
      <c r="U736" s="17" t="s">
        <v>6013</v>
      </c>
      <c r="V736" s="12" t="str">
        <f t="shared" si="1"/>
        <v>3.623045</v>
      </c>
      <c r="W736" s="14" t="str">
        <f t="shared" si="2"/>
        <v>98.676866</v>
      </c>
      <c r="X736" s="14" t="str">
        <f t="shared" si="3"/>
        <v>3.623195</v>
      </c>
      <c r="Y736" s="14" t="str">
        <f t="shared" si="4"/>
        <v>98.677044</v>
      </c>
      <c r="Z736" s="18">
        <f t="shared" si="99"/>
        <v>2912248.455</v>
      </c>
      <c r="AA736" s="14" t="str">
        <f t="shared" si="6"/>
        <v>Diluar Radius</v>
      </c>
      <c r="AB736" s="14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 t="b">
        <v>1</v>
      </c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 t="b">
        <v>1</v>
      </c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4"/>
      <c r="DR736" s="12" t="b">
        <v>0</v>
      </c>
      <c r="DS736" s="12" t="b">
        <v>0</v>
      </c>
      <c r="DT736" s="12"/>
      <c r="DU736" s="12"/>
      <c r="DV736" s="12" t="s">
        <v>6014</v>
      </c>
      <c r="DW736" s="12" t="b">
        <v>0</v>
      </c>
      <c r="DX736" s="12"/>
      <c r="DY736" s="12"/>
      <c r="DZ736" s="12"/>
      <c r="EA736" s="12"/>
      <c r="EB736" s="12"/>
      <c r="EC736" s="12"/>
      <c r="ED736" s="12"/>
      <c r="EE736" s="12"/>
      <c r="EF736" s="14"/>
      <c r="EG736" s="14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4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4"/>
      <c r="FR736" s="12"/>
      <c r="FS736" s="12"/>
      <c r="FT736" s="12"/>
      <c r="FU736" s="12"/>
      <c r="FV736" s="12"/>
      <c r="FW736" s="12"/>
      <c r="FX736" s="12"/>
      <c r="FY736" s="12"/>
      <c r="FZ736" s="12"/>
      <c r="GA736" s="12"/>
      <c r="GB736" s="12"/>
      <c r="GC736" s="12"/>
      <c r="GD736" s="12"/>
      <c r="GE736" s="12"/>
      <c r="GF736" s="12"/>
      <c r="GG736" s="12"/>
      <c r="GH736" s="12"/>
      <c r="GI736" s="12"/>
      <c r="GJ736" s="12"/>
      <c r="GK736" s="14"/>
      <c r="GL736" s="14"/>
      <c r="GM736" s="12"/>
      <c r="GN736" s="12"/>
      <c r="GO736" s="14"/>
      <c r="GP736" s="14"/>
      <c r="GQ736" s="12"/>
      <c r="GR736" s="14"/>
      <c r="GS736" s="12"/>
      <c r="GT736" s="14"/>
      <c r="GU736" s="14"/>
      <c r="GV736" s="14"/>
      <c r="GW736" s="14"/>
      <c r="GX736" s="14"/>
      <c r="GY736" s="14"/>
      <c r="GZ736" s="14"/>
      <c r="HA736" s="14"/>
      <c r="HB736" s="14"/>
      <c r="HC736" s="14"/>
      <c r="HD736" s="14"/>
      <c r="HE736" s="14"/>
      <c r="HF736" s="14"/>
      <c r="HG736" s="14"/>
      <c r="HH736" s="14"/>
      <c r="HI736" s="14"/>
      <c r="HJ736" s="14"/>
      <c r="HK736" s="14"/>
      <c r="HL736" s="12"/>
      <c r="HM736" s="14"/>
      <c r="HN736" s="14"/>
      <c r="HO736" s="14"/>
      <c r="HP736" s="14"/>
      <c r="HQ736" s="12">
        <f t="shared" si="106"/>
        <v>2</v>
      </c>
      <c r="HR736" s="12">
        <v>0.0</v>
      </c>
      <c r="HS736" s="12">
        <v>0.0</v>
      </c>
      <c r="HT736" s="12">
        <v>0.0</v>
      </c>
      <c r="HU736" s="12">
        <v>0.0</v>
      </c>
      <c r="HV736" s="12">
        <v>0.0</v>
      </c>
      <c r="HW736" s="12">
        <v>0.0</v>
      </c>
      <c r="HX736" s="12">
        <v>0.0</v>
      </c>
      <c r="HY736" s="12" t="s">
        <v>6015</v>
      </c>
      <c r="HZ736" s="12" t="s">
        <v>4230</v>
      </c>
    </row>
    <row r="737">
      <c r="A737" s="15" t="s">
        <v>6016</v>
      </c>
      <c r="B737" s="12" t="s">
        <v>6017</v>
      </c>
      <c r="C737" s="13">
        <v>45240.0</v>
      </c>
      <c r="D737" s="12">
        <v>11.0</v>
      </c>
      <c r="E737" s="12" t="s">
        <v>2565</v>
      </c>
      <c r="F737" s="12" t="s">
        <v>2566</v>
      </c>
      <c r="G737" s="12" t="s">
        <v>237</v>
      </c>
      <c r="H737" s="12" t="s">
        <v>238</v>
      </c>
      <c r="I737" s="12" t="s">
        <v>239</v>
      </c>
      <c r="J737" s="14"/>
      <c r="K737" s="12" t="s">
        <v>6018</v>
      </c>
      <c r="L737" s="12" t="s">
        <v>6019</v>
      </c>
      <c r="M737" s="15" t="s">
        <v>2625</v>
      </c>
      <c r="N737" s="12" t="s">
        <v>5951</v>
      </c>
      <c r="O737" s="12" t="s">
        <v>244</v>
      </c>
      <c r="P737" s="12" t="s">
        <v>245</v>
      </c>
      <c r="Q737" s="12" t="s">
        <v>278</v>
      </c>
      <c r="R737" s="12" t="s">
        <v>279</v>
      </c>
      <c r="S737" s="12" t="s">
        <v>248</v>
      </c>
      <c r="T737" s="16" t="s">
        <v>6020</v>
      </c>
      <c r="U737" s="17" t="s">
        <v>6021</v>
      </c>
      <c r="V737" s="12" t="str">
        <f t="shared" si="1"/>
        <v>3.552260</v>
      </c>
      <c r="W737" s="14" t="str">
        <f t="shared" si="2"/>
        <v>98.853283</v>
      </c>
      <c r="X737" s="14" t="str">
        <f t="shared" si="3"/>
        <v>3.552121</v>
      </c>
      <c r="Y737" s="14" t="str">
        <f t="shared" si="4"/>
        <v>98.853250</v>
      </c>
      <c r="Z737" s="18">
        <f t="shared" si="99"/>
        <v>14405641.51</v>
      </c>
      <c r="AA737" s="14" t="str">
        <f t="shared" si="6"/>
        <v>Diluar Radius</v>
      </c>
      <c r="AB737" s="14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4"/>
      <c r="DR737" s="12" t="b">
        <v>0</v>
      </c>
      <c r="DS737" s="12" t="b">
        <v>0</v>
      </c>
      <c r="DT737" s="12"/>
      <c r="DU737" s="12"/>
      <c r="DV737" s="12" t="s">
        <v>6022</v>
      </c>
      <c r="DW737" s="12" t="b">
        <v>1</v>
      </c>
      <c r="DX737" s="12"/>
      <c r="DY737" s="12"/>
      <c r="DZ737" s="12"/>
      <c r="EA737" s="12"/>
      <c r="EB737" s="12"/>
      <c r="EC737" s="12"/>
      <c r="ED737" s="12"/>
      <c r="EE737" s="12"/>
      <c r="EF737" s="14"/>
      <c r="EG737" s="14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4"/>
      <c r="EU737" s="12"/>
      <c r="EV737" s="12"/>
      <c r="EW737" s="12"/>
      <c r="EX737" s="12"/>
      <c r="EY737" s="12">
        <v>1.0</v>
      </c>
      <c r="EZ737" s="12"/>
      <c r="FA737" s="12"/>
      <c r="FB737" s="12"/>
      <c r="FC737" s="12">
        <v>2.0</v>
      </c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4"/>
      <c r="FR737" s="12"/>
      <c r="FS737" s="12"/>
      <c r="FT737" s="12"/>
      <c r="FU737" s="12"/>
      <c r="FV737" s="12"/>
      <c r="FW737" s="12">
        <v>1.0</v>
      </c>
      <c r="FX737" s="12"/>
      <c r="FY737" s="12">
        <v>2.0</v>
      </c>
      <c r="FZ737" s="12"/>
      <c r="GA737" s="12"/>
      <c r="GB737" s="12"/>
      <c r="GC737" s="12"/>
      <c r="GD737" s="12"/>
      <c r="GE737" s="12"/>
      <c r="GF737" s="12"/>
      <c r="GG737" s="12">
        <v>1.0</v>
      </c>
      <c r="GH737" s="12"/>
      <c r="GI737" s="12"/>
      <c r="GJ737" s="12"/>
      <c r="GK737" s="14"/>
      <c r="GL737" s="14"/>
      <c r="GM737" s="12"/>
      <c r="GN737" s="12"/>
      <c r="GO737" s="14"/>
      <c r="GP737" s="14"/>
      <c r="GQ737" s="12"/>
      <c r="GR737" s="14"/>
      <c r="GS737" s="12"/>
      <c r="GT737" s="14"/>
      <c r="GU737" s="14"/>
      <c r="GV737" s="14"/>
      <c r="GW737" s="14"/>
      <c r="GX737" s="14"/>
      <c r="GY737" s="14"/>
      <c r="GZ737" s="14"/>
      <c r="HA737" s="14"/>
      <c r="HB737" s="14"/>
      <c r="HC737" s="14"/>
      <c r="HD737" s="14"/>
      <c r="HE737" s="14"/>
      <c r="HF737" s="14"/>
      <c r="HG737" s="14"/>
      <c r="HH737" s="14"/>
      <c r="HI737" s="14"/>
      <c r="HJ737" s="14"/>
      <c r="HK737" s="14"/>
      <c r="HL737" s="12"/>
      <c r="HM737" s="14"/>
      <c r="HN737" s="14"/>
      <c r="HO737" s="14"/>
      <c r="HP737" s="14"/>
      <c r="HQ737" s="12">
        <f t="shared" si="106"/>
        <v>0</v>
      </c>
      <c r="HR737" s="12">
        <v>84000.0</v>
      </c>
      <c r="HS737" s="12">
        <v>0.0</v>
      </c>
      <c r="HT737" s="12">
        <v>0.0</v>
      </c>
      <c r="HU737" s="12">
        <v>0.0</v>
      </c>
      <c r="HV737" s="12">
        <v>0.0</v>
      </c>
      <c r="HW737" s="12">
        <v>0.0</v>
      </c>
      <c r="HX737" s="12">
        <v>84000.0</v>
      </c>
      <c r="HY737" s="12" t="s">
        <v>6023</v>
      </c>
      <c r="HZ737" s="12" t="s">
        <v>4929</v>
      </c>
    </row>
    <row r="738">
      <c r="A738" s="12" t="s">
        <v>6024</v>
      </c>
      <c r="B738" s="12" t="s">
        <v>6025</v>
      </c>
      <c r="C738" s="13">
        <v>45240.0</v>
      </c>
      <c r="D738" s="12">
        <v>11.0</v>
      </c>
      <c r="E738" s="12" t="s">
        <v>235</v>
      </c>
      <c r="F738" s="12" t="s">
        <v>236</v>
      </c>
      <c r="G738" s="12" t="s">
        <v>237</v>
      </c>
      <c r="H738" s="12" t="s">
        <v>238</v>
      </c>
      <c r="I738" s="12" t="s">
        <v>239</v>
      </c>
      <c r="J738" s="14"/>
      <c r="K738" s="12" t="s">
        <v>2878</v>
      </c>
      <c r="L738" s="12" t="s">
        <v>2879</v>
      </c>
      <c r="M738" s="15" t="s">
        <v>268</v>
      </c>
      <c r="N738" s="12" t="s">
        <v>713</v>
      </c>
      <c r="O738" s="12" t="s">
        <v>259</v>
      </c>
      <c r="P738" s="12" t="s">
        <v>245</v>
      </c>
      <c r="Q738" s="12" t="s">
        <v>278</v>
      </c>
      <c r="R738" s="12" t="s">
        <v>279</v>
      </c>
      <c r="S738" s="12" t="s">
        <v>2880</v>
      </c>
      <c r="T738" s="16" t="s">
        <v>6026</v>
      </c>
      <c r="U738" s="17" t="s">
        <v>6027</v>
      </c>
      <c r="V738" s="12" t="str">
        <f t="shared" si="1"/>
        <v>3.604601</v>
      </c>
      <c r="W738" s="14" t="str">
        <f t="shared" si="2"/>
        <v>98.709779</v>
      </c>
      <c r="X738" s="14" t="str">
        <f t="shared" si="3"/>
        <v>3.604615</v>
      </c>
      <c r="Y738" s="14" t="str">
        <f t="shared" si="4"/>
        <v>98.709824</v>
      </c>
      <c r="Z738" s="18">
        <f t="shared" si="99"/>
        <v>1915535.572</v>
      </c>
      <c r="AA738" s="14" t="str">
        <f t="shared" si="6"/>
        <v>Diluar Radius</v>
      </c>
      <c r="AB738" s="14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 t="b">
        <v>1</v>
      </c>
      <c r="BB738" s="12" t="b">
        <v>1</v>
      </c>
      <c r="BC738" s="12"/>
      <c r="BD738" s="12"/>
      <c r="BE738" s="12"/>
      <c r="BF738" s="12" t="b">
        <v>1</v>
      </c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 t="b">
        <v>1</v>
      </c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4"/>
      <c r="DR738" s="12" t="b">
        <v>0</v>
      </c>
      <c r="DS738" s="12" t="b">
        <v>0</v>
      </c>
      <c r="DT738" s="12"/>
      <c r="DU738" s="12"/>
      <c r="DV738" s="12" t="s">
        <v>6028</v>
      </c>
      <c r="DW738" s="12" t="b">
        <v>1</v>
      </c>
      <c r="DX738" s="12"/>
      <c r="DY738" s="12"/>
      <c r="DZ738" s="12"/>
      <c r="EA738" s="12"/>
      <c r="EB738" s="12"/>
      <c r="EC738" s="12"/>
      <c r="ED738" s="12"/>
      <c r="EE738" s="12"/>
      <c r="EF738" s="14"/>
      <c r="EG738" s="14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4"/>
      <c r="EU738" s="12">
        <v>1.0</v>
      </c>
      <c r="EV738" s="12"/>
      <c r="EW738" s="12"/>
      <c r="EX738" s="12"/>
      <c r="EY738" s="12"/>
      <c r="EZ738" s="12"/>
      <c r="FA738" s="12"/>
      <c r="FB738" s="12"/>
      <c r="FC738" s="12">
        <v>1.0</v>
      </c>
      <c r="FD738" s="12"/>
      <c r="FE738" s="12"/>
      <c r="FF738" s="12">
        <v>1.0</v>
      </c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4"/>
      <c r="FR738" s="12"/>
      <c r="FS738" s="12"/>
      <c r="FT738" s="12"/>
      <c r="FU738" s="12"/>
      <c r="FV738" s="12"/>
      <c r="FW738" s="12">
        <v>1.0</v>
      </c>
      <c r="FX738" s="12"/>
      <c r="FY738" s="12"/>
      <c r="FZ738" s="12"/>
      <c r="GA738" s="12"/>
      <c r="GB738" s="12"/>
      <c r="GC738" s="12"/>
      <c r="GD738" s="12"/>
      <c r="GE738" s="12"/>
      <c r="GF738" s="12">
        <v>1.0</v>
      </c>
      <c r="GG738" s="12">
        <v>1.0</v>
      </c>
      <c r="GH738" s="12"/>
      <c r="GI738" s="12"/>
      <c r="GJ738" s="12"/>
      <c r="GK738" s="14"/>
      <c r="GL738" s="14"/>
      <c r="GM738" s="12"/>
      <c r="GN738" s="12"/>
      <c r="GO738" s="14"/>
      <c r="GP738" s="14"/>
      <c r="GQ738" s="12"/>
      <c r="GR738" s="14"/>
      <c r="GS738" s="12"/>
      <c r="GT738" s="14"/>
      <c r="GU738" s="14"/>
      <c r="GV738" s="14"/>
      <c r="GW738" s="14"/>
      <c r="GX738" s="14"/>
      <c r="GY738" s="14"/>
      <c r="GZ738" s="14"/>
      <c r="HA738" s="14"/>
      <c r="HB738" s="14"/>
      <c r="HC738" s="14"/>
      <c r="HD738" s="14"/>
      <c r="HE738" s="14"/>
      <c r="HF738" s="14"/>
      <c r="HG738" s="14"/>
      <c r="HH738" s="14"/>
      <c r="HI738" s="14"/>
      <c r="HJ738" s="14"/>
      <c r="HK738" s="14"/>
      <c r="HL738" s="12"/>
      <c r="HM738" s="14"/>
      <c r="HN738" s="14"/>
      <c r="HO738" s="14"/>
      <c r="HP738" s="14"/>
      <c r="HQ738" s="12">
        <f t="shared" si="106"/>
        <v>4</v>
      </c>
      <c r="HR738" s="12">
        <v>72000.0</v>
      </c>
      <c r="HS738" s="12">
        <v>0.0</v>
      </c>
      <c r="HT738" s="12">
        <v>0.0</v>
      </c>
      <c r="HU738" s="12">
        <v>0.0</v>
      </c>
      <c r="HV738" s="12">
        <v>0.0</v>
      </c>
      <c r="HW738" s="12">
        <v>0.0</v>
      </c>
      <c r="HX738" s="12">
        <v>72000.0</v>
      </c>
      <c r="HY738" s="12" t="s">
        <v>6029</v>
      </c>
      <c r="HZ738" s="19">
        <v>36706.0</v>
      </c>
    </row>
    <row r="739">
      <c r="A739" s="12" t="s">
        <v>6030</v>
      </c>
      <c r="B739" s="20">
        <v>46064.0</v>
      </c>
      <c r="C739" s="13">
        <v>45240.0</v>
      </c>
      <c r="D739" s="12">
        <v>11.0</v>
      </c>
      <c r="E739" s="12" t="s">
        <v>596</v>
      </c>
      <c r="F739" s="12" t="s">
        <v>597</v>
      </c>
      <c r="G739" s="12" t="s">
        <v>237</v>
      </c>
      <c r="H739" s="12" t="s">
        <v>238</v>
      </c>
      <c r="I739" s="12" t="s">
        <v>239</v>
      </c>
      <c r="J739" s="14"/>
      <c r="K739" s="12" t="s">
        <v>6031</v>
      </c>
      <c r="L739" s="12" t="s">
        <v>6032</v>
      </c>
      <c r="M739" s="15" t="s">
        <v>600</v>
      </c>
      <c r="N739" s="12" t="s">
        <v>723</v>
      </c>
      <c r="O739" s="12" t="s">
        <v>259</v>
      </c>
      <c r="P739" s="12" t="s">
        <v>245</v>
      </c>
      <c r="Q739" s="12" t="s">
        <v>299</v>
      </c>
      <c r="R739" s="12" t="s">
        <v>247</v>
      </c>
      <c r="S739" s="12" t="s">
        <v>2167</v>
      </c>
      <c r="T739" s="16" t="s">
        <v>6033</v>
      </c>
      <c r="U739" s="17" t="s">
        <v>6034</v>
      </c>
      <c r="V739" s="12" t="str">
        <f t="shared" si="1"/>
        <v>3.616310</v>
      </c>
      <c r="W739" s="14" t="str">
        <f t="shared" si="2"/>
        <v>98.675461</v>
      </c>
      <c r="X739" s="14" t="str">
        <f t="shared" si="3"/>
        <v>3.616285</v>
      </c>
      <c r="Y739" s="14" t="str">
        <f t="shared" si="4"/>
        <v>98.675555</v>
      </c>
      <c r="Z739" s="18">
        <f t="shared" si="99"/>
        <v>2023282.039</v>
      </c>
      <c r="AA739" s="14" t="str">
        <f t="shared" si="6"/>
        <v>Diluar Radius</v>
      </c>
      <c r="AB739" s="14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 t="b">
        <v>1</v>
      </c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 t="b">
        <v>1</v>
      </c>
      <c r="BW739" s="12"/>
      <c r="BX739" s="12"/>
      <c r="BY739" s="12"/>
      <c r="BZ739" s="12" t="b">
        <v>1</v>
      </c>
      <c r="CA739" s="12"/>
      <c r="CB739" s="12" t="b">
        <v>1</v>
      </c>
      <c r="CC739" s="12"/>
      <c r="CD739" s="12"/>
      <c r="CE739" s="12"/>
      <c r="CF739" s="12"/>
      <c r="CG739" s="12" t="b">
        <v>1</v>
      </c>
      <c r="CH739" s="12"/>
      <c r="CI739" s="12"/>
      <c r="CJ739" s="12" t="b">
        <v>1</v>
      </c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4"/>
      <c r="DR739" s="12" t="b">
        <v>0</v>
      </c>
      <c r="DS739" s="12" t="b">
        <v>0</v>
      </c>
      <c r="DT739" s="12"/>
      <c r="DU739" s="12"/>
      <c r="DV739" s="12" t="s">
        <v>6035</v>
      </c>
      <c r="DW739" s="12" t="b">
        <v>1</v>
      </c>
      <c r="DX739" s="12"/>
      <c r="DY739" s="12"/>
      <c r="DZ739" s="12"/>
      <c r="EA739" s="12"/>
      <c r="EB739" s="12"/>
      <c r="EC739" s="12"/>
      <c r="ED739" s="12"/>
      <c r="EE739" s="12"/>
      <c r="EF739" s="14"/>
      <c r="EG739" s="14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4"/>
      <c r="EU739" s="12"/>
      <c r="EV739" s="12"/>
      <c r="EW739" s="12"/>
      <c r="EX739" s="12"/>
      <c r="EY739" s="12"/>
      <c r="EZ739" s="12"/>
      <c r="FA739" s="12"/>
      <c r="FB739" s="12"/>
      <c r="FC739" s="12">
        <v>1.0</v>
      </c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4"/>
      <c r="FR739" s="12"/>
      <c r="FS739" s="12"/>
      <c r="FT739" s="12"/>
      <c r="FU739" s="12"/>
      <c r="FV739" s="12"/>
      <c r="FW739" s="12"/>
      <c r="FX739" s="12"/>
      <c r="FY739" s="12">
        <v>1.0</v>
      </c>
      <c r="FZ739" s="12"/>
      <c r="GA739" s="12"/>
      <c r="GB739" s="12"/>
      <c r="GC739" s="12"/>
      <c r="GD739" s="12"/>
      <c r="GE739" s="12"/>
      <c r="GF739" s="12"/>
      <c r="GG739" s="12"/>
      <c r="GH739" s="12"/>
      <c r="GI739" s="12"/>
      <c r="GJ739" s="12"/>
      <c r="GK739" s="14"/>
      <c r="GL739" s="14"/>
      <c r="GM739" s="12"/>
      <c r="GN739" s="12"/>
      <c r="GO739" s="14"/>
      <c r="GP739" s="14"/>
      <c r="GQ739" s="12"/>
      <c r="GR739" s="14"/>
      <c r="GS739" s="12"/>
      <c r="GT739" s="14"/>
      <c r="GU739" s="14"/>
      <c r="GV739" s="14"/>
      <c r="GW739" s="14"/>
      <c r="GX739" s="14"/>
      <c r="GY739" s="14"/>
      <c r="GZ739" s="14"/>
      <c r="HA739" s="14"/>
      <c r="HB739" s="14"/>
      <c r="HC739" s="14"/>
      <c r="HD739" s="14"/>
      <c r="HE739" s="14"/>
      <c r="HF739" s="14"/>
      <c r="HG739" s="14"/>
      <c r="HH739" s="14"/>
      <c r="HI739" s="14"/>
      <c r="HJ739" s="14"/>
      <c r="HK739" s="14"/>
      <c r="HL739" s="12"/>
      <c r="HM739" s="14"/>
      <c r="HN739" s="14"/>
      <c r="HO739" s="14"/>
      <c r="HP739" s="14"/>
      <c r="HQ739" s="12">
        <f t="shared" si="106"/>
        <v>6</v>
      </c>
      <c r="HR739" s="12">
        <v>24000.0</v>
      </c>
      <c r="HS739" s="12">
        <v>0.0</v>
      </c>
      <c r="HT739" s="12">
        <v>0.0</v>
      </c>
      <c r="HU739" s="12">
        <v>0.0</v>
      </c>
      <c r="HV739" s="12">
        <v>0.0</v>
      </c>
      <c r="HW739" s="12">
        <v>0.0</v>
      </c>
      <c r="HX739" s="12">
        <v>24000.0</v>
      </c>
      <c r="HY739" s="20">
        <v>13220.0</v>
      </c>
      <c r="HZ739" s="19">
        <v>36535.0</v>
      </c>
    </row>
    <row r="740">
      <c r="A740" s="12" t="s">
        <v>6036</v>
      </c>
      <c r="B740" s="20">
        <v>44266.0</v>
      </c>
      <c r="C740" s="13">
        <v>45240.0</v>
      </c>
      <c r="D740" s="12">
        <v>11.0</v>
      </c>
      <c r="E740" s="12" t="s">
        <v>3251</v>
      </c>
      <c r="F740" s="12" t="s">
        <v>3252</v>
      </c>
      <c r="G740" s="12" t="s">
        <v>237</v>
      </c>
      <c r="H740" s="12" t="s">
        <v>238</v>
      </c>
      <c r="I740" s="12" t="s">
        <v>239</v>
      </c>
      <c r="J740" s="14"/>
      <c r="K740" s="12" t="s">
        <v>4949</v>
      </c>
      <c r="L740" s="12" t="s">
        <v>4950</v>
      </c>
      <c r="M740" s="15" t="s">
        <v>600</v>
      </c>
      <c r="N740" s="12" t="s">
        <v>331</v>
      </c>
      <c r="O740" s="12" t="s">
        <v>244</v>
      </c>
      <c r="P740" s="12" t="s">
        <v>245</v>
      </c>
      <c r="Q740" s="12" t="s">
        <v>278</v>
      </c>
      <c r="R740" s="12" t="s">
        <v>279</v>
      </c>
      <c r="S740" s="12" t="s">
        <v>4951</v>
      </c>
      <c r="T740" s="16" t="s">
        <v>4952</v>
      </c>
      <c r="U740" s="17" t="s">
        <v>6037</v>
      </c>
      <c r="V740" s="12" t="str">
        <f t="shared" si="1"/>
        <v>3.593954</v>
      </c>
      <c r="W740" s="14" t="str">
        <f t="shared" si="2"/>
        <v>98.551542</v>
      </c>
      <c r="X740" s="14" t="str">
        <f t="shared" si="3"/>
        <v>3.593956</v>
      </c>
      <c r="Y740" s="14" t="str">
        <f t="shared" si="4"/>
        <v>98.551540</v>
      </c>
      <c r="Z740" s="18">
        <f t="shared" si="99"/>
        <v>232773.4617</v>
      </c>
      <c r="AA740" s="14" t="str">
        <f t="shared" si="6"/>
        <v>Diluar Radius</v>
      </c>
      <c r="AB740" s="14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4"/>
      <c r="DR740" s="12" t="b">
        <v>0</v>
      </c>
      <c r="DS740" s="12" t="b">
        <v>0</v>
      </c>
      <c r="DT740" s="12"/>
      <c r="DU740" s="12"/>
      <c r="DV740" s="12" t="s">
        <v>6038</v>
      </c>
      <c r="DW740" s="12" t="b">
        <v>1</v>
      </c>
      <c r="DX740" s="12"/>
      <c r="DY740" s="12"/>
      <c r="DZ740" s="12"/>
      <c r="EA740" s="12"/>
      <c r="EB740" s="12"/>
      <c r="EC740" s="12"/>
      <c r="ED740" s="12"/>
      <c r="EE740" s="12"/>
      <c r="EF740" s="14"/>
      <c r="EG740" s="14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4"/>
      <c r="EU740" s="12"/>
      <c r="EV740" s="12"/>
      <c r="EW740" s="12"/>
      <c r="EX740" s="12"/>
      <c r="EY740" s="12"/>
      <c r="EZ740" s="12"/>
      <c r="FA740" s="12"/>
      <c r="FB740" s="12"/>
      <c r="FC740" s="12">
        <v>1.0</v>
      </c>
      <c r="FD740" s="12"/>
      <c r="FE740" s="12"/>
      <c r="FF740" s="12">
        <v>1.0</v>
      </c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4"/>
      <c r="FR740" s="12"/>
      <c r="FS740" s="12">
        <v>2.0</v>
      </c>
      <c r="FT740" s="12"/>
      <c r="FU740" s="12"/>
      <c r="FV740" s="12"/>
      <c r="FW740" s="12"/>
      <c r="FX740" s="12"/>
      <c r="FY740" s="12">
        <v>2.0</v>
      </c>
      <c r="FZ740" s="12"/>
      <c r="GA740" s="12"/>
      <c r="GB740" s="12"/>
      <c r="GC740" s="12"/>
      <c r="GD740" s="12"/>
      <c r="GE740" s="12"/>
      <c r="GF740" s="12"/>
      <c r="GG740" s="12"/>
      <c r="GH740" s="12"/>
      <c r="GI740" s="12"/>
      <c r="GJ740" s="12"/>
      <c r="GK740" s="14"/>
      <c r="GL740" s="14"/>
      <c r="GM740" s="12"/>
      <c r="GN740" s="12"/>
      <c r="GO740" s="14"/>
      <c r="GP740" s="14"/>
      <c r="GQ740" s="12"/>
      <c r="GR740" s="14"/>
      <c r="GS740" s="12"/>
      <c r="GT740" s="14"/>
      <c r="GU740" s="14"/>
      <c r="GV740" s="14"/>
      <c r="GW740" s="14"/>
      <c r="GX740" s="14"/>
      <c r="GY740" s="14"/>
      <c r="GZ740" s="14"/>
      <c r="HA740" s="14"/>
      <c r="HB740" s="14"/>
      <c r="HC740" s="14"/>
      <c r="HD740" s="14"/>
      <c r="HE740" s="14"/>
      <c r="HF740" s="14"/>
      <c r="HG740" s="14"/>
      <c r="HH740" s="14"/>
      <c r="HI740" s="14"/>
      <c r="HJ740" s="14"/>
      <c r="HK740" s="14"/>
      <c r="HL740" s="12"/>
      <c r="HM740" s="14"/>
      <c r="HN740" s="14"/>
      <c r="HO740" s="14"/>
      <c r="HP740" s="14"/>
      <c r="HQ740" s="12">
        <f t="shared" si="106"/>
        <v>0</v>
      </c>
      <c r="HR740" s="12">
        <v>72000.0</v>
      </c>
      <c r="HS740" s="12">
        <v>0.0</v>
      </c>
      <c r="HT740" s="12">
        <v>0.0</v>
      </c>
      <c r="HU740" s="12">
        <v>0.0</v>
      </c>
      <c r="HV740" s="12">
        <v>0.0</v>
      </c>
      <c r="HW740" s="12">
        <v>0.0</v>
      </c>
      <c r="HX740" s="12">
        <v>72000.0</v>
      </c>
      <c r="HY740" s="20">
        <v>36627.0</v>
      </c>
      <c r="HZ740" s="12" t="s">
        <v>3520</v>
      </c>
    </row>
    <row r="741">
      <c r="A741" s="12" t="s">
        <v>6039</v>
      </c>
      <c r="B741" s="20">
        <v>40248.0</v>
      </c>
      <c r="C741" s="13">
        <v>45240.0</v>
      </c>
      <c r="D741" s="12">
        <v>11.0</v>
      </c>
      <c r="E741" s="12" t="s">
        <v>2565</v>
      </c>
      <c r="F741" s="12" t="s">
        <v>2566</v>
      </c>
      <c r="G741" s="12" t="s">
        <v>237</v>
      </c>
      <c r="H741" s="12" t="s">
        <v>238</v>
      </c>
      <c r="I741" s="12" t="s">
        <v>239</v>
      </c>
      <c r="J741" s="14"/>
      <c r="K741" s="12" t="s">
        <v>6040</v>
      </c>
      <c r="L741" s="12" t="s">
        <v>6041</v>
      </c>
      <c r="M741" s="15" t="s">
        <v>2625</v>
      </c>
      <c r="N741" s="12" t="s">
        <v>5951</v>
      </c>
      <c r="O741" s="12" t="s">
        <v>244</v>
      </c>
      <c r="P741" s="12" t="s">
        <v>245</v>
      </c>
      <c r="Q741" s="12" t="s">
        <v>246</v>
      </c>
      <c r="R741" s="12" t="s">
        <v>247</v>
      </c>
      <c r="S741" s="12" t="s">
        <v>248</v>
      </c>
      <c r="T741" s="16" t="s">
        <v>6042</v>
      </c>
      <c r="U741" s="17" t="s">
        <v>6043</v>
      </c>
      <c r="V741" s="12" t="str">
        <f t="shared" si="1"/>
        <v>3.549802</v>
      </c>
      <c r="W741" s="14" t="str">
        <f t="shared" si="2"/>
        <v>98.870736</v>
      </c>
      <c r="X741" s="14" t="str">
        <f t="shared" si="3"/>
        <v>3.550214</v>
      </c>
      <c r="Y741" s="14" t="str">
        <f t="shared" si="4"/>
        <v>98.870261</v>
      </c>
      <c r="Z741" s="18">
        <f t="shared" si="99"/>
        <v>8868887.575</v>
      </c>
      <c r="AA741" s="14" t="str">
        <f t="shared" si="6"/>
        <v>Diluar Radius</v>
      </c>
      <c r="AB741" s="14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4"/>
      <c r="DR741" s="12" t="b">
        <v>0</v>
      </c>
      <c r="DS741" s="12" t="b">
        <v>0</v>
      </c>
      <c r="DT741" s="12"/>
      <c r="DU741" s="12"/>
      <c r="DV741" s="12" t="s">
        <v>6044</v>
      </c>
      <c r="DW741" s="12" t="b">
        <v>1</v>
      </c>
      <c r="DX741" s="12"/>
      <c r="DY741" s="12"/>
      <c r="DZ741" s="12"/>
      <c r="EA741" s="12"/>
      <c r="EB741" s="12"/>
      <c r="EC741" s="12"/>
      <c r="ED741" s="12"/>
      <c r="EE741" s="12"/>
      <c r="EF741" s="14"/>
      <c r="EG741" s="14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4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>
        <v>16.0</v>
      </c>
      <c r="FM741" s="12"/>
      <c r="FN741" s="12"/>
      <c r="FO741" s="12"/>
      <c r="FP741" s="12"/>
      <c r="FQ741" s="14"/>
      <c r="FR741" s="12"/>
      <c r="FS741" s="12"/>
      <c r="FT741" s="12"/>
      <c r="FU741" s="12">
        <v>4.0</v>
      </c>
      <c r="FV741" s="12"/>
      <c r="FW741" s="12"/>
      <c r="FX741" s="12"/>
      <c r="FY741" s="12"/>
      <c r="FZ741" s="12"/>
      <c r="GA741" s="12"/>
      <c r="GB741" s="12"/>
      <c r="GC741" s="12"/>
      <c r="GD741" s="12">
        <v>4.0</v>
      </c>
      <c r="GE741" s="12"/>
      <c r="GF741" s="12"/>
      <c r="GG741" s="12"/>
      <c r="GH741" s="12"/>
      <c r="GI741" s="12"/>
      <c r="GJ741" s="12"/>
      <c r="GK741" s="14"/>
      <c r="GL741" s="14"/>
      <c r="GM741" s="12"/>
      <c r="GN741" s="12"/>
      <c r="GO741" s="14"/>
      <c r="GP741" s="14"/>
      <c r="GQ741" s="12"/>
      <c r="GR741" s="14"/>
      <c r="GS741" s="12"/>
      <c r="GT741" s="14"/>
      <c r="GU741" s="14"/>
      <c r="GV741" s="14"/>
      <c r="GW741" s="14"/>
      <c r="GX741" s="14"/>
      <c r="GY741" s="14"/>
      <c r="GZ741" s="14"/>
      <c r="HA741" s="14"/>
      <c r="HB741" s="14"/>
      <c r="HC741" s="14"/>
      <c r="HD741" s="14"/>
      <c r="HE741" s="14"/>
      <c r="HF741" s="14"/>
      <c r="HG741" s="14"/>
      <c r="HH741" s="14"/>
      <c r="HI741" s="14"/>
      <c r="HJ741" s="14"/>
      <c r="HK741" s="14"/>
      <c r="HL741" s="12"/>
      <c r="HM741" s="14"/>
      <c r="HN741" s="14"/>
      <c r="HO741" s="14"/>
      <c r="HP741" s="14"/>
      <c r="HQ741" s="12">
        <f t="shared" si="106"/>
        <v>0</v>
      </c>
      <c r="HR741" s="12">
        <v>288000.0</v>
      </c>
      <c r="HS741" s="12">
        <v>0.0</v>
      </c>
      <c r="HT741" s="12">
        <v>0.0</v>
      </c>
      <c r="HU741" s="12">
        <v>0.0</v>
      </c>
      <c r="HV741" s="12">
        <v>0.0</v>
      </c>
      <c r="HW741" s="12">
        <v>0.0</v>
      </c>
      <c r="HX741" s="12">
        <v>288000.0</v>
      </c>
      <c r="HY741" s="20">
        <v>19186.0</v>
      </c>
      <c r="HZ741" s="12" t="s">
        <v>6045</v>
      </c>
    </row>
    <row r="742">
      <c r="A742" s="12" t="s">
        <v>6046</v>
      </c>
      <c r="B742" s="20">
        <v>37875.0</v>
      </c>
      <c r="C742" s="13">
        <v>45240.0</v>
      </c>
      <c r="D742" s="12">
        <v>11.0</v>
      </c>
      <c r="E742" s="12" t="s">
        <v>3251</v>
      </c>
      <c r="F742" s="12" t="s">
        <v>3252</v>
      </c>
      <c r="G742" s="12" t="s">
        <v>237</v>
      </c>
      <c r="H742" s="12" t="s">
        <v>238</v>
      </c>
      <c r="I742" s="12" t="s">
        <v>239</v>
      </c>
      <c r="J742" s="14"/>
      <c r="K742" s="12" t="s">
        <v>6047</v>
      </c>
      <c r="L742" s="12" t="s">
        <v>6048</v>
      </c>
      <c r="M742" s="15" t="s">
        <v>600</v>
      </c>
      <c r="N742" s="12" t="s">
        <v>331</v>
      </c>
      <c r="O742" s="12" t="s">
        <v>244</v>
      </c>
      <c r="P742" s="12" t="s">
        <v>245</v>
      </c>
      <c r="Q742" s="12" t="s">
        <v>278</v>
      </c>
      <c r="R742" s="12" t="s">
        <v>279</v>
      </c>
      <c r="S742" s="12" t="s">
        <v>248</v>
      </c>
      <c r="T742" s="16" t="s">
        <v>6049</v>
      </c>
      <c r="U742" s="17" t="s">
        <v>6050</v>
      </c>
      <c r="V742" s="12" t="str">
        <f t="shared" si="1"/>
        <v>3.597534</v>
      </c>
      <c r="W742" s="14" t="str">
        <f t="shared" si="2"/>
        <v>98.551786</v>
      </c>
      <c r="X742" s="14" t="str">
        <f t="shared" si="3"/>
        <v>3.597503</v>
      </c>
      <c r="Y742" s="14" t="str">
        <f t="shared" si="4"/>
        <v>98.551785</v>
      </c>
      <c r="Z742" s="18">
        <f t="shared" si="99"/>
        <v>3448154.993</v>
      </c>
      <c r="AA742" s="14" t="str">
        <f t="shared" si="6"/>
        <v>Diluar Radius</v>
      </c>
      <c r="AB742" s="14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4"/>
      <c r="DR742" s="12" t="b">
        <v>0</v>
      </c>
      <c r="DS742" s="12" t="b">
        <v>0</v>
      </c>
      <c r="DT742" s="12"/>
      <c r="DU742" s="12"/>
      <c r="DV742" s="12" t="s">
        <v>6051</v>
      </c>
      <c r="DW742" s="12" t="b">
        <v>0</v>
      </c>
      <c r="DX742" s="12"/>
      <c r="DY742" s="12"/>
      <c r="DZ742" s="12"/>
      <c r="EA742" s="12"/>
      <c r="EB742" s="12"/>
      <c r="EC742" s="12"/>
      <c r="ED742" s="12"/>
      <c r="EE742" s="12"/>
      <c r="EF742" s="14"/>
      <c r="EG742" s="14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4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4"/>
      <c r="FR742" s="12"/>
      <c r="FS742" s="12"/>
      <c r="FT742" s="12"/>
      <c r="FU742" s="12"/>
      <c r="FV742" s="12"/>
      <c r="FW742" s="12"/>
      <c r="FX742" s="12"/>
      <c r="FY742" s="12"/>
      <c r="FZ742" s="12"/>
      <c r="GA742" s="12"/>
      <c r="GB742" s="12"/>
      <c r="GC742" s="12"/>
      <c r="GD742" s="12"/>
      <c r="GE742" s="12"/>
      <c r="GF742" s="12"/>
      <c r="GG742" s="12"/>
      <c r="GH742" s="12"/>
      <c r="GI742" s="12"/>
      <c r="GJ742" s="12"/>
      <c r="GK742" s="14"/>
      <c r="GL742" s="14"/>
      <c r="GM742" s="12"/>
      <c r="GN742" s="12"/>
      <c r="GO742" s="14"/>
      <c r="GP742" s="14"/>
      <c r="GQ742" s="12"/>
      <c r="GR742" s="14"/>
      <c r="GS742" s="12"/>
      <c r="GT742" s="14"/>
      <c r="GU742" s="14"/>
      <c r="GV742" s="14"/>
      <c r="GW742" s="14"/>
      <c r="GX742" s="14"/>
      <c r="GY742" s="14"/>
      <c r="GZ742" s="14"/>
      <c r="HA742" s="14"/>
      <c r="HB742" s="14"/>
      <c r="HC742" s="14"/>
      <c r="HD742" s="14"/>
      <c r="HE742" s="14"/>
      <c r="HF742" s="14"/>
      <c r="HG742" s="14"/>
      <c r="HH742" s="14"/>
      <c r="HI742" s="14"/>
      <c r="HJ742" s="14"/>
      <c r="HK742" s="14"/>
      <c r="HL742" s="12"/>
      <c r="HM742" s="14"/>
      <c r="HN742" s="14"/>
      <c r="HO742" s="14"/>
      <c r="HP742" s="14"/>
      <c r="HQ742" s="12">
        <f t="shared" si="106"/>
        <v>0</v>
      </c>
      <c r="HR742" s="12">
        <v>0.0</v>
      </c>
      <c r="HS742" s="12">
        <v>0.0</v>
      </c>
      <c r="HT742" s="12">
        <v>0.0</v>
      </c>
      <c r="HU742" s="12">
        <v>0.0</v>
      </c>
      <c r="HV742" s="12">
        <v>0.0</v>
      </c>
      <c r="HW742" s="12">
        <v>0.0</v>
      </c>
      <c r="HX742" s="12">
        <v>0.0</v>
      </c>
      <c r="HY742" s="20">
        <v>36810.0</v>
      </c>
      <c r="HZ742" s="12" t="s">
        <v>4804</v>
      </c>
    </row>
    <row r="743">
      <c r="A743" s="12" t="s">
        <v>6052</v>
      </c>
      <c r="B743" s="20">
        <v>16356.0</v>
      </c>
      <c r="C743" s="13">
        <v>45240.0</v>
      </c>
      <c r="D743" s="12">
        <v>11.0</v>
      </c>
      <c r="E743" s="12" t="s">
        <v>596</v>
      </c>
      <c r="F743" s="12" t="s">
        <v>597</v>
      </c>
      <c r="G743" s="12" t="s">
        <v>237</v>
      </c>
      <c r="H743" s="12" t="s">
        <v>238</v>
      </c>
      <c r="I743" s="12" t="s">
        <v>239</v>
      </c>
      <c r="J743" s="14"/>
      <c r="K743" s="12" t="s">
        <v>6053</v>
      </c>
      <c r="L743" s="12" t="s">
        <v>6054</v>
      </c>
      <c r="M743" s="15" t="s">
        <v>600</v>
      </c>
      <c r="N743" s="12" t="s">
        <v>723</v>
      </c>
      <c r="O743" s="12" t="s">
        <v>259</v>
      </c>
      <c r="P743" s="12" t="s">
        <v>245</v>
      </c>
      <c r="Q743" s="12" t="s">
        <v>246</v>
      </c>
      <c r="R743" s="12" t="s">
        <v>247</v>
      </c>
      <c r="S743" s="12" t="s">
        <v>2167</v>
      </c>
      <c r="T743" s="16" t="s">
        <v>6055</v>
      </c>
      <c r="U743" s="17" t="s">
        <v>6056</v>
      </c>
      <c r="V743" s="12" t="str">
        <f t="shared" si="1"/>
        <v>3.616230</v>
      </c>
      <c r="W743" s="14" t="str">
        <f t="shared" si="2"/>
        <v>98.674998</v>
      </c>
      <c r="X743" s="14" t="str">
        <f t="shared" si="3"/>
        <v>3.616217</v>
      </c>
      <c r="Y743" s="14" t="str">
        <f t="shared" si="4"/>
        <v>98.675097</v>
      </c>
      <c r="Z743" s="18">
        <f t="shared" si="99"/>
        <v>10174056.38</v>
      </c>
      <c r="AA743" s="14" t="str">
        <f t="shared" si="6"/>
        <v>Diluar Radius</v>
      </c>
      <c r="AB743" s="14"/>
      <c r="AC743" s="12"/>
      <c r="AD743" s="12"/>
      <c r="AE743" s="12"/>
      <c r="AF743" s="12"/>
      <c r="AG743" s="12" t="b">
        <v>1</v>
      </c>
      <c r="AH743" s="12" t="b">
        <v>1</v>
      </c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 t="b">
        <v>1</v>
      </c>
      <c r="BC743" s="12"/>
      <c r="BD743" s="12"/>
      <c r="BE743" s="12"/>
      <c r="BF743" s="12" t="b">
        <v>1</v>
      </c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 t="b">
        <v>1</v>
      </c>
      <c r="CA743" s="12"/>
      <c r="CB743" s="12" t="b">
        <v>1</v>
      </c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4"/>
      <c r="DR743" s="12" t="b">
        <v>0</v>
      </c>
      <c r="DS743" s="12" t="b">
        <v>0</v>
      </c>
      <c r="DT743" s="12"/>
      <c r="DU743" s="12"/>
      <c r="DV743" s="12" t="s">
        <v>6057</v>
      </c>
      <c r="DW743" s="12" t="b">
        <v>1</v>
      </c>
      <c r="DX743" s="12"/>
      <c r="DY743" s="12"/>
      <c r="DZ743" s="12"/>
      <c r="EA743" s="12"/>
      <c r="EB743" s="12"/>
      <c r="EC743" s="12"/>
      <c r="ED743" s="12">
        <v>1.0</v>
      </c>
      <c r="EE743" s="12"/>
      <c r="EF743" s="14"/>
      <c r="EG743" s="14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4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4"/>
      <c r="FR743" s="12"/>
      <c r="FS743" s="12"/>
      <c r="FT743" s="12"/>
      <c r="FU743" s="12"/>
      <c r="FV743" s="12"/>
      <c r="FW743" s="12"/>
      <c r="FX743" s="12"/>
      <c r="FY743" s="12"/>
      <c r="FZ743" s="12"/>
      <c r="GA743" s="12"/>
      <c r="GB743" s="12"/>
      <c r="GC743" s="12"/>
      <c r="GD743" s="12"/>
      <c r="GE743" s="12"/>
      <c r="GF743" s="12"/>
      <c r="GG743" s="12"/>
      <c r="GH743" s="12"/>
      <c r="GI743" s="12"/>
      <c r="GJ743" s="12"/>
      <c r="GK743" s="14"/>
      <c r="GL743" s="14"/>
      <c r="GM743" s="12"/>
      <c r="GN743" s="12"/>
      <c r="GO743" s="14"/>
      <c r="GP743" s="14"/>
      <c r="GQ743" s="12"/>
      <c r="GR743" s="14"/>
      <c r="GS743" s="12"/>
      <c r="GT743" s="14"/>
      <c r="GU743" s="14"/>
      <c r="GV743" s="14"/>
      <c r="GW743" s="14"/>
      <c r="GX743" s="14"/>
      <c r="GY743" s="14"/>
      <c r="GZ743" s="14"/>
      <c r="HA743" s="14"/>
      <c r="HB743" s="14"/>
      <c r="HC743" s="14"/>
      <c r="HD743" s="14"/>
      <c r="HE743" s="14"/>
      <c r="HF743" s="14"/>
      <c r="HG743" s="14"/>
      <c r="HH743" s="14"/>
      <c r="HI743" s="14"/>
      <c r="HJ743" s="14"/>
      <c r="HK743" s="14"/>
      <c r="HL743" s="12"/>
      <c r="HM743" s="14"/>
      <c r="HN743" s="14"/>
      <c r="HO743" s="14"/>
      <c r="HP743" s="14"/>
      <c r="HQ743" s="12">
        <f t="shared" si="106"/>
        <v>6</v>
      </c>
      <c r="HR743" s="12">
        <v>0.0</v>
      </c>
      <c r="HS743" s="12">
        <v>12500.0</v>
      </c>
      <c r="HT743" s="12">
        <v>0.0</v>
      </c>
      <c r="HU743" s="12">
        <v>0.0</v>
      </c>
      <c r="HV743" s="12">
        <v>0.0</v>
      </c>
      <c r="HW743" s="12">
        <v>0.0</v>
      </c>
      <c r="HX743" s="12">
        <v>12500.0</v>
      </c>
      <c r="HY743" s="20">
        <v>39427.0</v>
      </c>
      <c r="HZ743" s="19">
        <v>36548.0</v>
      </c>
    </row>
    <row r="744">
      <c r="A744" s="12" t="s">
        <v>6058</v>
      </c>
      <c r="B744" s="12" t="s">
        <v>6059</v>
      </c>
      <c r="C744" s="13">
        <v>45240.0</v>
      </c>
      <c r="D744" s="12">
        <v>11.0</v>
      </c>
      <c r="E744" s="12" t="s">
        <v>475</v>
      </c>
      <c r="F744" s="12" t="s">
        <v>476</v>
      </c>
      <c r="G744" s="12" t="s">
        <v>237</v>
      </c>
      <c r="H744" s="12" t="s">
        <v>238</v>
      </c>
      <c r="I744" s="12" t="s">
        <v>239</v>
      </c>
      <c r="J744" s="14"/>
      <c r="K744" s="12" t="s">
        <v>6060</v>
      </c>
      <c r="L744" s="12" t="s">
        <v>6061</v>
      </c>
      <c r="M744" s="15" t="s">
        <v>6062</v>
      </c>
      <c r="N744" s="12" t="s">
        <v>480</v>
      </c>
      <c r="O744" s="12" t="s">
        <v>259</v>
      </c>
      <c r="P744" s="12" t="s">
        <v>245</v>
      </c>
      <c r="Q744" s="12" t="s">
        <v>278</v>
      </c>
      <c r="R744" s="12" t="s">
        <v>279</v>
      </c>
      <c r="S744" s="12" t="s">
        <v>248</v>
      </c>
      <c r="T744" s="16" t="s">
        <v>6063</v>
      </c>
      <c r="U744" s="17" t="s">
        <v>6064</v>
      </c>
      <c r="V744" s="12" t="str">
        <f t="shared" si="1"/>
        <v>3.588915</v>
      </c>
      <c r="W744" s="14" t="str">
        <f t="shared" si="2"/>
        <v>98.704013</v>
      </c>
      <c r="X744" s="14" t="str">
        <f t="shared" si="3"/>
        <v>3.588904</v>
      </c>
      <c r="Y744" s="14" t="str">
        <f t="shared" si="4"/>
        <v>98.703637</v>
      </c>
      <c r="Z744" s="18">
        <f t="shared" si="99"/>
        <v>1404219.042</v>
      </c>
      <c r="AA744" s="14" t="str">
        <f t="shared" si="6"/>
        <v>Diluar Radius</v>
      </c>
      <c r="AB744" s="14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 t="b">
        <v>1</v>
      </c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 t="b">
        <v>1</v>
      </c>
      <c r="CA744" s="12"/>
      <c r="CB744" s="12" t="b">
        <v>1</v>
      </c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4"/>
      <c r="DR744" s="12" t="b">
        <v>0</v>
      </c>
      <c r="DS744" s="12" t="b">
        <v>0</v>
      </c>
      <c r="DT744" s="12"/>
      <c r="DU744" s="12"/>
      <c r="DV744" s="12" t="s">
        <v>6065</v>
      </c>
      <c r="DW744" s="12" t="b">
        <v>1</v>
      </c>
      <c r="DX744" s="12"/>
      <c r="DY744" s="12"/>
      <c r="DZ744" s="12"/>
      <c r="EA744" s="12"/>
      <c r="EB744" s="12"/>
      <c r="EC744" s="12"/>
      <c r="ED744" s="12"/>
      <c r="EE744" s="12"/>
      <c r="EF744" s="14"/>
      <c r="EG744" s="14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4"/>
      <c r="EU744" s="12"/>
      <c r="EV744" s="12"/>
      <c r="EW744" s="12"/>
      <c r="EX744" s="12"/>
      <c r="EY744" s="12"/>
      <c r="EZ744" s="12"/>
      <c r="FA744" s="12"/>
      <c r="FB744" s="12"/>
      <c r="FC744" s="12">
        <v>1.0</v>
      </c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4"/>
      <c r="FR744" s="12"/>
      <c r="FS744" s="12"/>
      <c r="FT744" s="12"/>
      <c r="FU744" s="12"/>
      <c r="FV744" s="12"/>
      <c r="FW744" s="12"/>
      <c r="FX744" s="12"/>
      <c r="FY744" s="12"/>
      <c r="FZ744" s="12"/>
      <c r="GA744" s="12"/>
      <c r="GB744" s="12"/>
      <c r="GC744" s="12"/>
      <c r="GD744" s="12"/>
      <c r="GE744" s="12"/>
      <c r="GF744" s="12"/>
      <c r="GG744" s="12"/>
      <c r="GH744" s="12"/>
      <c r="GI744" s="12"/>
      <c r="GJ744" s="12"/>
      <c r="GK744" s="14"/>
      <c r="GL744" s="14"/>
      <c r="GM744" s="12"/>
      <c r="GN744" s="12"/>
      <c r="GO744" s="14"/>
      <c r="GP744" s="14"/>
      <c r="GQ744" s="12"/>
      <c r="GR744" s="14"/>
      <c r="GS744" s="12"/>
      <c r="GT744" s="14"/>
      <c r="GU744" s="14"/>
      <c r="GV744" s="14"/>
      <c r="GW744" s="14"/>
      <c r="GX744" s="14"/>
      <c r="GY744" s="14"/>
      <c r="GZ744" s="14"/>
      <c r="HA744" s="14"/>
      <c r="HB744" s="14"/>
      <c r="HC744" s="14"/>
      <c r="HD744" s="14"/>
      <c r="HE744" s="14"/>
      <c r="HF744" s="14"/>
      <c r="HG744" s="14"/>
      <c r="HH744" s="14"/>
      <c r="HI744" s="14"/>
      <c r="HJ744" s="14"/>
      <c r="HK744" s="14"/>
      <c r="HL744" s="12"/>
      <c r="HM744" s="14"/>
      <c r="HN744" s="14"/>
      <c r="HO744" s="14"/>
      <c r="HP744" s="14"/>
      <c r="HQ744" s="12">
        <f t="shared" si="106"/>
        <v>3</v>
      </c>
      <c r="HR744" s="12">
        <v>12000.0</v>
      </c>
      <c r="HS744" s="12">
        <v>0.0</v>
      </c>
      <c r="HT744" s="12">
        <v>0.0</v>
      </c>
      <c r="HU744" s="12">
        <v>0.0</v>
      </c>
      <c r="HV744" s="12">
        <v>0.0</v>
      </c>
      <c r="HW744" s="12">
        <v>0.0</v>
      </c>
      <c r="HX744" s="12">
        <v>12000.0</v>
      </c>
      <c r="HY744" s="12" t="s">
        <v>6066</v>
      </c>
      <c r="HZ744" s="12" t="s">
        <v>1915</v>
      </c>
    </row>
    <row r="745">
      <c r="A745" s="12" t="s">
        <v>6067</v>
      </c>
      <c r="B745" s="12" t="s">
        <v>6068</v>
      </c>
      <c r="C745" s="13">
        <v>45240.0</v>
      </c>
      <c r="D745" s="12">
        <v>11.0</v>
      </c>
      <c r="E745" s="12" t="s">
        <v>3251</v>
      </c>
      <c r="F745" s="12" t="s">
        <v>3252</v>
      </c>
      <c r="G745" s="12" t="s">
        <v>237</v>
      </c>
      <c r="H745" s="12" t="s">
        <v>238</v>
      </c>
      <c r="I745" s="12" t="s">
        <v>239</v>
      </c>
      <c r="J745" s="14"/>
      <c r="K745" s="12" t="s">
        <v>6069</v>
      </c>
      <c r="L745" s="12" t="s">
        <v>6070</v>
      </c>
      <c r="M745" s="15" t="s">
        <v>600</v>
      </c>
      <c r="N745" s="12" t="s">
        <v>331</v>
      </c>
      <c r="O745" s="12" t="s">
        <v>244</v>
      </c>
      <c r="P745" s="12" t="s">
        <v>245</v>
      </c>
      <c r="Q745" s="12" t="s">
        <v>278</v>
      </c>
      <c r="R745" s="12" t="s">
        <v>279</v>
      </c>
      <c r="S745" s="12" t="s">
        <v>248</v>
      </c>
      <c r="T745" s="16" t="s">
        <v>6071</v>
      </c>
      <c r="U745" s="17" t="s">
        <v>6072</v>
      </c>
      <c r="V745" s="12" t="str">
        <f t="shared" si="1"/>
        <v>3.598858</v>
      </c>
      <c r="W745" s="14" t="str">
        <f t="shared" si="2"/>
        <v>98.551808</v>
      </c>
      <c r="X745" s="14" t="str">
        <f t="shared" si="3"/>
        <v>3.598906</v>
      </c>
      <c r="Y745" s="14" t="str">
        <f t="shared" si="4"/>
        <v>98.551843</v>
      </c>
      <c r="Z745" s="18">
        <f t="shared" si="99"/>
        <v>5938278.48</v>
      </c>
      <c r="AA745" s="14" t="str">
        <f t="shared" si="6"/>
        <v>Diluar Radius</v>
      </c>
      <c r="AB745" s="14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4"/>
      <c r="DR745" s="12" t="b">
        <v>0</v>
      </c>
      <c r="DS745" s="12" t="b">
        <v>0</v>
      </c>
      <c r="DT745" s="12"/>
      <c r="DU745" s="12"/>
      <c r="DV745" s="12" t="s">
        <v>6073</v>
      </c>
      <c r="DW745" s="12" t="b">
        <v>1</v>
      </c>
      <c r="DX745" s="12"/>
      <c r="DY745" s="12"/>
      <c r="DZ745" s="12"/>
      <c r="EA745" s="12"/>
      <c r="EB745" s="12"/>
      <c r="EC745" s="12"/>
      <c r="ED745" s="12"/>
      <c r="EE745" s="12"/>
      <c r="EF745" s="14"/>
      <c r="EG745" s="14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4"/>
      <c r="EU745" s="12"/>
      <c r="EV745" s="12"/>
      <c r="EW745" s="12"/>
      <c r="EX745" s="12"/>
      <c r="EY745" s="12">
        <v>1.0</v>
      </c>
      <c r="EZ745" s="12"/>
      <c r="FA745" s="12"/>
      <c r="FB745" s="12"/>
      <c r="FC745" s="12"/>
      <c r="FD745" s="12"/>
      <c r="FE745" s="12"/>
      <c r="FF745" s="12"/>
      <c r="FG745" s="12"/>
      <c r="FH745" s="12"/>
      <c r="FI745" s="12">
        <v>1.0</v>
      </c>
      <c r="FJ745" s="12"/>
      <c r="FK745" s="12"/>
      <c r="FL745" s="12"/>
      <c r="FM745" s="12"/>
      <c r="FN745" s="12"/>
      <c r="FO745" s="12"/>
      <c r="FP745" s="12"/>
      <c r="FQ745" s="14"/>
      <c r="FR745" s="12"/>
      <c r="FS745" s="12">
        <v>1.0</v>
      </c>
      <c r="FT745" s="12"/>
      <c r="FU745" s="12"/>
      <c r="FV745" s="12"/>
      <c r="FW745" s="12"/>
      <c r="FX745" s="12"/>
      <c r="FY745" s="12">
        <v>1.0</v>
      </c>
      <c r="FZ745" s="12"/>
      <c r="GA745" s="12"/>
      <c r="GB745" s="12"/>
      <c r="GC745" s="12"/>
      <c r="GD745" s="12"/>
      <c r="GE745" s="12"/>
      <c r="GF745" s="12"/>
      <c r="GG745" s="12"/>
      <c r="GH745" s="12"/>
      <c r="GI745" s="12"/>
      <c r="GJ745" s="12"/>
      <c r="GK745" s="14"/>
      <c r="GL745" s="14"/>
      <c r="GM745" s="12"/>
      <c r="GN745" s="12"/>
      <c r="GO745" s="14"/>
      <c r="GP745" s="14"/>
      <c r="GQ745" s="12"/>
      <c r="GR745" s="14"/>
      <c r="GS745" s="12"/>
      <c r="GT745" s="14"/>
      <c r="GU745" s="14"/>
      <c r="GV745" s="14"/>
      <c r="GW745" s="14"/>
      <c r="GX745" s="14"/>
      <c r="GY745" s="14"/>
      <c r="GZ745" s="14"/>
      <c r="HA745" s="14"/>
      <c r="HB745" s="14"/>
      <c r="HC745" s="14"/>
      <c r="HD745" s="14"/>
      <c r="HE745" s="14"/>
      <c r="HF745" s="14"/>
      <c r="HG745" s="14"/>
      <c r="HH745" s="14"/>
      <c r="HI745" s="14"/>
      <c r="HJ745" s="14"/>
      <c r="HK745" s="14"/>
      <c r="HL745" s="12"/>
      <c r="HM745" s="14"/>
      <c r="HN745" s="14"/>
      <c r="HO745" s="14"/>
      <c r="HP745" s="14"/>
      <c r="HQ745" s="12">
        <f t="shared" si="106"/>
        <v>0</v>
      </c>
      <c r="HR745" s="12">
        <v>48000.0</v>
      </c>
      <c r="HS745" s="12">
        <v>0.0</v>
      </c>
      <c r="HT745" s="12">
        <v>0.0</v>
      </c>
      <c r="HU745" s="12">
        <v>0.0</v>
      </c>
      <c r="HV745" s="12">
        <v>0.0</v>
      </c>
      <c r="HW745" s="12">
        <v>0.0</v>
      </c>
      <c r="HX745" s="12">
        <v>48000.0</v>
      </c>
      <c r="HY745" s="12" t="s">
        <v>6074</v>
      </c>
      <c r="HZ745" s="12" t="s">
        <v>6075</v>
      </c>
    </row>
    <row r="746">
      <c r="A746" s="12" t="s">
        <v>6076</v>
      </c>
      <c r="B746" s="12" t="s">
        <v>6077</v>
      </c>
      <c r="C746" s="13">
        <v>45240.0</v>
      </c>
      <c r="D746" s="12">
        <v>11.0</v>
      </c>
      <c r="E746" s="12" t="s">
        <v>475</v>
      </c>
      <c r="F746" s="12" t="s">
        <v>476</v>
      </c>
      <c r="G746" s="12" t="s">
        <v>237</v>
      </c>
      <c r="H746" s="12" t="s">
        <v>238</v>
      </c>
      <c r="I746" s="12" t="s">
        <v>239</v>
      </c>
      <c r="J746" s="14"/>
      <c r="K746" s="12" t="s">
        <v>6078</v>
      </c>
      <c r="L746" s="12" t="s">
        <v>6079</v>
      </c>
      <c r="M746" s="15" t="s">
        <v>6080</v>
      </c>
      <c r="N746" s="12" t="s">
        <v>652</v>
      </c>
      <c r="O746" s="12" t="s">
        <v>259</v>
      </c>
      <c r="P746" s="12" t="s">
        <v>245</v>
      </c>
      <c r="Q746" s="12" t="s">
        <v>278</v>
      </c>
      <c r="R746" s="12" t="s">
        <v>279</v>
      </c>
      <c r="S746" s="12" t="s">
        <v>3279</v>
      </c>
      <c r="T746" s="16" t="s">
        <v>6081</v>
      </c>
      <c r="U746" s="17" t="s">
        <v>6082</v>
      </c>
      <c r="V746" s="12" t="str">
        <f t="shared" si="1"/>
        <v>3.564694</v>
      </c>
      <c r="W746" s="14" t="str">
        <f t="shared" si="2"/>
        <v>98.700350</v>
      </c>
      <c r="X746" s="14" t="str">
        <f t="shared" si="3"/>
        <v>3.564718</v>
      </c>
      <c r="Y746" s="14" t="str">
        <f t="shared" si="4"/>
        <v>98.700378</v>
      </c>
      <c r="Z746" s="18">
        <f t="shared" si="99"/>
        <v>3975245.277</v>
      </c>
      <c r="AA746" s="14" t="str">
        <f t="shared" si="6"/>
        <v>Diluar Radius</v>
      </c>
      <c r="AB746" s="14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 t="b">
        <v>1</v>
      </c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 t="b">
        <v>1</v>
      </c>
      <c r="CA746" s="12"/>
      <c r="CB746" s="12" t="b">
        <v>1</v>
      </c>
      <c r="CC746" s="12"/>
      <c r="CD746" s="12"/>
      <c r="CE746" s="12"/>
      <c r="CF746" s="12"/>
      <c r="CG746" s="12"/>
      <c r="CH746" s="12"/>
      <c r="CI746" s="12"/>
      <c r="CJ746" s="12"/>
      <c r="CK746" s="12"/>
      <c r="CL746" s="12" t="b">
        <v>1</v>
      </c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4"/>
      <c r="DR746" s="12" t="b">
        <v>0</v>
      </c>
      <c r="DS746" s="12" t="b">
        <v>0</v>
      </c>
      <c r="DT746" s="12"/>
      <c r="DU746" s="12"/>
      <c r="DV746" s="12" t="s">
        <v>6083</v>
      </c>
      <c r="DW746" s="12" t="b">
        <v>1</v>
      </c>
      <c r="DX746" s="12"/>
      <c r="DY746" s="12"/>
      <c r="DZ746" s="12"/>
      <c r="EA746" s="12"/>
      <c r="EB746" s="12"/>
      <c r="EC746" s="12"/>
      <c r="ED746" s="12"/>
      <c r="EE746" s="12"/>
      <c r="EF746" s="14"/>
      <c r="EG746" s="14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4"/>
      <c r="EU746" s="12"/>
      <c r="EV746" s="12"/>
      <c r="EW746" s="12"/>
      <c r="EX746" s="12"/>
      <c r="EY746" s="12"/>
      <c r="EZ746" s="12"/>
      <c r="FA746" s="12"/>
      <c r="FB746" s="12"/>
      <c r="FC746" s="12">
        <v>2.0</v>
      </c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4"/>
      <c r="FR746" s="12"/>
      <c r="FS746" s="12"/>
      <c r="FT746" s="12"/>
      <c r="FU746" s="12"/>
      <c r="FV746" s="12"/>
      <c r="FW746" s="12"/>
      <c r="FX746" s="12"/>
      <c r="FY746" s="12">
        <v>2.0</v>
      </c>
      <c r="FZ746" s="12"/>
      <c r="GA746" s="12"/>
      <c r="GB746" s="12"/>
      <c r="GC746" s="12"/>
      <c r="GD746" s="12"/>
      <c r="GE746" s="12"/>
      <c r="GF746" s="12"/>
      <c r="GG746" s="12"/>
      <c r="GH746" s="12"/>
      <c r="GI746" s="12"/>
      <c r="GJ746" s="12"/>
      <c r="GK746" s="14"/>
      <c r="GL746" s="14"/>
      <c r="GM746" s="12"/>
      <c r="GN746" s="12"/>
      <c r="GO746" s="14"/>
      <c r="GP746" s="14"/>
      <c r="GQ746" s="12"/>
      <c r="GR746" s="14"/>
      <c r="GS746" s="12"/>
      <c r="GT746" s="14"/>
      <c r="GU746" s="14"/>
      <c r="GV746" s="14"/>
      <c r="GW746" s="14"/>
      <c r="GX746" s="14"/>
      <c r="GY746" s="14"/>
      <c r="GZ746" s="14"/>
      <c r="HA746" s="14"/>
      <c r="HB746" s="14"/>
      <c r="HC746" s="14"/>
      <c r="HD746" s="14"/>
      <c r="HE746" s="14"/>
      <c r="HF746" s="14"/>
      <c r="HG746" s="14"/>
      <c r="HH746" s="14"/>
      <c r="HI746" s="14"/>
      <c r="HJ746" s="14"/>
      <c r="HK746" s="14"/>
      <c r="HL746" s="12"/>
      <c r="HM746" s="14"/>
      <c r="HN746" s="14"/>
      <c r="HO746" s="14"/>
      <c r="HP746" s="14"/>
      <c r="HQ746" s="12">
        <f t="shared" si="106"/>
        <v>4</v>
      </c>
      <c r="HR746" s="12">
        <v>48000.0</v>
      </c>
      <c r="HS746" s="12">
        <v>0.0</v>
      </c>
      <c r="HT746" s="12">
        <v>0.0</v>
      </c>
      <c r="HU746" s="12">
        <v>0.0</v>
      </c>
      <c r="HV746" s="12">
        <v>0.0</v>
      </c>
      <c r="HW746" s="12">
        <v>0.0</v>
      </c>
      <c r="HX746" s="12">
        <v>48000.0</v>
      </c>
      <c r="HY746" s="12" t="s">
        <v>6084</v>
      </c>
      <c r="HZ746" s="12" t="s">
        <v>6085</v>
      </c>
    </row>
    <row r="747">
      <c r="A747" s="12" t="s">
        <v>6086</v>
      </c>
      <c r="B747" s="12" t="s">
        <v>6087</v>
      </c>
      <c r="C747" s="13">
        <v>45240.0</v>
      </c>
      <c r="D747" s="12">
        <v>11.0</v>
      </c>
      <c r="E747" s="12" t="s">
        <v>3251</v>
      </c>
      <c r="F747" s="12" t="s">
        <v>3252</v>
      </c>
      <c r="G747" s="12" t="s">
        <v>237</v>
      </c>
      <c r="H747" s="12" t="s">
        <v>238</v>
      </c>
      <c r="I747" s="12" t="s">
        <v>239</v>
      </c>
      <c r="J747" s="14"/>
      <c r="K747" s="12" t="s">
        <v>6088</v>
      </c>
      <c r="L747" s="12" t="s">
        <v>6089</v>
      </c>
      <c r="M747" s="15" t="s">
        <v>600</v>
      </c>
      <c r="N747" s="12" t="s">
        <v>331</v>
      </c>
      <c r="O747" s="12" t="s">
        <v>244</v>
      </c>
      <c r="P747" s="12" t="s">
        <v>245</v>
      </c>
      <c r="Q747" s="12" t="s">
        <v>278</v>
      </c>
      <c r="R747" s="12" t="s">
        <v>279</v>
      </c>
      <c r="S747" s="12" t="s">
        <v>248</v>
      </c>
      <c r="T747" s="16" t="s">
        <v>6090</v>
      </c>
      <c r="U747" s="17" t="s">
        <v>6091</v>
      </c>
      <c r="V747" s="12" t="str">
        <f t="shared" si="1"/>
        <v>3.600520</v>
      </c>
      <c r="W747" s="14" t="str">
        <f t="shared" si="2"/>
        <v>98.549645</v>
      </c>
      <c r="X747" s="14" t="str">
        <f t="shared" si="3"/>
        <v>3.600473</v>
      </c>
      <c r="Y747" s="14" t="str">
        <f t="shared" si="4"/>
        <v>98.549508</v>
      </c>
      <c r="Z747" s="18">
        <f t="shared" si="99"/>
        <v>9124513.026</v>
      </c>
      <c r="AA747" s="14" t="str">
        <f t="shared" si="6"/>
        <v>Diluar Radius</v>
      </c>
      <c r="AB747" s="14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4"/>
      <c r="DR747" s="12" t="b">
        <v>0</v>
      </c>
      <c r="DS747" s="12" t="b">
        <v>0</v>
      </c>
      <c r="DT747" s="12"/>
      <c r="DU747" s="12"/>
      <c r="DV747" s="12" t="s">
        <v>6092</v>
      </c>
      <c r="DW747" s="12" t="b">
        <v>0</v>
      </c>
      <c r="DX747" s="12"/>
      <c r="DY747" s="12"/>
      <c r="DZ747" s="12"/>
      <c r="EA747" s="12"/>
      <c r="EB747" s="12"/>
      <c r="EC747" s="12"/>
      <c r="ED747" s="12"/>
      <c r="EE747" s="12"/>
      <c r="EF747" s="14"/>
      <c r="EG747" s="14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4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4"/>
      <c r="FR747" s="12"/>
      <c r="FS747" s="12"/>
      <c r="FT747" s="12"/>
      <c r="FU747" s="12"/>
      <c r="FV747" s="12"/>
      <c r="FW747" s="12"/>
      <c r="FX747" s="12"/>
      <c r="FY747" s="12"/>
      <c r="FZ747" s="12"/>
      <c r="GA747" s="12"/>
      <c r="GB747" s="12"/>
      <c r="GC747" s="12"/>
      <c r="GD747" s="12"/>
      <c r="GE747" s="12"/>
      <c r="GF747" s="12"/>
      <c r="GG747" s="12"/>
      <c r="GH747" s="12"/>
      <c r="GI747" s="12"/>
      <c r="GJ747" s="12"/>
      <c r="GK747" s="14"/>
      <c r="GL747" s="14"/>
      <c r="GM747" s="12"/>
      <c r="GN747" s="12"/>
      <c r="GO747" s="14"/>
      <c r="GP747" s="14"/>
      <c r="GQ747" s="12"/>
      <c r="GR747" s="14"/>
      <c r="GS747" s="12"/>
      <c r="GT747" s="14"/>
      <c r="GU747" s="14"/>
      <c r="GV747" s="14"/>
      <c r="GW747" s="14"/>
      <c r="GX747" s="14"/>
      <c r="GY747" s="14"/>
      <c r="GZ747" s="14"/>
      <c r="HA747" s="14"/>
      <c r="HB747" s="14"/>
      <c r="HC747" s="14"/>
      <c r="HD747" s="14"/>
      <c r="HE747" s="14"/>
      <c r="HF747" s="14"/>
      <c r="HG747" s="14"/>
      <c r="HH747" s="14"/>
      <c r="HI747" s="14"/>
      <c r="HJ747" s="14"/>
      <c r="HK747" s="14"/>
      <c r="HL747" s="12"/>
      <c r="HM747" s="14"/>
      <c r="HN747" s="14"/>
      <c r="HO747" s="14"/>
      <c r="HP747" s="14"/>
      <c r="HQ747" s="12">
        <f t="shared" si="106"/>
        <v>0</v>
      </c>
      <c r="HR747" s="12">
        <v>0.0</v>
      </c>
      <c r="HS747" s="12">
        <v>0.0</v>
      </c>
      <c r="HT747" s="12">
        <v>0.0</v>
      </c>
      <c r="HU747" s="12">
        <v>0.0</v>
      </c>
      <c r="HV747" s="12">
        <v>0.0</v>
      </c>
      <c r="HW747" s="12">
        <v>0.0</v>
      </c>
      <c r="HX747" s="12">
        <v>0.0</v>
      </c>
      <c r="HY747" s="12" t="s">
        <v>6093</v>
      </c>
      <c r="HZ747" s="12" t="s">
        <v>6094</v>
      </c>
    </row>
    <row r="748">
      <c r="A748" s="12" t="s">
        <v>6095</v>
      </c>
      <c r="B748" s="12" t="s">
        <v>6096</v>
      </c>
      <c r="C748" s="13">
        <v>45240.0</v>
      </c>
      <c r="D748" s="12">
        <v>11.0</v>
      </c>
      <c r="E748" s="12" t="s">
        <v>306</v>
      </c>
      <c r="F748" s="12" t="s">
        <v>318</v>
      </c>
      <c r="G748" s="12" t="s">
        <v>237</v>
      </c>
      <c r="H748" s="12" t="s">
        <v>238</v>
      </c>
      <c r="I748" s="12" t="s">
        <v>239</v>
      </c>
      <c r="J748" s="14"/>
      <c r="K748" s="12" t="s">
        <v>6097</v>
      </c>
      <c r="L748" s="12" t="s">
        <v>6098</v>
      </c>
      <c r="M748" s="15" t="s">
        <v>6099</v>
      </c>
      <c r="N748" s="12" t="s">
        <v>419</v>
      </c>
      <c r="O748" s="12" t="s">
        <v>259</v>
      </c>
      <c r="P748" s="12" t="s">
        <v>245</v>
      </c>
      <c r="Q748" s="12" t="s">
        <v>299</v>
      </c>
      <c r="R748" s="12" t="s">
        <v>247</v>
      </c>
      <c r="S748" s="12" t="s">
        <v>6100</v>
      </c>
      <c r="T748" s="16" t="s">
        <v>6101</v>
      </c>
      <c r="U748" s="17" t="s">
        <v>6005</v>
      </c>
      <c r="V748" s="12" t="str">
        <f t="shared" si="1"/>
        <v>3.578280</v>
      </c>
      <c r="W748" s="14" t="str">
        <f t="shared" si="2"/>
        <v>98.656793</v>
      </c>
      <c r="X748" s="14" t="str">
        <f t="shared" si="3"/>
        <v>3.584233</v>
      </c>
      <c r="Y748" s="14" t="str">
        <f t="shared" si="4"/>
        <v>98.663528</v>
      </c>
      <c r="Z748" s="18">
        <f t="shared" si="99"/>
        <v>15309654.37</v>
      </c>
      <c r="AA748" s="14" t="str">
        <f t="shared" si="6"/>
        <v>Diluar Radius</v>
      </c>
      <c r="AB748" s="14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 t="b">
        <v>1</v>
      </c>
      <c r="AY748" s="12"/>
      <c r="AZ748" s="12" t="b">
        <v>1</v>
      </c>
      <c r="BA748" s="12" t="b">
        <v>1</v>
      </c>
      <c r="BB748" s="12" t="b">
        <v>1</v>
      </c>
      <c r="BC748" s="12"/>
      <c r="BD748" s="12" t="b">
        <v>1</v>
      </c>
      <c r="BE748" s="12"/>
      <c r="BF748" s="12" t="b">
        <v>1</v>
      </c>
      <c r="BG748" s="12"/>
      <c r="BH748" s="12"/>
      <c r="BI748" s="12" t="b">
        <v>1</v>
      </c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 t="b">
        <v>1</v>
      </c>
      <c r="BW748" s="12"/>
      <c r="BX748" s="12"/>
      <c r="BY748" s="12"/>
      <c r="BZ748" s="12"/>
      <c r="CA748" s="12"/>
      <c r="CB748" s="12" t="b">
        <v>1</v>
      </c>
      <c r="CC748" s="12"/>
      <c r="CD748" s="12"/>
      <c r="CE748" s="12"/>
      <c r="CF748" s="12"/>
      <c r="CG748" s="12"/>
      <c r="CH748" s="12"/>
      <c r="CI748" s="12" t="b">
        <v>1</v>
      </c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4"/>
      <c r="DR748" s="12" t="b">
        <v>0</v>
      </c>
      <c r="DS748" s="12" t="b">
        <v>0</v>
      </c>
      <c r="DT748" s="12"/>
      <c r="DU748" s="12"/>
      <c r="DV748" s="12" t="s">
        <v>6102</v>
      </c>
      <c r="DW748" s="12" t="b">
        <v>1</v>
      </c>
      <c r="DX748" s="12"/>
      <c r="DY748" s="12"/>
      <c r="DZ748" s="12"/>
      <c r="EA748" s="12"/>
      <c r="EB748" s="12"/>
      <c r="EC748" s="12"/>
      <c r="ED748" s="12"/>
      <c r="EE748" s="12"/>
      <c r="EF748" s="14"/>
      <c r="EG748" s="14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4"/>
      <c r="EU748" s="12"/>
      <c r="EV748" s="12"/>
      <c r="EW748" s="12"/>
      <c r="EX748" s="12"/>
      <c r="EY748" s="12"/>
      <c r="EZ748" s="12"/>
      <c r="FA748" s="12">
        <v>1.0</v>
      </c>
      <c r="FB748" s="12"/>
      <c r="FC748" s="12">
        <v>2.0</v>
      </c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4"/>
      <c r="FR748" s="12"/>
      <c r="FS748" s="12">
        <v>1.0</v>
      </c>
      <c r="FT748" s="12"/>
      <c r="FU748" s="12"/>
      <c r="FV748" s="12"/>
      <c r="FW748" s="12"/>
      <c r="FX748" s="12"/>
      <c r="FY748" s="12">
        <v>2.0</v>
      </c>
      <c r="FZ748" s="12"/>
      <c r="GA748" s="12"/>
      <c r="GB748" s="12"/>
      <c r="GC748" s="12">
        <v>1.0</v>
      </c>
      <c r="GD748" s="12"/>
      <c r="GE748" s="12"/>
      <c r="GF748" s="12"/>
      <c r="GG748" s="12"/>
      <c r="GH748" s="12">
        <v>1.0</v>
      </c>
      <c r="GI748" s="12"/>
      <c r="GJ748" s="12"/>
      <c r="GK748" s="14"/>
      <c r="GL748" s="14"/>
      <c r="GM748" s="12"/>
      <c r="GN748" s="12"/>
      <c r="GO748" s="14"/>
      <c r="GP748" s="14"/>
      <c r="GQ748" s="12"/>
      <c r="GR748" s="14"/>
      <c r="GS748" s="12"/>
      <c r="GT748" s="14"/>
      <c r="GU748" s="14"/>
      <c r="GV748" s="14"/>
      <c r="GW748" s="14"/>
      <c r="GX748" s="14"/>
      <c r="GY748" s="14"/>
      <c r="GZ748" s="14"/>
      <c r="HA748" s="14"/>
      <c r="HB748" s="14"/>
      <c r="HC748" s="14"/>
      <c r="HD748" s="14"/>
      <c r="HE748" s="14"/>
      <c r="HF748" s="14"/>
      <c r="HG748" s="14"/>
      <c r="HH748" s="14"/>
      <c r="HI748" s="14"/>
      <c r="HJ748" s="14"/>
      <c r="HK748" s="14"/>
      <c r="HL748" s="12"/>
      <c r="HM748" s="14"/>
      <c r="HN748" s="14"/>
      <c r="HO748" s="14"/>
      <c r="HP748" s="14"/>
      <c r="HQ748" s="12">
        <f t="shared" si="106"/>
        <v>10</v>
      </c>
      <c r="HR748" s="12">
        <v>96000.0</v>
      </c>
      <c r="HS748" s="12">
        <v>0.0</v>
      </c>
      <c r="HT748" s="12">
        <v>0.0</v>
      </c>
      <c r="HU748" s="12">
        <v>0.0</v>
      </c>
      <c r="HV748" s="12">
        <v>0.0</v>
      </c>
      <c r="HW748" s="12">
        <v>0.0</v>
      </c>
      <c r="HX748" s="12">
        <v>96000.0</v>
      </c>
      <c r="HY748" s="12" t="s">
        <v>6103</v>
      </c>
      <c r="HZ748" s="12" t="s">
        <v>6104</v>
      </c>
    </row>
    <row r="749">
      <c r="A749" s="12" t="s">
        <v>6105</v>
      </c>
      <c r="B749" s="12" t="s">
        <v>6106</v>
      </c>
      <c r="C749" s="13">
        <v>45240.0</v>
      </c>
      <c r="D749" s="12">
        <v>11.0</v>
      </c>
      <c r="E749" s="12" t="s">
        <v>235</v>
      </c>
      <c r="F749" s="12" t="s">
        <v>236</v>
      </c>
      <c r="G749" s="12" t="s">
        <v>237</v>
      </c>
      <c r="H749" s="12" t="s">
        <v>238</v>
      </c>
      <c r="I749" s="12" t="s">
        <v>239</v>
      </c>
      <c r="J749" s="14"/>
      <c r="K749" s="12" t="s">
        <v>6107</v>
      </c>
      <c r="L749" s="12" t="s">
        <v>6108</v>
      </c>
      <c r="M749" s="15" t="s">
        <v>268</v>
      </c>
      <c r="N749" s="12" t="s">
        <v>243</v>
      </c>
      <c r="O749" s="12" t="s">
        <v>244</v>
      </c>
      <c r="P749" s="12" t="s">
        <v>245</v>
      </c>
      <c r="Q749" s="12" t="s">
        <v>299</v>
      </c>
      <c r="R749" s="12" t="s">
        <v>247</v>
      </c>
      <c r="S749" s="12" t="s">
        <v>6109</v>
      </c>
      <c r="T749" s="16" t="s">
        <v>6110</v>
      </c>
      <c r="U749" s="17"/>
      <c r="V749" s="12" t="str">
        <f t="shared" si="1"/>
        <v>3.624201</v>
      </c>
      <c r="W749" s="14" t="str">
        <f t="shared" si="2"/>
        <v>98.767956</v>
      </c>
      <c r="X749" s="14" t="str">
        <f t="shared" si="3"/>
        <v/>
      </c>
      <c r="Y749" s="14" t="str">
        <f t="shared" si="4"/>
        <v/>
      </c>
      <c r="Z749" s="18">
        <f t="shared" si="99"/>
        <v>9608610.073</v>
      </c>
      <c r="AA749" s="14" t="str">
        <f t="shared" si="6"/>
        <v>Diluar Radius</v>
      </c>
      <c r="AB749" s="14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4"/>
      <c r="DR749" s="12" t="b">
        <v>0</v>
      </c>
      <c r="DS749" s="12" t="b">
        <v>0</v>
      </c>
      <c r="DT749" s="12"/>
      <c r="DU749" s="12"/>
      <c r="DV749" s="12" t="s">
        <v>6111</v>
      </c>
      <c r="DW749" s="12" t="b">
        <v>0</v>
      </c>
      <c r="DX749" s="12"/>
      <c r="DY749" s="12"/>
      <c r="DZ749" s="12"/>
      <c r="EA749" s="12"/>
      <c r="EB749" s="12"/>
      <c r="EC749" s="12"/>
      <c r="ED749" s="12"/>
      <c r="EE749" s="12"/>
      <c r="EF749" s="14"/>
      <c r="EG749" s="14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4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4"/>
      <c r="FR749" s="12"/>
      <c r="FS749" s="12"/>
      <c r="FT749" s="12"/>
      <c r="FU749" s="12"/>
      <c r="FV749" s="12"/>
      <c r="FW749" s="12"/>
      <c r="FX749" s="12"/>
      <c r="FY749" s="12"/>
      <c r="FZ749" s="12"/>
      <c r="GA749" s="12"/>
      <c r="GB749" s="12"/>
      <c r="GC749" s="12"/>
      <c r="GD749" s="12"/>
      <c r="GE749" s="12"/>
      <c r="GF749" s="12"/>
      <c r="GG749" s="12"/>
      <c r="GH749" s="12"/>
      <c r="GI749" s="12"/>
      <c r="GJ749" s="12"/>
      <c r="GK749" s="14"/>
      <c r="GL749" s="14"/>
      <c r="GM749" s="12"/>
      <c r="GN749" s="12"/>
      <c r="GO749" s="14"/>
      <c r="GP749" s="14"/>
      <c r="GQ749" s="12"/>
      <c r="GR749" s="14"/>
      <c r="GS749" s="12"/>
      <c r="GT749" s="14"/>
      <c r="GU749" s="14"/>
      <c r="GV749" s="14"/>
      <c r="GW749" s="14"/>
      <c r="GX749" s="14"/>
      <c r="GY749" s="14"/>
      <c r="GZ749" s="14"/>
      <c r="HA749" s="14"/>
      <c r="HB749" s="14"/>
      <c r="HC749" s="14"/>
      <c r="HD749" s="14"/>
      <c r="HE749" s="14"/>
      <c r="HF749" s="14"/>
      <c r="HG749" s="14"/>
      <c r="HH749" s="14"/>
      <c r="HI749" s="14"/>
      <c r="HJ749" s="14"/>
      <c r="HK749" s="14"/>
      <c r="HL749" s="12"/>
      <c r="HM749" s="14"/>
      <c r="HN749" s="14"/>
      <c r="HO749" s="14"/>
      <c r="HP749" s="14"/>
      <c r="HQ749" s="12">
        <f t="shared" si="106"/>
        <v>0</v>
      </c>
      <c r="HR749" s="12">
        <v>0.0</v>
      </c>
      <c r="HS749" s="12">
        <v>0.0</v>
      </c>
      <c r="HT749" s="12">
        <v>0.0</v>
      </c>
      <c r="HU749" s="12">
        <v>0.0</v>
      </c>
      <c r="HV749" s="12">
        <v>0.0</v>
      </c>
      <c r="HW749" s="12">
        <v>0.0</v>
      </c>
      <c r="HX749" s="12">
        <v>0.0</v>
      </c>
      <c r="HY749" s="12" t="s">
        <v>6112</v>
      </c>
      <c r="HZ749" s="12" t="s">
        <v>527</v>
      </c>
    </row>
    <row r="750">
      <c r="A750" s="12" t="s">
        <v>6113</v>
      </c>
      <c r="B750" s="12" t="s">
        <v>6114</v>
      </c>
      <c r="C750" s="13">
        <v>45240.0</v>
      </c>
      <c r="D750" s="12">
        <v>11.0</v>
      </c>
      <c r="E750" s="12" t="s">
        <v>475</v>
      </c>
      <c r="F750" s="12" t="s">
        <v>476</v>
      </c>
      <c r="G750" s="12" t="s">
        <v>237</v>
      </c>
      <c r="H750" s="12" t="s">
        <v>238</v>
      </c>
      <c r="I750" s="12" t="s">
        <v>239</v>
      </c>
      <c r="J750" s="14"/>
      <c r="K750" s="12" t="s">
        <v>6115</v>
      </c>
      <c r="L750" s="12" t="s">
        <v>6116</v>
      </c>
      <c r="M750" s="15" t="s">
        <v>6117</v>
      </c>
      <c r="N750" s="12" t="s">
        <v>652</v>
      </c>
      <c r="O750" s="12" t="s">
        <v>259</v>
      </c>
      <c r="P750" s="12" t="s">
        <v>245</v>
      </c>
      <c r="Q750" s="12" t="s">
        <v>246</v>
      </c>
      <c r="R750" s="12" t="s">
        <v>247</v>
      </c>
      <c r="S750" s="12" t="s">
        <v>248</v>
      </c>
      <c r="T750" s="16" t="s">
        <v>6118</v>
      </c>
      <c r="U750" s="17" t="s">
        <v>6119</v>
      </c>
      <c r="V750" s="12" t="str">
        <f t="shared" si="1"/>
        <v>3.565400</v>
      </c>
      <c r="W750" s="14" t="str">
        <f t="shared" si="2"/>
        <v>98.696553</v>
      </c>
      <c r="X750" s="14" t="str">
        <f t="shared" si="3"/>
        <v>3.565965</v>
      </c>
      <c r="Y750" s="14" t="str">
        <f t="shared" si="4"/>
        <v>98.696019</v>
      </c>
      <c r="Z750" s="18">
        <f t="shared" si="99"/>
        <v>6813228.569</v>
      </c>
      <c r="AA750" s="14" t="str">
        <f t="shared" si="6"/>
        <v>Diluar Radius</v>
      </c>
      <c r="AB750" s="14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 t="b">
        <v>1</v>
      </c>
      <c r="BC750" s="12"/>
      <c r="BD750" s="12"/>
      <c r="BE750" s="12"/>
      <c r="BF750" s="12" t="b">
        <v>1</v>
      </c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 t="b">
        <v>1</v>
      </c>
      <c r="CA750" s="12"/>
      <c r="CB750" s="12" t="b">
        <v>1</v>
      </c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4"/>
      <c r="DR750" s="12" t="b">
        <v>0</v>
      </c>
      <c r="DS750" s="12" t="b">
        <v>0</v>
      </c>
      <c r="DT750" s="12"/>
      <c r="DU750" s="12"/>
      <c r="DV750" s="12" t="s">
        <v>6120</v>
      </c>
      <c r="DW750" s="12" t="b">
        <v>1</v>
      </c>
      <c r="DX750" s="12"/>
      <c r="DY750" s="12"/>
      <c r="DZ750" s="12"/>
      <c r="EA750" s="12"/>
      <c r="EB750" s="12"/>
      <c r="EC750" s="12"/>
      <c r="ED750" s="12"/>
      <c r="EE750" s="12"/>
      <c r="EF750" s="14"/>
      <c r="EG750" s="14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4"/>
      <c r="EU750" s="12"/>
      <c r="EV750" s="12"/>
      <c r="EW750" s="12"/>
      <c r="EX750" s="12"/>
      <c r="EY750" s="12"/>
      <c r="EZ750" s="12"/>
      <c r="FA750" s="12"/>
      <c r="FB750" s="12"/>
      <c r="FC750" s="12">
        <v>2.0</v>
      </c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4"/>
      <c r="FR750" s="12"/>
      <c r="FS750" s="12"/>
      <c r="FT750" s="12"/>
      <c r="FU750" s="12"/>
      <c r="FV750" s="12"/>
      <c r="FW750" s="12">
        <v>1.0</v>
      </c>
      <c r="FX750" s="12"/>
      <c r="FY750" s="12"/>
      <c r="FZ750" s="12"/>
      <c r="GA750" s="12"/>
      <c r="GB750" s="12"/>
      <c r="GC750" s="12"/>
      <c r="GD750" s="12"/>
      <c r="GE750" s="12"/>
      <c r="GF750" s="12"/>
      <c r="GG750" s="12"/>
      <c r="GH750" s="12"/>
      <c r="GI750" s="12"/>
      <c r="GJ750" s="12"/>
      <c r="GK750" s="14"/>
      <c r="GL750" s="14"/>
      <c r="GM750" s="12"/>
      <c r="GN750" s="12"/>
      <c r="GO750" s="14"/>
      <c r="GP750" s="14"/>
      <c r="GQ750" s="12"/>
      <c r="GR750" s="14"/>
      <c r="GS750" s="12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2"/>
      <c r="HM750" s="14"/>
      <c r="HN750" s="14"/>
      <c r="HO750" s="14"/>
      <c r="HP750" s="14"/>
      <c r="HQ750" s="12">
        <f t="shared" si="106"/>
        <v>4</v>
      </c>
      <c r="HR750" s="12">
        <v>36000.0</v>
      </c>
      <c r="HS750" s="12">
        <v>0.0</v>
      </c>
      <c r="HT750" s="12">
        <v>0.0</v>
      </c>
      <c r="HU750" s="12">
        <v>0.0</v>
      </c>
      <c r="HV750" s="12">
        <v>0.0</v>
      </c>
      <c r="HW750" s="12">
        <v>0.0</v>
      </c>
      <c r="HX750" s="12">
        <v>36000.0</v>
      </c>
      <c r="HY750" s="12" t="s">
        <v>6121</v>
      </c>
      <c r="HZ750" s="12" t="s">
        <v>4484</v>
      </c>
    </row>
    <row r="751">
      <c r="A751" s="12" t="s">
        <v>6122</v>
      </c>
      <c r="B751" s="12" t="s">
        <v>6123</v>
      </c>
      <c r="C751" s="13">
        <v>45240.0</v>
      </c>
      <c r="D751" s="12">
        <v>11.0</v>
      </c>
      <c r="E751" s="12" t="s">
        <v>2565</v>
      </c>
      <c r="F751" s="12" t="s">
        <v>2566</v>
      </c>
      <c r="G751" s="12" t="s">
        <v>237</v>
      </c>
      <c r="H751" s="12" t="s">
        <v>238</v>
      </c>
      <c r="I751" s="12" t="s">
        <v>239</v>
      </c>
      <c r="J751" s="14"/>
      <c r="K751" s="12" t="s">
        <v>6124</v>
      </c>
      <c r="L751" s="12" t="s">
        <v>6125</v>
      </c>
      <c r="M751" s="15" t="s">
        <v>268</v>
      </c>
      <c r="N751" s="12" t="s">
        <v>5951</v>
      </c>
      <c r="O751" s="12" t="s">
        <v>244</v>
      </c>
      <c r="P751" s="12" t="s">
        <v>245</v>
      </c>
      <c r="Q751" s="12" t="s">
        <v>246</v>
      </c>
      <c r="R751" s="12" t="s">
        <v>247</v>
      </c>
      <c r="S751" s="12" t="s">
        <v>248</v>
      </c>
      <c r="T751" s="16" t="s">
        <v>6126</v>
      </c>
      <c r="U751" s="17" t="s">
        <v>6127</v>
      </c>
      <c r="V751" s="12" t="str">
        <f t="shared" si="1"/>
        <v>3.550890</v>
      </c>
      <c r="W751" s="14" t="str">
        <f t="shared" si="2"/>
        <v>98.870254</v>
      </c>
      <c r="X751" s="14" t="str">
        <f t="shared" si="3"/>
        <v>3.550827</v>
      </c>
      <c r="Y751" s="14" t="str">
        <f t="shared" si="4"/>
        <v>98.870275</v>
      </c>
      <c r="Z751" s="18">
        <f t="shared" si="99"/>
        <v>7343210.933</v>
      </c>
      <c r="AA751" s="14" t="str">
        <f t="shared" si="6"/>
        <v>Diluar Radius</v>
      </c>
      <c r="AB751" s="14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4"/>
      <c r="DR751" s="12" t="b">
        <v>0</v>
      </c>
      <c r="DS751" s="12" t="b">
        <v>0</v>
      </c>
      <c r="DT751" s="12"/>
      <c r="DU751" s="12"/>
      <c r="DV751" s="12" t="s">
        <v>6128</v>
      </c>
      <c r="DW751" s="12" t="b">
        <v>1</v>
      </c>
      <c r="DX751" s="12"/>
      <c r="DY751" s="12"/>
      <c r="DZ751" s="12"/>
      <c r="EA751" s="12"/>
      <c r="EB751" s="12"/>
      <c r="EC751" s="12">
        <v>1.0</v>
      </c>
      <c r="ED751" s="12"/>
      <c r="EE751" s="12"/>
      <c r="EF751" s="14"/>
      <c r="EG751" s="14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4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4"/>
      <c r="FR751" s="12"/>
      <c r="FS751" s="12"/>
      <c r="FT751" s="12"/>
      <c r="FU751" s="12"/>
      <c r="FV751" s="12"/>
      <c r="FW751" s="12"/>
      <c r="FX751" s="12"/>
      <c r="FY751" s="12">
        <v>1.0</v>
      </c>
      <c r="FZ751" s="12"/>
      <c r="GA751" s="12"/>
      <c r="GB751" s="12"/>
      <c r="GC751" s="12"/>
      <c r="GD751" s="12"/>
      <c r="GE751" s="12"/>
      <c r="GF751" s="12"/>
      <c r="GG751" s="12"/>
      <c r="GH751" s="12"/>
      <c r="GI751" s="12"/>
      <c r="GJ751" s="12"/>
      <c r="GK751" s="14"/>
      <c r="GL751" s="14"/>
      <c r="GM751" s="12"/>
      <c r="GN751" s="12"/>
      <c r="GO751" s="14"/>
      <c r="GP751" s="14"/>
      <c r="GQ751" s="12"/>
      <c r="GR751" s="14"/>
      <c r="GS751" s="12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2"/>
      <c r="HM751" s="14"/>
      <c r="HN751" s="14"/>
      <c r="HO751" s="14"/>
      <c r="HP751" s="14"/>
      <c r="HQ751" s="12">
        <f t="shared" si="106"/>
        <v>0</v>
      </c>
      <c r="HR751" s="12">
        <v>12000.0</v>
      </c>
      <c r="HS751" s="12">
        <v>16500.0</v>
      </c>
      <c r="HT751" s="12">
        <v>0.0</v>
      </c>
      <c r="HU751" s="12">
        <v>0.0</v>
      </c>
      <c r="HV751" s="12">
        <v>0.0</v>
      </c>
      <c r="HW751" s="12">
        <v>0.0</v>
      </c>
      <c r="HX751" s="12">
        <v>28500.0</v>
      </c>
      <c r="HY751" s="12" t="s">
        <v>6129</v>
      </c>
      <c r="HZ751" s="12" t="s">
        <v>6130</v>
      </c>
    </row>
    <row r="752">
      <c r="A752" s="12" t="s">
        <v>6131</v>
      </c>
      <c r="B752" s="12" t="s">
        <v>2411</v>
      </c>
      <c r="C752" s="13">
        <v>45240.0</v>
      </c>
      <c r="D752" s="12">
        <v>11.0</v>
      </c>
      <c r="E752" s="12" t="s">
        <v>3251</v>
      </c>
      <c r="F752" s="12" t="s">
        <v>3252</v>
      </c>
      <c r="G752" s="12" t="s">
        <v>237</v>
      </c>
      <c r="H752" s="12" t="s">
        <v>238</v>
      </c>
      <c r="I752" s="12" t="s">
        <v>239</v>
      </c>
      <c r="J752" s="14"/>
      <c r="K752" s="12" t="s">
        <v>4982</v>
      </c>
      <c r="L752" s="12" t="s">
        <v>4983</v>
      </c>
      <c r="M752" s="15" t="s">
        <v>600</v>
      </c>
      <c r="N752" s="12" t="s">
        <v>331</v>
      </c>
      <c r="O752" s="12" t="s">
        <v>244</v>
      </c>
      <c r="P752" s="12" t="s">
        <v>245</v>
      </c>
      <c r="Q752" s="12" t="s">
        <v>278</v>
      </c>
      <c r="R752" s="12" t="s">
        <v>279</v>
      </c>
      <c r="S752" s="12" t="s">
        <v>248</v>
      </c>
      <c r="T752" s="16" t="s">
        <v>4984</v>
      </c>
      <c r="U752" s="17" t="s">
        <v>6132</v>
      </c>
      <c r="V752" s="12" t="str">
        <f t="shared" si="1"/>
        <v>3.601364</v>
      </c>
      <c r="W752" s="14" t="str">
        <f t="shared" si="2"/>
        <v>98.545151</v>
      </c>
      <c r="X752" s="14" t="str">
        <f t="shared" si="3"/>
        <v>3.601207</v>
      </c>
      <c r="Y752" s="14" t="str">
        <f t="shared" si="4"/>
        <v>98.545144</v>
      </c>
      <c r="Z752" s="18">
        <f t="shared" si="99"/>
        <v>17444714.36</v>
      </c>
      <c r="AA752" s="14" t="str">
        <f t="shared" si="6"/>
        <v>Diluar Radius</v>
      </c>
      <c r="AB752" s="14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4"/>
      <c r="DR752" s="12" t="b">
        <v>0</v>
      </c>
      <c r="DS752" s="12" t="b">
        <v>0</v>
      </c>
      <c r="DT752" s="12"/>
      <c r="DU752" s="12"/>
      <c r="DV752" s="12" t="s">
        <v>6133</v>
      </c>
      <c r="DW752" s="12" t="b">
        <v>1</v>
      </c>
      <c r="DX752" s="12"/>
      <c r="DY752" s="12"/>
      <c r="DZ752" s="12"/>
      <c r="EA752" s="12"/>
      <c r="EB752" s="12"/>
      <c r="EC752" s="12"/>
      <c r="ED752" s="12"/>
      <c r="EE752" s="12"/>
      <c r="EF752" s="14"/>
      <c r="EG752" s="14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4"/>
      <c r="EU752" s="12">
        <v>1.0</v>
      </c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>
        <v>1.0</v>
      </c>
      <c r="FM752" s="12"/>
      <c r="FN752" s="12"/>
      <c r="FO752" s="12"/>
      <c r="FP752" s="12"/>
      <c r="FQ752" s="14"/>
      <c r="FR752" s="12"/>
      <c r="FS752" s="12"/>
      <c r="FT752" s="12"/>
      <c r="FU752" s="12"/>
      <c r="FV752" s="12"/>
      <c r="FW752" s="12"/>
      <c r="FX752" s="12"/>
      <c r="FY752" s="12">
        <v>2.0</v>
      </c>
      <c r="FZ752" s="12"/>
      <c r="GA752" s="12"/>
      <c r="GB752" s="12"/>
      <c r="GC752" s="12"/>
      <c r="GD752" s="12"/>
      <c r="GE752" s="12"/>
      <c r="GF752" s="12"/>
      <c r="GG752" s="12"/>
      <c r="GH752" s="12"/>
      <c r="GI752" s="12"/>
      <c r="GJ752" s="12"/>
      <c r="GK752" s="14"/>
      <c r="GL752" s="14"/>
      <c r="GM752" s="12"/>
      <c r="GN752" s="12"/>
      <c r="GO752" s="14"/>
      <c r="GP752" s="14"/>
      <c r="GQ752" s="12"/>
      <c r="GR752" s="14"/>
      <c r="GS752" s="12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2"/>
      <c r="HM752" s="14"/>
      <c r="HN752" s="14"/>
      <c r="HO752" s="14"/>
      <c r="HP752" s="14"/>
      <c r="HQ752" s="12">
        <f t="shared" si="106"/>
        <v>0</v>
      </c>
      <c r="HR752" s="12">
        <v>48000.0</v>
      </c>
      <c r="HS752" s="12">
        <v>0.0</v>
      </c>
      <c r="HT752" s="12">
        <v>0.0</v>
      </c>
      <c r="HU752" s="12">
        <v>0.0</v>
      </c>
      <c r="HV752" s="12">
        <v>0.0</v>
      </c>
      <c r="HW752" s="12">
        <v>0.0</v>
      </c>
      <c r="HX752" s="12">
        <v>48000.0</v>
      </c>
      <c r="HY752" s="12" t="s">
        <v>6134</v>
      </c>
      <c r="HZ752" s="19">
        <v>36560.0</v>
      </c>
    </row>
    <row r="753">
      <c r="A753" s="12" t="s">
        <v>6135</v>
      </c>
      <c r="B753" s="12" t="s">
        <v>6136</v>
      </c>
      <c r="C753" s="13">
        <v>45240.0</v>
      </c>
      <c r="D753" s="12">
        <v>11.0</v>
      </c>
      <c r="E753" s="12" t="s">
        <v>293</v>
      </c>
      <c r="F753" s="12" t="s">
        <v>629</v>
      </c>
      <c r="G753" s="12" t="s">
        <v>237</v>
      </c>
      <c r="H753" s="12" t="s">
        <v>238</v>
      </c>
      <c r="I753" s="12" t="s">
        <v>239</v>
      </c>
      <c r="J753" s="14"/>
      <c r="K753" s="12" t="s">
        <v>6137</v>
      </c>
      <c r="L753" s="12" t="s">
        <v>6138</v>
      </c>
      <c r="M753" s="15" t="s">
        <v>297</v>
      </c>
      <c r="N753" s="12" t="s">
        <v>744</v>
      </c>
      <c r="O753" s="12" t="s">
        <v>259</v>
      </c>
      <c r="P753" s="12" t="s">
        <v>245</v>
      </c>
      <c r="Q753" s="12" t="s">
        <v>299</v>
      </c>
      <c r="R753" s="12" t="s">
        <v>247</v>
      </c>
      <c r="S753" s="12" t="s">
        <v>248</v>
      </c>
      <c r="T753" s="16" t="s">
        <v>6139</v>
      </c>
      <c r="U753" s="17" t="s">
        <v>6140</v>
      </c>
      <c r="V753" s="12" t="str">
        <f t="shared" si="1"/>
        <v>3.599756</v>
      </c>
      <c r="W753" s="14" t="str">
        <f t="shared" si="2"/>
        <v>98.629428</v>
      </c>
      <c r="X753" s="14" t="str">
        <f t="shared" si="3"/>
        <v>3.599756</v>
      </c>
      <c r="Y753" s="14" t="str">
        <f t="shared" si="4"/>
        <v>98.629427</v>
      </c>
      <c r="Z753" s="18">
        <f t="shared" si="99"/>
        <v>43374.30475</v>
      </c>
      <c r="AA753" s="14" t="str">
        <f t="shared" si="6"/>
        <v>Diluar Radius</v>
      </c>
      <c r="AB753" s="14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4"/>
      <c r="DR753" s="12" t="b">
        <v>0</v>
      </c>
      <c r="DS753" s="12" t="b">
        <v>0</v>
      </c>
      <c r="DT753" s="12"/>
      <c r="DU753" s="12"/>
      <c r="DV753" s="12" t="s">
        <v>6141</v>
      </c>
      <c r="DW753" s="12" t="b">
        <v>1</v>
      </c>
      <c r="DX753" s="12"/>
      <c r="DY753" s="12"/>
      <c r="DZ753" s="12"/>
      <c r="EA753" s="12"/>
      <c r="EB753" s="12"/>
      <c r="EC753" s="12"/>
      <c r="ED753" s="12"/>
      <c r="EE753" s="12"/>
      <c r="EF753" s="14"/>
      <c r="EG753" s="14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4"/>
      <c r="EU753" s="12"/>
      <c r="EV753" s="12"/>
      <c r="EW753" s="12"/>
      <c r="EX753" s="12"/>
      <c r="EY753" s="12"/>
      <c r="EZ753" s="12"/>
      <c r="FA753" s="12"/>
      <c r="FB753" s="12"/>
      <c r="FC753" s="12">
        <v>2.0</v>
      </c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4"/>
      <c r="FR753" s="12"/>
      <c r="FS753" s="12"/>
      <c r="FT753" s="12"/>
      <c r="FU753" s="12"/>
      <c r="FV753" s="12"/>
      <c r="FW753" s="12"/>
      <c r="FX753" s="12"/>
      <c r="FY753" s="12"/>
      <c r="FZ753" s="12"/>
      <c r="GA753" s="12"/>
      <c r="GB753" s="12"/>
      <c r="GC753" s="12"/>
      <c r="GD753" s="12"/>
      <c r="GE753" s="12"/>
      <c r="GF753" s="12"/>
      <c r="GG753" s="12"/>
      <c r="GH753" s="12"/>
      <c r="GI753" s="12"/>
      <c r="GJ753" s="12"/>
      <c r="GK753" s="14"/>
      <c r="GL753" s="14"/>
      <c r="GM753" s="12"/>
      <c r="GN753" s="12"/>
      <c r="GO753" s="14"/>
      <c r="GP753" s="14"/>
      <c r="GQ753" s="12"/>
      <c r="GR753" s="14"/>
      <c r="GS753" s="12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2"/>
      <c r="HM753" s="14"/>
      <c r="HN753" s="14"/>
      <c r="HO753" s="14"/>
      <c r="HP753" s="14"/>
      <c r="HQ753" s="12">
        <f t="shared" si="106"/>
        <v>0</v>
      </c>
      <c r="HR753" s="12">
        <v>24000.0</v>
      </c>
      <c r="HS753" s="12">
        <v>0.0</v>
      </c>
      <c r="HT753" s="12">
        <v>0.0</v>
      </c>
      <c r="HU753" s="12">
        <v>0.0</v>
      </c>
      <c r="HV753" s="12">
        <v>0.0</v>
      </c>
      <c r="HW753" s="12">
        <v>0.0</v>
      </c>
      <c r="HX753" s="12">
        <v>24000.0</v>
      </c>
      <c r="HY753" s="12" t="s">
        <v>6129</v>
      </c>
      <c r="HZ753" s="12" t="s">
        <v>3384</v>
      </c>
    </row>
    <row r="754">
      <c r="A754" s="12" t="s">
        <v>6142</v>
      </c>
      <c r="B754" s="12" t="s">
        <v>6143</v>
      </c>
      <c r="C754" s="13">
        <v>45240.0</v>
      </c>
      <c r="D754" s="12">
        <v>11.0</v>
      </c>
      <c r="E754" s="12" t="s">
        <v>475</v>
      </c>
      <c r="F754" s="12" t="s">
        <v>476</v>
      </c>
      <c r="G754" s="12" t="s">
        <v>237</v>
      </c>
      <c r="H754" s="12" t="s">
        <v>238</v>
      </c>
      <c r="I754" s="12" t="s">
        <v>239</v>
      </c>
      <c r="J754" s="14"/>
      <c r="K754" s="12" t="s">
        <v>649</v>
      </c>
      <c r="L754" s="12" t="s">
        <v>650</v>
      </c>
      <c r="M754" s="15" t="s">
        <v>651</v>
      </c>
      <c r="N754" s="12" t="s">
        <v>652</v>
      </c>
      <c r="O754" s="12" t="s">
        <v>259</v>
      </c>
      <c r="P754" s="12" t="s">
        <v>245</v>
      </c>
      <c r="Q754" s="12" t="s">
        <v>246</v>
      </c>
      <c r="R754" s="12" t="s">
        <v>247</v>
      </c>
      <c r="S754" s="12" t="s">
        <v>248</v>
      </c>
      <c r="T754" s="16" t="s">
        <v>6144</v>
      </c>
      <c r="U754" s="17" t="s">
        <v>6145</v>
      </c>
      <c r="V754" s="12" t="str">
        <f t="shared" si="1"/>
        <v>3.564412</v>
      </c>
      <c r="W754" s="14" t="str">
        <f t="shared" si="2"/>
        <v>98.694601</v>
      </c>
      <c r="X754" s="14" t="str">
        <f t="shared" si="3"/>
        <v>3.563582</v>
      </c>
      <c r="Y754" s="14" t="str">
        <f t="shared" si="4"/>
        <v>98.695345</v>
      </c>
      <c r="Z754" s="18">
        <f t="shared" si="99"/>
        <v>12418798.67</v>
      </c>
      <c r="AA754" s="14" t="str">
        <f t="shared" si="6"/>
        <v>Diluar Radius</v>
      </c>
      <c r="AB754" s="14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 t="b">
        <v>1</v>
      </c>
      <c r="CA754" s="12"/>
      <c r="CB754" s="12" t="b">
        <v>1</v>
      </c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4"/>
      <c r="DR754" s="12" t="b">
        <v>0</v>
      </c>
      <c r="DS754" s="12" t="b">
        <v>1</v>
      </c>
      <c r="DT754" s="12"/>
      <c r="DU754" s="12"/>
      <c r="DV754" s="12" t="s">
        <v>6146</v>
      </c>
      <c r="DW754" s="12" t="b">
        <v>1</v>
      </c>
      <c r="DX754" s="12"/>
      <c r="DY754" s="12"/>
      <c r="DZ754" s="12"/>
      <c r="EA754" s="12"/>
      <c r="EB754" s="12"/>
      <c r="EC754" s="12"/>
      <c r="ED754" s="12"/>
      <c r="EE754" s="12"/>
      <c r="EF754" s="14"/>
      <c r="EG754" s="14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4"/>
      <c r="EU754" s="12"/>
      <c r="EV754" s="12"/>
      <c r="EW754" s="12"/>
      <c r="EX754" s="12"/>
      <c r="EY754" s="12">
        <v>2.0</v>
      </c>
      <c r="EZ754" s="12"/>
      <c r="FA754" s="12"/>
      <c r="FB754" s="12"/>
      <c r="FC754" s="12">
        <v>2.0</v>
      </c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4"/>
      <c r="FR754" s="12"/>
      <c r="FS754" s="12">
        <v>2.0</v>
      </c>
      <c r="FT754" s="12"/>
      <c r="FU754" s="12"/>
      <c r="FV754" s="12"/>
      <c r="FW754" s="12"/>
      <c r="FX754" s="12"/>
      <c r="FY754" s="12"/>
      <c r="FZ754" s="12"/>
      <c r="GA754" s="12"/>
      <c r="GB754" s="12"/>
      <c r="GC754" s="12"/>
      <c r="GD754" s="12"/>
      <c r="GE754" s="12"/>
      <c r="GF754" s="12"/>
      <c r="GG754" s="12"/>
      <c r="GH754" s="12"/>
      <c r="GI754" s="12"/>
      <c r="GJ754" s="12"/>
      <c r="GK754" s="14"/>
      <c r="GL754" s="14"/>
      <c r="GM754" s="12"/>
      <c r="GN754" s="12"/>
      <c r="GO754" s="14"/>
      <c r="GP754" s="14"/>
      <c r="GQ754" s="12"/>
      <c r="GR754" s="14"/>
      <c r="GS754" s="12"/>
      <c r="GT754" s="14"/>
      <c r="GU754" s="14"/>
      <c r="GV754" s="14"/>
      <c r="GW754" s="14"/>
      <c r="GX754" s="14"/>
      <c r="GY754" s="14"/>
      <c r="GZ754" s="14"/>
      <c r="HA754" s="14"/>
      <c r="HB754" s="14"/>
      <c r="HC754" s="14"/>
      <c r="HD754" s="14"/>
      <c r="HE754" s="14"/>
      <c r="HF754" s="14"/>
      <c r="HG754" s="14"/>
      <c r="HH754" s="14"/>
      <c r="HI754" s="14"/>
      <c r="HJ754" s="14"/>
      <c r="HK754" s="14"/>
      <c r="HL754" s="12"/>
      <c r="HM754" s="14"/>
      <c r="HN754" s="14"/>
      <c r="HO754" s="14"/>
      <c r="HP754" s="14"/>
      <c r="HQ754" s="12">
        <f t="shared" si="106"/>
        <v>2</v>
      </c>
      <c r="HR754" s="12">
        <v>72000.0</v>
      </c>
      <c r="HS754" s="12">
        <v>0.0</v>
      </c>
      <c r="HT754" s="12">
        <v>0.0</v>
      </c>
      <c r="HU754" s="12">
        <v>0.0</v>
      </c>
      <c r="HV754" s="12">
        <v>0.0</v>
      </c>
      <c r="HW754" s="12">
        <v>0.0</v>
      </c>
      <c r="HX754" s="12">
        <v>72000.0</v>
      </c>
      <c r="HY754" s="12" t="s">
        <v>6147</v>
      </c>
      <c r="HZ754" s="19">
        <v>36629.0</v>
      </c>
    </row>
    <row r="755">
      <c r="A755" s="12" t="s">
        <v>6148</v>
      </c>
      <c r="B755" s="12" t="s">
        <v>6149</v>
      </c>
      <c r="C755" s="13">
        <v>45240.0</v>
      </c>
      <c r="D755" s="12">
        <v>11.0</v>
      </c>
      <c r="E755" s="12" t="s">
        <v>2565</v>
      </c>
      <c r="F755" s="12" t="s">
        <v>2566</v>
      </c>
      <c r="G755" s="12" t="s">
        <v>237</v>
      </c>
      <c r="H755" s="12" t="s">
        <v>238</v>
      </c>
      <c r="I755" s="12" t="s">
        <v>239</v>
      </c>
      <c r="J755" s="14"/>
      <c r="K755" s="12" t="s">
        <v>6150</v>
      </c>
      <c r="L755" s="12" t="s">
        <v>6151</v>
      </c>
      <c r="M755" s="15" t="s">
        <v>2625</v>
      </c>
      <c r="N755" s="12" t="s">
        <v>5951</v>
      </c>
      <c r="O755" s="12" t="s">
        <v>244</v>
      </c>
      <c r="P755" s="12" t="s">
        <v>245</v>
      </c>
      <c r="Q755" s="12" t="s">
        <v>246</v>
      </c>
      <c r="R755" s="12" t="s">
        <v>247</v>
      </c>
      <c r="S755" s="12" t="s">
        <v>248</v>
      </c>
      <c r="T755" s="16" t="s">
        <v>6152</v>
      </c>
      <c r="U755" s="17" t="s">
        <v>6127</v>
      </c>
      <c r="V755" s="12" t="str">
        <f t="shared" si="1"/>
        <v>3.550644</v>
      </c>
      <c r="W755" s="14" t="str">
        <f t="shared" si="2"/>
        <v>98.870285</v>
      </c>
      <c r="X755" s="14" t="str">
        <f t="shared" si="3"/>
        <v>3.550827</v>
      </c>
      <c r="Y755" s="14" t="str">
        <f t="shared" si="4"/>
        <v>98.870275</v>
      </c>
      <c r="Z755" s="18">
        <f t="shared" si="99"/>
        <v>19072600.97</v>
      </c>
      <c r="AA755" s="14" t="str">
        <f t="shared" si="6"/>
        <v>Diluar Radius</v>
      </c>
      <c r="AB755" s="14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4"/>
      <c r="DR755" s="12" t="b">
        <v>0</v>
      </c>
      <c r="DS755" s="12" t="b">
        <v>0</v>
      </c>
      <c r="DT755" s="12"/>
      <c r="DU755" s="12"/>
      <c r="DV755" s="12" t="s">
        <v>6153</v>
      </c>
      <c r="DW755" s="12" t="b">
        <v>1</v>
      </c>
      <c r="DX755" s="12"/>
      <c r="DY755" s="12"/>
      <c r="DZ755" s="12"/>
      <c r="EA755" s="12"/>
      <c r="EB755" s="12"/>
      <c r="EC755" s="12"/>
      <c r="ED755" s="12"/>
      <c r="EE755" s="12"/>
      <c r="EF755" s="14"/>
      <c r="EG755" s="14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4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>
        <v>1.0</v>
      </c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4"/>
      <c r="FR755" s="12"/>
      <c r="FS755" s="12"/>
      <c r="FT755" s="12"/>
      <c r="FU755" s="12"/>
      <c r="FV755" s="12"/>
      <c r="FW755" s="12">
        <v>1.0</v>
      </c>
      <c r="FX755" s="12"/>
      <c r="FY755" s="12">
        <v>1.0</v>
      </c>
      <c r="FZ755" s="12"/>
      <c r="GA755" s="12"/>
      <c r="GB755" s="12"/>
      <c r="GC755" s="12"/>
      <c r="GD755" s="12"/>
      <c r="GE755" s="12"/>
      <c r="GF755" s="12"/>
      <c r="GG755" s="12"/>
      <c r="GH755" s="12"/>
      <c r="GI755" s="12"/>
      <c r="GJ755" s="12"/>
      <c r="GK755" s="14"/>
      <c r="GL755" s="14"/>
      <c r="GM755" s="12"/>
      <c r="GN755" s="12"/>
      <c r="GO755" s="14"/>
      <c r="GP755" s="14"/>
      <c r="GQ755" s="12"/>
      <c r="GR755" s="14"/>
      <c r="GS755" s="12"/>
      <c r="GT755" s="14"/>
      <c r="GU755" s="14"/>
      <c r="GV755" s="14"/>
      <c r="GW755" s="14"/>
      <c r="GX755" s="14"/>
      <c r="GY755" s="14"/>
      <c r="GZ755" s="14"/>
      <c r="HA755" s="14"/>
      <c r="HB755" s="14"/>
      <c r="HC755" s="14"/>
      <c r="HD755" s="14"/>
      <c r="HE755" s="14"/>
      <c r="HF755" s="14"/>
      <c r="HG755" s="14"/>
      <c r="HH755" s="14"/>
      <c r="HI755" s="14"/>
      <c r="HJ755" s="14"/>
      <c r="HK755" s="14"/>
      <c r="HL755" s="12"/>
      <c r="HM755" s="14"/>
      <c r="HN755" s="14"/>
      <c r="HO755" s="14"/>
      <c r="HP755" s="14"/>
      <c r="HQ755" s="12">
        <f t="shared" si="106"/>
        <v>0</v>
      </c>
      <c r="HR755" s="12">
        <v>36000.0</v>
      </c>
      <c r="HS755" s="12">
        <v>0.0</v>
      </c>
      <c r="HT755" s="12">
        <v>0.0</v>
      </c>
      <c r="HU755" s="12">
        <v>0.0</v>
      </c>
      <c r="HV755" s="12">
        <v>0.0</v>
      </c>
      <c r="HW755" s="12">
        <v>0.0</v>
      </c>
      <c r="HX755" s="12">
        <v>36000.0</v>
      </c>
      <c r="HY755" s="12" t="s">
        <v>6154</v>
      </c>
      <c r="HZ755" s="19">
        <v>36607.0</v>
      </c>
    </row>
    <row r="756">
      <c r="A756" s="12" t="s">
        <v>6155</v>
      </c>
      <c r="B756" s="12" t="s">
        <v>6156</v>
      </c>
      <c r="C756" s="13">
        <v>45240.0</v>
      </c>
      <c r="D756" s="12">
        <v>11.0</v>
      </c>
      <c r="E756" s="12" t="s">
        <v>1094</v>
      </c>
      <c r="F756" s="12" t="s">
        <v>1095</v>
      </c>
      <c r="G756" s="12" t="s">
        <v>237</v>
      </c>
      <c r="H756" s="12" t="s">
        <v>238</v>
      </c>
      <c r="I756" s="12" t="s">
        <v>239</v>
      </c>
      <c r="J756" s="14"/>
      <c r="K756" s="12" t="s">
        <v>6157</v>
      </c>
      <c r="L756" s="12" t="s">
        <v>6158</v>
      </c>
      <c r="M756" s="15" t="s">
        <v>6159</v>
      </c>
      <c r="N756" s="12" t="s">
        <v>1099</v>
      </c>
      <c r="O756" s="12" t="s">
        <v>1100</v>
      </c>
      <c r="P756" s="12" t="s">
        <v>245</v>
      </c>
      <c r="Q756" s="12" t="s">
        <v>428</v>
      </c>
      <c r="R756" s="12" t="s">
        <v>429</v>
      </c>
      <c r="S756" s="12" t="s">
        <v>248</v>
      </c>
      <c r="T756" s="16" t="s">
        <v>6160</v>
      </c>
      <c r="U756" s="17" t="s">
        <v>6161</v>
      </c>
      <c r="V756" s="12" t="str">
        <f t="shared" si="1"/>
        <v>3.100666</v>
      </c>
      <c r="W756" s="14" t="str">
        <f t="shared" si="2"/>
        <v>98.488141</v>
      </c>
      <c r="X756" s="14" t="str">
        <f t="shared" si="3"/>
        <v>3.100627</v>
      </c>
      <c r="Y756" s="14" t="str">
        <f t="shared" si="4"/>
        <v>98.488174</v>
      </c>
      <c r="Z756" s="18">
        <f t="shared" si="99"/>
        <v>5157414.105</v>
      </c>
      <c r="AA756" s="14" t="str">
        <f t="shared" si="6"/>
        <v>Diluar Radius</v>
      </c>
      <c r="AB756" s="14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4"/>
      <c r="DR756" s="12" t="b">
        <v>0</v>
      </c>
      <c r="DS756" s="12" t="b">
        <v>0</v>
      </c>
      <c r="DT756" s="12"/>
      <c r="DU756" s="12"/>
      <c r="DV756" s="12" t="s">
        <v>6162</v>
      </c>
      <c r="DW756" s="12" t="b">
        <v>1</v>
      </c>
      <c r="DX756" s="12"/>
      <c r="DY756" s="12"/>
      <c r="DZ756" s="12"/>
      <c r="EA756" s="12"/>
      <c r="EB756" s="12"/>
      <c r="EC756" s="12"/>
      <c r="ED756" s="12"/>
      <c r="EE756" s="12"/>
      <c r="EF756" s="14"/>
      <c r="EG756" s="14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4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4"/>
      <c r="FR756" s="12"/>
      <c r="FS756" s="12"/>
      <c r="FT756" s="12"/>
      <c r="FU756" s="12"/>
      <c r="FV756" s="12"/>
      <c r="FW756" s="12"/>
      <c r="FX756" s="12"/>
      <c r="FY756" s="12"/>
      <c r="FZ756" s="12"/>
      <c r="GA756" s="12"/>
      <c r="GB756" s="12"/>
      <c r="GC756" s="12"/>
      <c r="GD756" s="12"/>
      <c r="GE756" s="12"/>
      <c r="GF756" s="12"/>
      <c r="GG756" s="12"/>
      <c r="GH756" s="12"/>
      <c r="GI756" s="12"/>
      <c r="GJ756" s="12">
        <v>16.0</v>
      </c>
      <c r="GK756" s="14"/>
      <c r="GL756" s="14"/>
      <c r="GM756" s="12"/>
      <c r="GN756" s="12"/>
      <c r="GO756" s="14"/>
      <c r="GP756" s="14"/>
      <c r="GQ756" s="12"/>
      <c r="GR756" s="14"/>
      <c r="GS756" s="12"/>
      <c r="GT756" s="14"/>
      <c r="GU756" s="14"/>
      <c r="GV756" s="14"/>
      <c r="GW756" s="14"/>
      <c r="GX756" s="14"/>
      <c r="GY756" s="14"/>
      <c r="GZ756" s="14"/>
      <c r="HA756" s="14"/>
      <c r="HB756" s="14"/>
      <c r="HC756" s="14"/>
      <c r="HD756" s="14"/>
      <c r="HE756" s="14"/>
      <c r="HF756" s="14"/>
      <c r="HG756" s="14"/>
      <c r="HH756" s="14"/>
      <c r="HI756" s="14"/>
      <c r="HJ756" s="14"/>
      <c r="HK756" s="14"/>
      <c r="HL756" s="12"/>
      <c r="HM756" s="14"/>
      <c r="HN756" s="14"/>
      <c r="HO756" s="14"/>
      <c r="HP756" s="14"/>
      <c r="HQ756" s="12">
        <f t="shared" si="106"/>
        <v>0</v>
      </c>
      <c r="HR756" s="12">
        <v>192000.0</v>
      </c>
      <c r="HS756" s="12">
        <v>0.0</v>
      </c>
      <c r="HT756" s="12">
        <v>0.0</v>
      </c>
      <c r="HU756" s="12">
        <v>0.0</v>
      </c>
      <c r="HV756" s="12">
        <v>0.0</v>
      </c>
      <c r="HW756" s="12">
        <v>0.0</v>
      </c>
      <c r="HX756" s="12">
        <v>192000.0</v>
      </c>
      <c r="HY756" s="12" t="s">
        <v>6163</v>
      </c>
      <c r="HZ756" s="12" t="s">
        <v>5088</v>
      </c>
    </row>
    <row r="757">
      <c r="A757" s="12" t="s">
        <v>6164</v>
      </c>
      <c r="B757" s="12" t="s">
        <v>6165</v>
      </c>
      <c r="C757" s="13">
        <v>45240.0</v>
      </c>
      <c r="D757" s="12">
        <v>11.0</v>
      </c>
      <c r="E757" s="12" t="s">
        <v>1094</v>
      </c>
      <c r="F757" s="12" t="s">
        <v>1095</v>
      </c>
      <c r="G757" s="12" t="s">
        <v>237</v>
      </c>
      <c r="H757" s="12" t="s">
        <v>238</v>
      </c>
      <c r="I757" s="12" t="s">
        <v>239</v>
      </c>
      <c r="J757" s="14"/>
      <c r="K757" s="12" t="s">
        <v>6166</v>
      </c>
      <c r="L757" s="12" t="s">
        <v>6167</v>
      </c>
      <c r="M757" s="15" t="s">
        <v>1727</v>
      </c>
      <c r="N757" s="12" t="s">
        <v>1099</v>
      </c>
      <c r="O757" s="12" t="s">
        <v>1100</v>
      </c>
      <c r="P757" s="12" t="s">
        <v>245</v>
      </c>
      <c r="Q757" s="12" t="s">
        <v>428</v>
      </c>
      <c r="R757" s="12" t="s">
        <v>429</v>
      </c>
      <c r="S757" s="12" t="s">
        <v>248</v>
      </c>
      <c r="T757" s="16" t="s">
        <v>6168</v>
      </c>
      <c r="U757" s="17" t="s">
        <v>6169</v>
      </c>
      <c r="V757" s="12" t="str">
        <f t="shared" si="1"/>
        <v>3.101090</v>
      </c>
      <c r="W757" s="14" t="str">
        <f t="shared" si="2"/>
        <v>98.488084</v>
      </c>
      <c r="X757" s="14" t="str">
        <f t="shared" si="3"/>
        <v>3.101097</v>
      </c>
      <c r="Y757" s="14" t="str">
        <f t="shared" si="4"/>
        <v>98.488139</v>
      </c>
      <c r="Z757" s="18">
        <f t="shared" si="99"/>
        <v>3833328.077</v>
      </c>
      <c r="AA757" s="14" t="str">
        <f t="shared" si="6"/>
        <v>Diluar Radius</v>
      </c>
      <c r="AB757" s="14"/>
      <c r="AC757" s="12" t="b">
        <v>0</v>
      </c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4"/>
      <c r="DR757" s="12" t="b">
        <v>0</v>
      </c>
      <c r="DS757" s="12" t="b">
        <v>0</v>
      </c>
      <c r="DT757" s="12"/>
      <c r="DU757" s="12"/>
      <c r="DV757" s="12" t="s">
        <v>6170</v>
      </c>
      <c r="DW757" s="12" t="b">
        <v>1</v>
      </c>
      <c r="DX757" s="12"/>
      <c r="DY757" s="12"/>
      <c r="DZ757" s="12"/>
      <c r="EA757" s="12"/>
      <c r="EB757" s="12"/>
      <c r="EC757" s="12"/>
      <c r="ED757" s="12"/>
      <c r="EE757" s="12"/>
      <c r="EF757" s="14"/>
      <c r="EG757" s="14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4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4"/>
      <c r="FR757" s="12"/>
      <c r="FS757" s="12"/>
      <c r="FT757" s="12"/>
      <c r="FU757" s="12"/>
      <c r="FV757" s="12"/>
      <c r="FW757" s="12"/>
      <c r="FX757" s="12"/>
      <c r="FY757" s="12">
        <v>8.0</v>
      </c>
      <c r="FZ757" s="12"/>
      <c r="GA757" s="12"/>
      <c r="GB757" s="12"/>
      <c r="GC757" s="12"/>
      <c r="GD757" s="12"/>
      <c r="GE757" s="12"/>
      <c r="GF757" s="12"/>
      <c r="GG757" s="12"/>
      <c r="GH757" s="12"/>
      <c r="GI757" s="12"/>
      <c r="GJ757" s="12"/>
      <c r="GK757" s="14"/>
      <c r="GL757" s="14"/>
      <c r="GM757" s="12"/>
      <c r="GN757" s="12"/>
      <c r="GO757" s="14"/>
      <c r="GP757" s="14"/>
      <c r="GQ757" s="12"/>
      <c r="GR757" s="14"/>
      <c r="GS757" s="12"/>
      <c r="GT757" s="14"/>
      <c r="GU757" s="14"/>
      <c r="GV757" s="14"/>
      <c r="GW757" s="14"/>
      <c r="GX757" s="14"/>
      <c r="GY757" s="14"/>
      <c r="GZ757" s="14"/>
      <c r="HA757" s="14"/>
      <c r="HB757" s="14"/>
      <c r="HC757" s="14"/>
      <c r="HD757" s="14"/>
      <c r="HE757" s="14"/>
      <c r="HF757" s="14"/>
      <c r="HG757" s="14"/>
      <c r="HH757" s="14"/>
      <c r="HI757" s="14"/>
      <c r="HJ757" s="14"/>
      <c r="HK757" s="14"/>
      <c r="HL757" s="12"/>
      <c r="HM757" s="14"/>
      <c r="HN757" s="14"/>
      <c r="HO757" s="14"/>
      <c r="HP757" s="14"/>
      <c r="HQ757" s="12">
        <f t="shared" si="106"/>
        <v>0</v>
      </c>
      <c r="HR757" s="12">
        <v>96000.0</v>
      </c>
      <c r="HS757" s="12">
        <v>0.0</v>
      </c>
      <c r="HT757" s="12">
        <v>0.0</v>
      </c>
      <c r="HU757" s="12">
        <v>0.0</v>
      </c>
      <c r="HV757" s="12">
        <v>0.0</v>
      </c>
      <c r="HW757" s="12">
        <v>0.0</v>
      </c>
      <c r="HX757" s="12">
        <v>96000.0</v>
      </c>
      <c r="HY757" s="12" t="s">
        <v>6171</v>
      </c>
      <c r="HZ757" s="19">
        <v>36571.0</v>
      </c>
    </row>
    <row r="758">
      <c r="A758" s="12" t="s">
        <v>6172</v>
      </c>
      <c r="B758" s="12" t="s">
        <v>6173</v>
      </c>
      <c r="C758" s="13">
        <v>45240.0</v>
      </c>
      <c r="D758" s="12">
        <v>11.0</v>
      </c>
      <c r="E758" s="12" t="s">
        <v>293</v>
      </c>
      <c r="F758" s="12" t="s">
        <v>629</v>
      </c>
      <c r="G758" s="12" t="s">
        <v>237</v>
      </c>
      <c r="H758" s="12" t="s">
        <v>238</v>
      </c>
      <c r="I758" s="12" t="s">
        <v>239</v>
      </c>
      <c r="J758" s="14"/>
      <c r="K758" s="12" t="s">
        <v>6174</v>
      </c>
      <c r="L758" s="12" t="s">
        <v>6175</v>
      </c>
      <c r="M758" s="15" t="s">
        <v>297</v>
      </c>
      <c r="N758" s="12" t="s">
        <v>744</v>
      </c>
      <c r="O758" s="12" t="s">
        <v>259</v>
      </c>
      <c r="P758" s="12" t="s">
        <v>245</v>
      </c>
      <c r="Q758" s="12" t="s">
        <v>299</v>
      </c>
      <c r="R758" s="12" t="s">
        <v>247</v>
      </c>
      <c r="S758" s="12" t="s">
        <v>248</v>
      </c>
      <c r="T758" s="16" t="s">
        <v>6176</v>
      </c>
      <c r="U758" s="17" t="s">
        <v>6177</v>
      </c>
      <c r="V758" s="12" t="str">
        <f t="shared" si="1"/>
        <v>3.599352</v>
      </c>
      <c r="W758" s="14" t="str">
        <f t="shared" si="2"/>
        <v>98.637361</v>
      </c>
      <c r="X758" s="14" t="str">
        <f t="shared" si="3"/>
        <v>3.599348</v>
      </c>
      <c r="Y758" s="14" t="str">
        <f t="shared" si="4"/>
        <v>98.637363</v>
      </c>
      <c r="Z758" s="18">
        <f t="shared" si="99"/>
        <v>453155.101</v>
      </c>
      <c r="AA758" s="14" t="str">
        <f t="shared" si="6"/>
        <v>Diluar Radius</v>
      </c>
      <c r="AB758" s="14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4"/>
      <c r="DR758" s="12" t="b">
        <v>0</v>
      </c>
      <c r="DS758" s="12" t="b">
        <v>0</v>
      </c>
      <c r="DT758" s="12"/>
      <c r="DU758" s="12"/>
      <c r="DV758" s="12" t="s">
        <v>6178</v>
      </c>
      <c r="DW758" s="12" t="b">
        <v>1</v>
      </c>
      <c r="DX758" s="12"/>
      <c r="DY758" s="12"/>
      <c r="DZ758" s="12"/>
      <c r="EA758" s="12"/>
      <c r="EB758" s="12"/>
      <c r="EC758" s="12"/>
      <c r="ED758" s="12"/>
      <c r="EE758" s="12"/>
      <c r="EF758" s="14"/>
      <c r="EG758" s="14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4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>
        <v>1.0</v>
      </c>
      <c r="FP758" s="12"/>
      <c r="FQ758" s="14"/>
      <c r="FR758" s="12"/>
      <c r="FS758" s="12">
        <v>1.0</v>
      </c>
      <c r="FT758" s="12"/>
      <c r="FU758" s="12"/>
      <c r="FV758" s="12"/>
      <c r="FW758" s="12"/>
      <c r="FX758" s="12"/>
      <c r="FY758" s="12"/>
      <c r="FZ758" s="12"/>
      <c r="GA758" s="12"/>
      <c r="GB758" s="12"/>
      <c r="GC758" s="12"/>
      <c r="GD758" s="12"/>
      <c r="GE758" s="12"/>
      <c r="GF758" s="12"/>
      <c r="GG758" s="12"/>
      <c r="GH758" s="12"/>
      <c r="GI758" s="12"/>
      <c r="GJ758" s="12"/>
      <c r="GK758" s="14"/>
      <c r="GL758" s="14"/>
      <c r="GM758" s="12"/>
      <c r="GN758" s="12"/>
      <c r="GO758" s="14"/>
      <c r="GP758" s="14"/>
      <c r="GQ758" s="12"/>
      <c r="GR758" s="14"/>
      <c r="GS758" s="12"/>
      <c r="GT758" s="14"/>
      <c r="GU758" s="14"/>
      <c r="GV758" s="14"/>
      <c r="GW758" s="14"/>
      <c r="GX758" s="14"/>
      <c r="GY758" s="14"/>
      <c r="GZ758" s="14"/>
      <c r="HA758" s="14"/>
      <c r="HB758" s="14"/>
      <c r="HC758" s="14"/>
      <c r="HD758" s="14"/>
      <c r="HE758" s="14"/>
      <c r="HF758" s="14"/>
      <c r="HG758" s="14"/>
      <c r="HH758" s="14"/>
      <c r="HI758" s="14"/>
      <c r="HJ758" s="14"/>
      <c r="HK758" s="14"/>
      <c r="HL758" s="12"/>
      <c r="HM758" s="14"/>
      <c r="HN758" s="14"/>
      <c r="HO758" s="14"/>
      <c r="HP758" s="14"/>
      <c r="HQ758" s="12">
        <f t="shared" si="106"/>
        <v>0</v>
      </c>
      <c r="HR758" s="12">
        <v>24000.0</v>
      </c>
      <c r="HS758" s="12">
        <v>0.0</v>
      </c>
      <c r="HT758" s="12">
        <v>0.0</v>
      </c>
      <c r="HU758" s="12">
        <v>0.0</v>
      </c>
      <c r="HV758" s="12">
        <v>0.0</v>
      </c>
      <c r="HW758" s="12">
        <v>0.0</v>
      </c>
      <c r="HX758" s="12">
        <v>24000.0</v>
      </c>
      <c r="HY758" s="12" t="s">
        <v>6179</v>
      </c>
      <c r="HZ758" s="19">
        <v>36725.0</v>
      </c>
    </row>
    <row r="759">
      <c r="A759" s="12" t="s">
        <v>6180</v>
      </c>
      <c r="B759" s="12" t="s">
        <v>6181</v>
      </c>
      <c r="C759" s="13">
        <v>45240.0</v>
      </c>
      <c r="D759" s="12">
        <v>11.0</v>
      </c>
      <c r="E759" s="12" t="s">
        <v>2565</v>
      </c>
      <c r="F759" s="12" t="s">
        <v>2566</v>
      </c>
      <c r="G759" s="12" t="s">
        <v>237</v>
      </c>
      <c r="H759" s="12" t="s">
        <v>238</v>
      </c>
      <c r="I759" s="12" t="s">
        <v>239</v>
      </c>
      <c r="J759" s="14"/>
      <c r="K759" s="12" t="s">
        <v>6182</v>
      </c>
      <c r="L759" s="12" t="s">
        <v>6183</v>
      </c>
      <c r="M759" s="15" t="s">
        <v>2625</v>
      </c>
      <c r="N759" s="12" t="s">
        <v>5951</v>
      </c>
      <c r="O759" s="12" t="s">
        <v>244</v>
      </c>
      <c r="P759" s="12" t="s">
        <v>245</v>
      </c>
      <c r="Q759" s="12" t="s">
        <v>246</v>
      </c>
      <c r="R759" s="12" t="s">
        <v>247</v>
      </c>
      <c r="S759" s="12" t="s">
        <v>248</v>
      </c>
      <c r="T759" s="16" t="s">
        <v>6184</v>
      </c>
      <c r="U759" s="17" t="s">
        <v>6185</v>
      </c>
      <c r="V759" s="12" t="str">
        <f t="shared" si="1"/>
        <v>3.550792</v>
      </c>
      <c r="W759" s="14" t="str">
        <f t="shared" si="2"/>
        <v>98.870284</v>
      </c>
      <c r="X759" s="14" t="str">
        <f t="shared" si="3"/>
        <v>3.550832</v>
      </c>
      <c r="Y759" s="14" t="str">
        <f t="shared" si="4"/>
        <v>98.870275</v>
      </c>
      <c r="Z759" s="18">
        <f t="shared" si="99"/>
        <v>4481740.943</v>
      </c>
      <c r="AA759" s="14" t="str">
        <f t="shared" si="6"/>
        <v>Diluar Radius</v>
      </c>
      <c r="AB759" s="14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4"/>
      <c r="DR759" s="12" t="b">
        <v>0</v>
      </c>
      <c r="DS759" s="12" t="b">
        <v>0</v>
      </c>
      <c r="DT759" s="12"/>
      <c r="DU759" s="12"/>
      <c r="DV759" s="12" t="s">
        <v>6186</v>
      </c>
      <c r="DW759" s="12" t="b">
        <v>1</v>
      </c>
      <c r="DX759" s="12"/>
      <c r="DY759" s="12"/>
      <c r="DZ759" s="12"/>
      <c r="EA759" s="12"/>
      <c r="EB759" s="12"/>
      <c r="EC759" s="12"/>
      <c r="ED759" s="12"/>
      <c r="EE759" s="12"/>
      <c r="EF759" s="14"/>
      <c r="EG759" s="14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4"/>
      <c r="EU759" s="12">
        <v>1.0</v>
      </c>
      <c r="EV759" s="12"/>
      <c r="EW759" s="12">
        <v>1.0</v>
      </c>
      <c r="EX759" s="12"/>
      <c r="EY759" s="12">
        <v>1.0</v>
      </c>
      <c r="EZ759" s="12"/>
      <c r="FA759" s="12"/>
      <c r="FB759" s="12"/>
      <c r="FC759" s="12">
        <v>1.0</v>
      </c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4"/>
      <c r="FR759" s="12"/>
      <c r="FS759" s="12"/>
      <c r="FT759" s="12"/>
      <c r="FU759" s="12"/>
      <c r="FV759" s="12"/>
      <c r="FW759" s="12"/>
      <c r="FX759" s="12"/>
      <c r="FY759" s="12">
        <v>1.0</v>
      </c>
      <c r="FZ759" s="12"/>
      <c r="GA759" s="12"/>
      <c r="GB759" s="12"/>
      <c r="GC759" s="12"/>
      <c r="GD759" s="12"/>
      <c r="GE759" s="12"/>
      <c r="GF759" s="12"/>
      <c r="GG759" s="12"/>
      <c r="GH759" s="12"/>
      <c r="GI759" s="12"/>
      <c r="GJ759" s="12"/>
      <c r="GK759" s="14"/>
      <c r="GL759" s="14"/>
      <c r="GM759" s="12"/>
      <c r="GN759" s="12"/>
      <c r="GO759" s="14"/>
      <c r="GP759" s="14"/>
      <c r="GQ759" s="12"/>
      <c r="GR759" s="14"/>
      <c r="GS759" s="12"/>
      <c r="GT759" s="14"/>
      <c r="GU759" s="14"/>
      <c r="GV759" s="14"/>
      <c r="GW759" s="14"/>
      <c r="GX759" s="14"/>
      <c r="GY759" s="14"/>
      <c r="GZ759" s="14"/>
      <c r="HA759" s="14"/>
      <c r="HB759" s="14"/>
      <c r="HC759" s="14"/>
      <c r="HD759" s="14"/>
      <c r="HE759" s="14"/>
      <c r="HF759" s="14"/>
      <c r="HG759" s="14"/>
      <c r="HH759" s="14"/>
      <c r="HI759" s="14"/>
      <c r="HJ759" s="14"/>
      <c r="HK759" s="14"/>
      <c r="HL759" s="12"/>
      <c r="HM759" s="14"/>
      <c r="HN759" s="14"/>
      <c r="HO759" s="14"/>
      <c r="HP759" s="14"/>
      <c r="HQ759" s="12">
        <f t="shared" si="106"/>
        <v>0</v>
      </c>
      <c r="HR759" s="12">
        <v>60000.0</v>
      </c>
      <c r="HS759" s="12">
        <v>0.0</v>
      </c>
      <c r="HT759" s="12">
        <v>0.0</v>
      </c>
      <c r="HU759" s="12">
        <v>0.0</v>
      </c>
      <c r="HV759" s="12">
        <v>0.0</v>
      </c>
      <c r="HW759" s="12">
        <v>0.0</v>
      </c>
      <c r="HX759" s="12">
        <v>60000.0</v>
      </c>
      <c r="HY759" s="12" t="s">
        <v>6187</v>
      </c>
      <c r="HZ759" s="19">
        <v>36622.0</v>
      </c>
    </row>
    <row r="760">
      <c r="A760" s="12" t="s">
        <v>6188</v>
      </c>
      <c r="B760" s="12" t="s">
        <v>6189</v>
      </c>
      <c r="C760" s="13">
        <v>45240.0</v>
      </c>
      <c r="D760" s="12">
        <v>11.0</v>
      </c>
      <c r="E760" s="12" t="s">
        <v>1094</v>
      </c>
      <c r="F760" s="12" t="s">
        <v>1095</v>
      </c>
      <c r="G760" s="12" t="s">
        <v>237</v>
      </c>
      <c r="H760" s="12" t="s">
        <v>238</v>
      </c>
      <c r="I760" s="12" t="s">
        <v>239</v>
      </c>
      <c r="J760" s="14"/>
      <c r="K760" s="12" t="s">
        <v>6190</v>
      </c>
      <c r="L760" s="12" t="s">
        <v>6191</v>
      </c>
      <c r="M760" s="15" t="s">
        <v>1727</v>
      </c>
      <c r="N760" s="12" t="s">
        <v>1099</v>
      </c>
      <c r="O760" s="12" t="s">
        <v>1100</v>
      </c>
      <c r="P760" s="12" t="s">
        <v>245</v>
      </c>
      <c r="Q760" s="12" t="s">
        <v>428</v>
      </c>
      <c r="R760" s="12" t="s">
        <v>429</v>
      </c>
      <c r="S760" s="12" t="s">
        <v>248</v>
      </c>
      <c r="T760" s="16" t="s">
        <v>6192</v>
      </c>
      <c r="U760" s="17" t="s">
        <v>6193</v>
      </c>
      <c r="V760" s="12" t="str">
        <f t="shared" si="1"/>
        <v>3.101097</v>
      </c>
      <c r="W760" s="14" t="str">
        <f t="shared" si="2"/>
        <v>98.488134</v>
      </c>
      <c r="X760" s="14" t="str">
        <f t="shared" si="3"/>
        <v>3.101098</v>
      </c>
      <c r="Y760" s="14" t="str">
        <f t="shared" si="4"/>
        <v>98.488140</v>
      </c>
      <c r="Z760" s="18">
        <f t="shared" si="99"/>
        <v>399447.3353</v>
      </c>
      <c r="AA760" s="14" t="str">
        <f t="shared" si="6"/>
        <v>Diluar Radius</v>
      </c>
      <c r="AB760" s="14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4"/>
      <c r="DR760" s="12" t="b">
        <v>0</v>
      </c>
      <c r="DS760" s="12" t="b">
        <v>0</v>
      </c>
      <c r="DT760" s="12"/>
      <c r="DU760" s="12"/>
      <c r="DV760" s="12" t="s">
        <v>6194</v>
      </c>
      <c r="DW760" s="12" t="b">
        <v>1</v>
      </c>
      <c r="DX760" s="12"/>
      <c r="DY760" s="12"/>
      <c r="DZ760" s="12"/>
      <c r="EA760" s="12"/>
      <c r="EB760" s="12"/>
      <c r="EC760" s="12"/>
      <c r="ED760" s="12"/>
      <c r="EE760" s="12"/>
      <c r="EF760" s="14"/>
      <c r="EG760" s="14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4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4"/>
      <c r="FR760" s="12"/>
      <c r="FS760" s="12"/>
      <c r="FT760" s="12"/>
      <c r="FU760" s="12"/>
      <c r="FV760" s="12"/>
      <c r="FW760" s="12">
        <v>8.0</v>
      </c>
      <c r="FX760" s="12"/>
      <c r="FY760" s="12"/>
      <c r="FZ760" s="12"/>
      <c r="GA760" s="12"/>
      <c r="GB760" s="12"/>
      <c r="GC760" s="12"/>
      <c r="GD760" s="12"/>
      <c r="GE760" s="12"/>
      <c r="GF760" s="12"/>
      <c r="GG760" s="12"/>
      <c r="GH760" s="12"/>
      <c r="GI760" s="12"/>
      <c r="GJ760" s="12"/>
      <c r="GK760" s="14"/>
      <c r="GL760" s="14"/>
      <c r="GM760" s="12"/>
      <c r="GN760" s="12"/>
      <c r="GO760" s="14"/>
      <c r="GP760" s="14"/>
      <c r="GQ760" s="12"/>
      <c r="GR760" s="14"/>
      <c r="GS760" s="12"/>
      <c r="GT760" s="14"/>
      <c r="GU760" s="14"/>
      <c r="GV760" s="14"/>
      <c r="GW760" s="14"/>
      <c r="GX760" s="14"/>
      <c r="GY760" s="14"/>
      <c r="GZ760" s="14"/>
      <c r="HA760" s="14"/>
      <c r="HB760" s="14"/>
      <c r="HC760" s="14"/>
      <c r="HD760" s="14"/>
      <c r="HE760" s="14"/>
      <c r="HF760" s="14"/>
      <c r="HG760" s="14"/>
      <c r="HH760" s="14"/>
      <c r="HI760" s="14"/>
      <c r="HJ760" s="14"/>
      <c r="HK760" s="14"/>
      <c r="HL760" s="12"/>
      <c r="HM760" s="14"/>
      <c r="HN760" s="14"/>
      <c r="HO760" s="14"/>
      <c r="HP760" s="14"/>
      <c r="HQ760" s="12">
        <f t="shared" si="106"/>
        <v>0</v>
      </c>
      <c r="HR760" s="12">
        <v>96000.0</v>
      </c>
      <c r="HS760" s="12">
        <v>0.0</v>
      </c>
      <c r="HT760" s="12">
        <v>0.0</v>
      </c>
      <c r="HU760" s="12">
        <v>0.0</v>
      </c>
      <c r="HV760" s="12">
        <v>0.0</v>
      </c>
      <c r="HW760" s="12">
        <v>0.0</v>
      </c>
      <c r="HX760" s="12">
        <v>96000.0</v>
      </c>
      <c r="HY760" s="12" t="s">
        <v>6195</v>
      </c>
      <c r="HZ760" s="12" t="s">
        <v>355</v>
      </c>
    </row>
    <row r="761">
      <c r="A761" s="12" t="s">
        <v>6196</v>
      </c>
      <c r="B761" s="12" t="s">
        <v>6197</v>
      </c>
      <c r="C761" s="13">
        <v>45240.0</v>
      </c>
      <c r="D761" s="12">
        <v>11.0</v>
      </c>
      <c r="E761" s="12" t="s">
        <v>2565</v>
      </c>
      <c r="F761" s="12" t="s">
        <v>2566</v>
      </c>
      <c r="G761" s="12" t="s">
        <v>237</v>
      </c>
      <c r="H761" s="12" t="s">
        <v>238</v>
      </c>
      <c r="I761" s="12" t="s">
        <v>239</v>
      </c>
      <c r="J761" s="14"/>
      <c r="K761" s="12" t="s">
        <v>6198</v>
      </c>
      <c r="L761" s="12" t="s">
        <v>6199</v>
      </c>
      <c r="M761" s="15" t="s">
        <v>2625</v>
      </c>
      <c r="N761" s="12" t="s">
        <v>5951</v>
      </c>
      <c r="O761" s="12" t="s">
        <v>244</v>
      </c>
      <c r="P761" s="12" t="s">
        <v>245</v>
      </c>
      <c r="Q761" s="12" t="s">
        <v>278</v>
      </c>
      <c r="R761" s="12" t="s">
        <v>279</v>
      </c>
      <c r="S761" s="12" t="s">
        <v>248</v>
      </c>
      <c r="T761" s="16" t="s">
        <v>6200</v>
      </c>
      <c r="U761" s="17" t="s">
        <v>6201</v>
      </c>
      <c r="V761" s="12" t="str">
        <f t="shared" si="1"/>
        <v>3.550715</v>
      </c>
      <c r="W761" s="14" t="str">
        <f t="shared" si="2"/>
        <v>98.870289</v>
      </c>
      <c r="X761" s="14" t="str">
        <f t="shared" si="3"/>
        <v>3.550634</v>
      </c>
      <c r="Y761" s="14" t="str">
        <f t="shared" si="4"/>
        <v>98.870286</v>
      </c>
      <c r="Z761" s="18">
        <f t="shared" si="99"/>
        <v>9011699.534</v>
      </c>
      <c r="AA761" s="14" t="str">
        <f t="shared" si="6"/>
        <v>Diluar Radius</v>
      </c>
      <c r="AB761" s="14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4"/>
      <c r="DR761" s="12" t="b">
        <v>0</v>
      </c>
      <c r="DS761" s="12" t="b">
        <v>0</v>
      </c>
      <c r="DT761" s="12"/>
      <c r="DU761" s="12"/>
      <c r="DV761" s="12" t="s">
        <v>6202</v>
      </c>
      <c r="DW761" s="12" t="b">
        <v>0</v>
      </c>
      <c r="DX761" s="12"/>
      <c r="DY761" s="12"/>
      <c r="DZ761" s="12"/>
      <c r="EA761" s="12"/>
      <c r="EB761" s="12"/>
      <c r="EC761" s="12"/>
      <c r="ED761" s="12"/>
      <c r="EE761" s="12"/>
      <c r="EF761" s="14"/>
      <c r="EG761" s="14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4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4"/>
      <c r="FR761" s="12"/>
      <c r="FS761" s="12"/>
      <c r="FT761" s="12"/>
      <c r="FU761" s="12"/>
      <c r="FV761" s="12"/>
      <c r="FW761" s="12"/>
      <c r="FX761" s="12"/>
      <c r="FY761" s="12"/>
      <c r="FZ761" s="12"/>
      <c r="GA761" s="12"/>
      <c r="GB761" s="12"/>
      <c r="GC761" s="12"/>
      <c r="GD761" s="12"/>
      <c r="GE761" s="12"/>
      <c r="GF761" s="12"/>
      <c r="GG761" s="12"/>
      <c r="GH761" s="12"/>
      <c r="GI761" s="12"/>
      <c r="GJ761" s="12"/>
      <c r="GK761" s="14"/>
      <c r="GL761" s="14"/>
      <c r="GM761" s="12"/>
      <c r="GN761" s="12"/>
      <c r="GO761" s="14"/>
      <c r="GP761" s="14"/>
      <c r="GQ761" s="12"/>
      <c r="GR761" s="14"/>
      <c r="GS761" s="12"/>
      <c r="GT761" s="14"/>
      <c r="GU761" s="14"/>
      <c r="GV761" s="14"/>
      <c r="GW761" s="14"/>
      <c r="GX761" s="14"/>
      <c r="GY761" s="14"/>
      <c r="GZ761" s="14"/>
      <c r="HA761" s="14"/>
      <c r="HB761" s="14"/>
      <c r="HC761" s="14"/>
      <c r="HD761" s="14"/>
      <c r="HE761" s="14"/>
      <c r="HF761" s="14"/>
      <c r="HG761" s="14"/>
      <c r="HH761" s="14"/>
      <c r="HI761" s="14"/>
      <c r="HJ761" s="14"/>
      <c r="HK761" s="14"/>
      <c r="HL761" s="12"/>
      <c r="HM761" s="14"/>
      <c r="HN761" s="14"/>
      <c r="HO761" s="14"/>
      <c r="HP761" s="14"/>
      <c r="HQ761" s="12">
        <f t="shared" si="106"/>
        <v>0</v>
      </c>
      <c r="HR761" s="12">
        <v>0.0</v>
      </c>
      <c r="HS761" s="12">
        <v>0.0</v>
      </c>
      <c r="HT761" s="12">
        <v>0.0</v>
      </c>
      <c r="HU761" s="12">
        <v>0.0</v>
      </c>
      <c r="HV761" s="12">
        <v>0.0</v>
      </c>
      <c r="HW761" s="12">
        <v>0.0</v>
      </c>
      <c r="HX761" s="12">
        <v>0.0</v>
      </c>
      <c r="HY761" s="12" t="s">
        <v>3032</v>
      </c>
      <c r="HZ761" s="12" t="s">
        <v>6203</v>
      </c>
    </row>
    <row r="762">
      <c r="A762" s="12" t="s">
        <v>6204</v>
      </c>
      <c r="B762" s="12" t="s">
        <v>6205</v>
      </c>
      <c r="C762" s="13">
        <v>45240.0</v>
      </c>
      <c r="D762" s="12">
        <v>11.0</v>
      </c>
      <c r="E762" s="12" t="s">
        <v>1094</v>
      </c>
      <c r="F762" s="12" t="s">
        <v>1095</v>
      </c>
      <c r="G762" s="12" t="s">
        <v>237</v>
      </c>
      <c r="H762" s="12" t="s">
        <v>238</v>
      </c>
      <c r="I762" s="12" t="s">
        <v>239</v>
      </c>
      <c r="J762" s="14"/>
      <c r="K762" s="12" t="s">
        <v>6206</v>
      </c>
      <c r="L762" s="12" t="s">
        <v>6207</v>
      </c>
      <c r="M762" s="15" t="s">
        <v>6208</v>
      </c>
      <c r="N762" s="12" t="s">
        <v>1099</v>
      </c>
      <c r="O762" s="12" t="s">
        <v>1100</v>
      </c>
      <c r="P762" s="12" t="s">
        <v>245</v>
      </c>
      <c r="Q762" s="12" t="s">
        <v>299</v>
      </c>
      <c r="R762" s="12" t="s">
        <v>247</v>
      </c>
      <c r="S762" s="12" t="s">
        <v>248</v>
      </c>
      <c r="T762" s="16" t="s">
        <v>6209</v>
      </c>
      <c r="U762" s="17" t="s">
        <v>6210</v>
      </c>
      <c r="V762" s="12" t="str">
        <f t="shared" si="1"/>
        <v>3.100964</v>
      </c>
      <c r="W762" s="14" t="str">
        <f t="shared" si="2"/>
        <v>98.489178</v>
      </c>
      <c r="X762" s="14" t="str">
        <f t="shared" si="3"/>
        <v>3.100986</v>
      </c>
      <c r="Y762" s="14" t="str">
        <f t="shared" si="4"/>
        <v>98.489176</v>
      </c>
      <c r="Z762" s="18">
        <f t="shared" si="99"/>
        <v>2447410.888</v>
      </c>
      <c r="AA762" s="14" t="str">
        <f t="shared" si="6"/>
        <v>Diluar Radius</v>
      </c>
      <c r="AB762" s="14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4"/>
      <c r="DR762" s="12" t="b">
        <v>0</v>
      </c>
      <c r="DS762" s="12" t="b">
        <v>1</v>
      </c>
      <c r="DT762" s="12"/>
      <c r="DU762" s="12"/>
      <c r="DV762" s="12" t="s">
        <v>6211</v>
      </c>
      <c r="DW762" s="12" t="b">
        <v>1</v>
      </c>
      <c r="DX762" s="12"/>
      <c r="DY762" s="12"/>
      <c r="DZ762" s="12"/>
      <c r="EA762" s="12"/>
      <c r="EB762" s="12"/>
      <c r="EC762" s="12"/>
      <c r="ED762" s="12"/>
      <c r="EE762" s="12"/>
      <c r="EF762" s="14"/>
      <c r="EG762" s="14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4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4"/>
      <c r="FR762" s="12"/>
      <c r="FS762" s="12"/>
      <c r="FT762" s="12"/>
      <c r="FU762" s="12"/>
      <c r="FV762" s="12"/>
      <c r="FW762" s="12">
        <v>8.0</v>
      </c>
      <c r="FX762" s="12"/>
      <c r="FY762" s="12"/>
      <c r="FZ762" s="12"/>
      <c r="GA762" s="12"/>
      <c r="GB762" s="12"/>
      <c r="GC762" s="12"/>
      <c r="GD762" s="12"/>
      <c r="GE762" s="12"/>
      <c r="GF762" s="12"/>
      <c r="GG762" s="12"/>
      <c r="GH762" s="12"/>
      <c r="GI762" s="12"/>
      <c r="GJ762" s="12"/>
      <c r="GK762" s="14"/>
      <c r="GL762" s="14"/>
      <c r="GM762" s="12"/>
      <c r="GN762" s="12"/>
      <c r="GO762" s="14"/>
      <c r="GP762" s="14"/>
      <c r="GQ762" s="12"/>
      <c r="GR762" s="14"/>
      <c r="GS762" s="12"/>
      <c r="GT762" s="14"/>
      <c r="GU762" s="14"/>
      <c r="GV762" s="14"/>
      <c r="GW762" s="14"/>
      <c r="GX762" s="14"/>
      <c r="GY762" s="14"/>
      <c r="GZ762" s="14"/>
      <c r="HA762" s="14"/>
      <c r="HB762" s="14"/>
      <c r="HC762" s="14"/>
      <c r="HD762" s="14"/>
      <c r="HE762" s="14"/>
      <c r="HF762" s="14"/>
      <c r="HG762" s="14"/>
      <c r="HH762" s="14"/>
      <c r="HI762" s="14"/>
      <c r="HJ762" s="14"/>
      <c r="HK762" s="14"/>
      <c r="HL762" s="12"/>
      <c r="HM762" s="14"/>
      <c r="HN762" s="14"/>
      <c r="HO762" s="14"/>
      <c r="HP762" s="14"/>
      <c r="HQ762" s="12">
        <f t="shared" si="106"/>
        <v>0</v>
      </c>
      <c r="HR762" s="12">
        <v>96000.0</v>
      </c>
      <c r="HS762" s="12">
        <v>0.0</v>
      </c>
      <c r="HT762" s="12">
        <v>0.0</v>
      </c>
      <c r="HU762" s="12">
        <v>0.0</v>
      </c>
      <c r="HV762" s="12">
        <v>0.0</v>
      </c>
      <c r="HW762" s="12">
        <v>0.0</v>
      </c>
      <c r="HX762" s="12">
        <v>96000.0</v>
      </c>
      <c r="HY762" s="12" t="s">
        <v>6212</v>
      </c>
      <c r="HZ762" s="19">
        <v>36585.0</v>
      </c>
    </row>
    <row r="763">
      <c r="A763" s="12" t="s">
        <v>6213</v>
      </c>
      <c r="B763" s="12" t="s">
        <v>6214</v>
      </c>
      <c r="C763" s="13">
        <v>45240.0</v>
      </c>
      <c r="D763" s="12">
        <v>11.0</v>
      </c>
      <c r="E763" s="12" t="s">
        <v>2565</v>
      </c>
      <c r="F763" s="12" t="s">
        <v>2566</v>
      </c>
      <c r="G763" s="12" t="s">
        <v>237</v>
      </c>
      <c r="H763" s="12" t="s">
        <v>238</v>
      </c>
      <c r="I763" s="12" t="s">
        <v>239</v>
      </c>
      <c r="J763" s="14"/>
      <c r="K763" s="12" t="s">
        <v>6215</v>
      </c>
      <c r="L763" s="12" t="s">
        <v>6216</v>
      </c>
      <c r="M763" s="15" t="s">
        <v>268</v>
      </c>
      <c r="N763" s="12" t="s">
        <v>5951</v>
      </c>
      <c r="O763" s="12" t="s">
        <v>244</v>
      </c>
      <c r="P763" s="12" t="s">
        <v>245</v>
      </c>
      <c r="Q763" s="12" t="s">
        <v>246</v>
      </c>
      <c r="R763" s="12" t="s">
        <v>247</v>
      </c>
      <c r="S763" s="12" t="s">
        <v>248</v>
      </c>
      <c r="T763" s="16" t="s">
        <v>6217</v>
      </c>
      <c r="U763" s="17" t="s">
        <v>6218</v>
      </c>
      <c r="V763" s="12" t="str">
        <f t="shared" si="1"/>
        <v>3.550742</v>
      </c>
      <c r="W763" s="14" t="str">
        <f t="shared" si="2"/>
        <v>98.870278</v>
      </c>
      <c r="X763" s="14" t="str">
        <f t="shared" si="3"/>
        <v>3.550726</v>
      </c>
      <c r="Y763" s="14" t="str">
        <f t="shared" si="4"/>
        <v>98.870293</v>
      </c>
      <c r="Z763" s="18">
        <f t="shared" si="99"/>
        <v>2055022.671</v>
      </c>
      <c r="AA763" s="14" t="str">
        <f t="shared" si="6"/>
        <v>Diluar Radius</v>
      </c>
      <c r="AB763" s="14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4"/>
      <c r="DR763" s="12" t="b">
        <v>0</v>
      </c>
      <c r="DS763" s="12" t="b">
        <v>0</v>
      </c>
      <c r="DT763" s="12"/>
      <c r="DU763" s="12"/>
      <c r="DV763" s="12" t="s">
        <v>6219</v>
      </c>
      <c r="DW763" s="12" t="b">
        <v>0</v>
      </c>
      <c r="DX763" s="12"/>
      <c r="DY763" s="12"/>
      <c r="DZ763" s="12"/>
      <c r="EA763" s="12"/>
      <c r="EB763" s="12"/>
      <c r="EC763" s="12"/>
      <c r="ED763" s="12"/>
      <c r="EE763" s="12"/>
      <c r="EF763" s="14"/>
      <c r="EG763" s="14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4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4"/>
      <c r="FR763" s="12"/>
      <c r="FS763" s="12"/>
      <c r="FT763" s="12"/>
      <c r="FU763" s="12"/>
      <c r="FV763" s="12"/>
      <c r="FW763" s="12"/>
      <c r="FX763" s="12"/>
      <c r="FY763" s="12"/>
      <c r="FZ763" s="12"/>
      <c r="GA763" s="12"/>
      <c r="GB763" s="12"/>
      <c r="GC763" s="12"/>
      <c r="GD763" s="12"/>
      <c r="GE763" s="12"/>
      <c r="GF763" s="12"/>
      <c r="GG763" s="12"/>
      <c r="GH763" s="12"/>
      <c r="GI763" s="12"/>
      <c r="GJ763" s="12"/>
      <c r="GK763" s="14"/>
      <c r="GL763" s="14"/>
      <c r="GM763" s="12"/>
      <c r="GN763" s="12"/>
      <c r="GO763" s="14"/>
      <c r="GP763" s="14"/>
      <c r="GQ763" s="12"/>
      <c r="GR763" s="14"/>
      <c r="GS763" s="12"/>
      <c r="GT763" s="14"/>
      <c r="GU763" s="14"/>
      <c r="GV763" s="14"/>
      <c r="GW763" s="14"/>
      <c r="GX763" s="14"/>
      <c r="GY763" s="14"/>
      <c r="GZ763" s="14"/>
      <c r="HA763" s="14"/>
      <c r="HB763" s="14"/>
      <c r="HC763" s="14"/>
      <c r="HD763" s="14"/>
      <c r="HE763" s="14"/>
      <c r="HF763" s="14"/>
      <c r="HG763" s="14"/>
      <c r="HH763" s="14"/>
      <c r="HI763" s="14"/>
      <c r="HJ763" s="14"/>
      <c r="HK763" s="14"/>
      <c r="HL763" s="12"/>
      <c r="HM763" s="14"/>
      <c r="HN763" s="14"/>
      <c r="HO763" s="14"/>
      <c r="HP763" s="14"/>
      <c r="HQ763" s="12">
        <f t="shared" si="106"/>
        <v>0</v>
      </c>
      <c r="HR763" s="12">
        <v>0.0</v>
      </c>
      <c r="HS763" s="12">
        <v>0.0</v>
      </c>
      <c r="HT763" s="12">
        <v>0.0</v>
      </c>
      <c r="HU763" s="12">
        <v>0.0</v>
      </c>
      <c r="HV763" s="12">
        <v>0.0</v>
      </c>
      <c r="HW763" s="12">
        <v>0.0</v>
      </c>
      <c r="HX763" s="12">
        <v>0.0</v>
      </c>
      <c r="HY763" s="12" t="s">
        <v>6220</v>
      </c>
      <c r="HZ763" s="19">
        <v>36536.0</v>
      </c>
    </row>
    <row r="764">
      <c r="A764" s="12" t="s">
        <v>6221</v>
      </c>
      <c r="B764" s="20">
        <v>14988.0</v>
      </c>
      <c r="C764" s="13">
        <v>45240.0</v>
      </c>
      <c r="D764" s="12">
        <v>11.0</v>
      </c>
      <c r="E764" s="12" t="s">
        <v>2565</v>
      </c>
      <c r="F764" s="12" t="s">
        <v>2566</v>
      </c>
      <c r="G764" s="12" t="s">
        <v>237</v>
      </c>
      <c r="H764" s="12" t="s">
        <v>238</v>
      </c>
      <c r="I764" s="12" t="s">
        <v>239</v>
      </c>
      <c r="J764" s="14"/>
      <c r="K764" s="12" t="s">
        <v>6222</v>
      </c>
      <c r="L764" s="12" t="s">
        <v>6223</v>
      </c>
      <c r="M764" s="15" t="s">
        <v>268</v>
      </c>
      <c r="N764" s="12" t="s">
        <v>5951</v>
      </c>
      <c r="O764" s="12" t="s">
        <v>244</v>
      </c>
      <c r="P764" s="12" t="s">
        <v>245</v>
      </c>
      <c r="Q764" s="12" t="s">
        <v>246</v>
      </c>
      <c r="R764" s="12" t="s">
        <v>247</v>
      </c>
      <c r="S764" s="12" t="s">
        <v>248</v>
      </c>
      <c r="T764" s="16" t="s">
        <v>6224</v>
      </c>
      <c r="U764" s="17" t="s">
        <v>6225</v>
      </c>
      <c r="V764" s="12" t="str">
        <f t="shared" si="1"/>
        <v>3.550649</v>
      </c>
      <c r="W764" s="14" t="str">
        <f t="shared" si="2"/>
        <v>98.870293</v>
      </c>
      <c r="X764" s="14" t="str">
        <f t="shared" si="3"/>
        <v>3.550669</v>
      </c>
      <c r="Y764" s="14" t="str">
        <f t="shared" si="4"/>
        <v>98.870291</v>
      </c>
      <c r="Z764" s="18">
        <f t="shared" si="99"/>
        <v>2233006.869</v>
      </c>
      <c r="AA764" s="14" t="str">
        <f t="shared" si="6"/>
        <v>Diluar Radius</v>
      </c>
      <c r="AB764" s="14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4"/>
      <c r="DR764" s="12" t="b">
        <v>0</v>
      </c>
      <c r="DS764" s="12" t="b">
        <v>0</v>
      </c>
      <c r="DT764" s="12"/>
      <c r="DU764" s="12"/>
      <c r="DV764" s="12" t="s">
        <v>6226</v>
      </c>
      <c r="DW764" s="12" t="b">
        <v>1</v>
      </c>
      <c r="DX764" s="12"/>
      <c r="DY764" s="12"/>
      <c r="DZ764" s="12"/>
      <c r="EA764" s="12"/>
      <c r="EB764" s="12"/>
      <c r="EC764" s="12"/>
      <c r="ED764" s="12"/>
      <c r="EE764" s="12"/>
      <c r="EF764" s="14"/>
      <c r="EG764" s="14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4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4"/>
      <c r="FR764" s="12"/>
      <c r="FS764" s="12"/>
      <c r="FT764" s="12"/>
      <c r="FU764" s="12"/>
      <c r="FV764" s="12"/>
      <c r="FW764" s="12">
        <v>1.0</v>
      </c>
      <c r="FX764" s="12"/>
      <c r="FY764" s="12">
        <v>1.0</v>
      </c>
      <c r="FZ764" s="12"/>
      <c r="GA764" s="12"/>
      <c r="GB764" s="12"/>
      <c r="GC764" s="12"/>
      <c r="GD764" s="12"/>
      <c r="GE764" s="12"/>
      <c r="GF764" s="12"/>
      <c r="GG764" s="12"/>
      <c r="GH764" s="12"/>
      <c r="GI764" s="12"/>
      <c r="GJ764" s="12"/>
      <c r="GK764" s="14"/>
      <c r="GL764" s="14"/>
      <c r="GM764" s="12"/>
      <c r="GN764" s="12"/>
      <c r="GO764" s="14"/>
      <c r="GP764" s="14"/>
      <c r="GQ764" s="12"/>
      <c r="GR764" s="14"/>
      <c r="GS764" s="12"/>
      <c r="GT764" s="14"/>
      <c r="GU764" s="14"/>
      <c r="GV764" s="14"/>
      <c r="GW764" s="14"/>
      <c r="GX764" s="14"/>
      <c r="GY764" s="14"/>
      <c r="GZ764" s="14"/>
      <c r="HA764" s="14"/>
      <c r="HB764" s="14"/>
      <c r="HC764" s="14"/>
      <c r="HD764" s="14"/>
      <c r="HE764" s="14"/>
      <c r="HF764" s="14"/>
      <c r="HG764" s="14"/>
      <c r="HH764" s="14"/>
      <c r="HI764" s="14"/>
      <c r="HJ764" s="14"/>
      <c r="HK764" s="14"/>
      <c r="HL764" s="12"/>
      <c r="HM764" s="14"/>
      <c r="HN764" s="14"/>
      <c r="HO764" s="14"/>
      <c r="HP764" s="14"/>
      <c r="HQ764" s="12">
        <f t="shared" si="106"/>
        <v>0</v>
      </c>
      <c r="HR764" s="12">
        <v>24000.0</v>
      </c>
      <c r="HS764" s="12">
        <v>0.0</v>
      </c>
      <c r="HT764" s="12">
        <v>0.0</v>
      </c>
      <c r="HU764" s="12">
        <v>0.0</v>
      </c>
      <c r="HV764" s="12">
        <v>0.0</v>
      </c>
      <c r="HW764" s="12">
        <v>0.0</v>
      </c>
      <c r="HX764" s="12">
        <v>24000.0</v>
      </c>
      <c r="HY764" s="20">
        <v>38089.0</v>
      </c>
      <c r="HZ764" s="19">
        <v>36579.0</v>
      </c>
    </row>
    <row r="765">
      <c r="A765" s="12" t="s">
        <v>6227</v>
      </c>
      <c r="B765" s="20">
        <v>43202.0</v>
      </c>
      <c r="C765" s="13">
        <v>45240.0</v>
      </c>
      <c r="D765" s="12">
        <v>11.0</v>
      </c>
      <c r="E765" s="12" t="s">
        <v>1094</v>
      </c>
      <c r="F765" s="12" t="s">
        <v>1095</v>
      </c>
      <c r="G765" s="12" t="s">
        <v>237</v>
      </c>
      <c r="H765" s="12" t="s">
        <v>238</v>
      </c>
      <c r="I765" s="12" t="s">
        <v>239</v>
      </c>
      <c r="J765" s="14"/>
      <c r="K765" s="12" t="s">
        <v>6228</v>
      </c>
      <c r="L765" s="12" t="s">
        <v>6229</v>
      </c>
      <c r="M765" s="15" t="s">
        <v>1727</v>
      </c>
      <c r="N765" s="12" t="s">
        <v>1099</v>
      </c>
      <c r="O765" s="12" t="s">
        <v>1100</v>
      </c>
      <c r="P765" s="12" t="s">
        <v>245</v>
      </c>
      <c r="Q765" s="12" t="s">
        <v>278</v>
      </c>
      <c r="R765" s="12" t="s">
        <v>279</v>
      </c>
      <c r="S765" s="12" t="s">
        <v>248</v>
      </c>
      <c r="T765" s="16" t="s">
        <v>6230</v>
      </c>
      <c r="U765" s="17" t="s">
        <v>6231</v>
      </c>
      <c r="V765" s="12" t="str">
        <f t="shared" si="1"/>
        <v>3.099419</v>
      </c>
      <c r="W765" s="14" t="str">
        <f t="shared" si="2"/>
        <v>98.493449</v>
      </c>
      <c r="X765" s="14" t="str">
        <f t="shared" si="3"/>
        <v>3.099429</v>
      </c>
      <c r="Y765" s="14" t="str">
        <f t="shared" si="4"/>
        <v>98.493429</v>
      </c>
      <c r="Z765" s="18">
        <f t="shared" si="99"/>
        <v>2483271.558</v>
      </c>
      <c r="AA765" s="14" t="str">
        <f t="shared" si="6"/>
        <v>Diluar Radius</v>
      </c>
      <c r="AB765" s="14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4"/>
      <c r="DR765" s="12" t="b">
        <v>0</v>
      </c>
      <c r="DS765" s="12" t="b">
        <v>0</v>
      </c>
      <c r="DT765" s="12"/>
      <c r="DU765" s="12"/>
      <c r="DV765" s="12" t="s">
        <v>6232</v>
      </c>
      <c r="DW765" s="12" t="b">
        <v>1</v>
      </c>
      <c r="DX765" s="12"/>
      <c r="DY765" s="12"/>
      <c r="DZ765" s="12"/>
      <c r="EA765" s="12"/>
      <c r="EB765" s="12"/>
      <c r="EC765" s="12"/>
      <c r="ED765" s="12"/>
      <c r="EE765" s="12"/>
      <c r="EF765" s="14"/>
      <c r="EG765" s="14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4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4"/>
      <c r="FR765" s="12"/>
      <c r="FS765" s="12"/>
      <c r="FT765" s="12"/>
      <c r="FU765" s="12"/>
      <c r="FV765" s="12"/>
      <c r="FW765" s="12"/>
      <c r="FX765" s="12"/>
      <c r="FY765" s="12">
        <v>8.0</v>
      </c>
      <c r="FZ765" s="12"/>
      <c r="GA765" s="12"/>
      <c r="GB765" s="12"/>
      <c r="GC765" s="12"/>
      <c r="GD765" s="12"/>
      <c r="GE765" s="12"/>
      <c r="GF765" s="12"/>
      <c r="GG765" s="12"/>
      <c r="GH765" s="12"/>
      <c r="GI765" s="12"/>
      <c r="GJ765" s="12"/>
      <c r="GK765" s="14"/>
      <c r="GL765" s="14"/>
      <c r="GM765" s="12"/>
      <c r="GN765" s="12"/>
      <c r="GO765" s="14"/>
      <c r="GP765" s="14"/>
      <c r="GQ765" s="12"/>
      <c r="GR765" s="14"/>
      <c r="GS765" s="12"/>
      <c r="GT765" s="14"/>
      <c r="GU765" s="14"/>
      <c r="GV765" s="14"/>
      <c r="GW765" s="14"/>
      <c r="GX765" s="14"/>
      <c r="GY765" s="14"/>
      <c r="GZ765" s="14"/>
      <c r="HA765" s="14"/>
      <c r="HB765" s="14"/>
      <c r="HC765" s="14"/>
      <c r="HD765" s="14"/>
      <c r="HE765" s="14"/>
      <c r="HF765" s="14"/>
      <c r="HG765" s="14"/>
      <c r="HH765" s="14"/>
      <c r="HI765" s="14"/>
      <c r="HJ765" s="14"/>
      <c r="HK765" s="14"/>
      <c r="HL765" s="12"/>
      <c r="HM765" s="14"/>
      <c r="HN765" s="14"/>
      <c r="HO765" s="14"/>
      <c r="HP765" s="14"/>
      <c r="HQ765" s="12">
        <f t="shared" si="106"/>
        <v>0</v>
      </c>
      <c r="HR765" s="12">
        <v>96000.0</v>
      </c>
      <c r="HS765" s="12">
        <v>0.0</v>
      </c>
      <c r="HT765" s="12">
        <v>0.0</v>
      </c>
      <c r="HU765" s="12">
        <v>0.0</v>
      </c>
      <c r="HV765" s="12">
        <v>0.0</v>
      </c>
      <c r="HW765" s="12">
        <v>0.0</v>
      </c>
      <c r="HX765" s="12">
        <v>96000.0</v>
      </c>
      <c r="HY765" s="20">
        <v>39976.0</v>
      </c>
      <c r="HZ765" s="12" t="s">
        <v>1915</v>
      </c>
    </row>
    <row r="766">
      <c r="A766" s="12" t="s">
        <v>6233</v>
      </c>
      <c r="B766" s="20">
        <v>47311.0</v>
      </c>
      <c r="C766" s="13">
        <v>45240.0</v>
      </c>
      <c r="D766" s="12">
        <v>11.0</v>
      </c>
      <c r="E766" s="12" t="s">
        <v>1094</v>
      </c>
      <c r="F766" s="12" t="s">
        <v>1095</v>
      </c>
      <c r="G766" s="12" t="s">
        <v>237</v>
      </c>
      <c r="H766" s="12" t="s">
        <v>238</v>
      </c>
      <c r="I766" s="12" t="s">
        <v>239</v>
      </c>
      <c r="J766" s="14"/>
      <c r="K766" s="12" t="s">
        <v>3643</v>
      </c>
      <c r="L766" s="12" t="s">
        <v>3644</v>
      </c>
      <c r="M766" s="15" t="s">
        <v>3645</v>
      </c>
      <c r="N766" s="12" t="s">
        <v>1099</v>
      </c>
      <c r="O766" s="12" t="s">
        <v>1100</v>
      </c>
      <c r="P766" s="12" t="s">
        <v>245</v>
      </c>
      <c r="Q766" s="12" t="s">
        <v>299</v>
      </c>
      <c r="R766" s="12" t="s">
        <v>247</v>
      </c>
      <c r="S766" s="12" t="s">
        <v>248</v>
      </c>
      <c r="T766" s="16" t="s">
        <v>6234</v>
      </c>
      <c r="U766" s="17" t="s">
        <v>6235</v>
      </c>
      <c r="V766" s="12" t="str">
        <f t="shared" si="1"/>
        <v>3.099496</v>
      </c>
      <c r="W766" s="14" t="str">
        <f t="shared" si="2"/>
        <v>98.493449</v>
      </c>
      <c r="X766" s="14" t="str">
        <f t="shared" si="3"/>
        <v>3.099521</v>
      </c>
      <c r="Y766" s="14" t="str">
        <f t="shared" si="4"/>
        <v>98.493475</v>
      </c>
      <c r="Z766" s="18">
        <f t="shared" si="99"/>
        <v>2715569.352</v>
      </c>
      <c r="AA766" s="14" t="str">
        <f t="shared" si="6"/>
        <v>Diluar Radius</v>
      </c>
      <c r="AB766" s="14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4"/>
      <c r="DR766" s="12" t="b">
        <v>0</v>
      </c>
      <c r="DS766" s="12" t="b">
        <v>1</v>
      </c>
      <c r="DT766" s="12"/>
      <c r="DU766" s="12"/>
      <c r="DV766" s="12" t="s">
        <v>6236</v>
      </c>
      <c r="DW766" s="12" t="b">
        <v>1</v>
      </c>
      <c r="DX766" s="12"/>
      <c r="DY766" s="12"/>
      <c r="DZ766" s="12"/>
      <c r="EA766" s="12"/>
      <c r="EB766" s="12"/>
      <c r="EC766" s="12"/>
      <c r="ED766" s="12"/>
      <c r="EE766" s="12"/>
      <c r="EF766" s="14"/>
      <c r="EG766" s="14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4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4"/>
      <c r="FR766" s="12"/>
      <c r="FS766" s="12">
        <v>4.0</v>
      </c>
      <c r="FT766" s="12"/>
      <c r="FU766" s="12"/>
      <c r="FV766" s="12"/>
      <c r="FW766" s="12"/>
      <c r="FX766" s="12"/>
      <c r="FY766" s="12"/>
      <c r="FZ766" s="12"/>
      <c r="GA766" s="12"/>
      <c r="GB766" s="12"/>
      <c r="GC766" s="12"/>
      <c r="GD766" s="12"/>
      <c r="GE766" s="12"/>
      <c r="GF766" s="12"/>
      <c r="GG766" s="12"/>
      <c r="GH766" s="12"/>
      <c r="GI766" s="12"/>
      <c r="GJ766" s="12"/>
      <c r="GK766" s="14"/>
      <c r="GL766" s="14"/>
      <c r="GM766" s="12"/>
      <c r="GN766" s="12"/>
      <c r="GO766" s="14"/>
      <c r="GP766" s="14"/>
      <c r="GQ766" s="12"/>
      <c r="GR766" s="14"/>
      <c r="GS766" s="12"/>
      <c r="GT766" s="14"/>
      <c r="GU766" s="14"/>
      <c r="GV766" s="14"/>
      <c r="GW766" s="14"/>
      <c r="GX766" s="14"/>
      <c r="GY766" s="14"/>
      <c r="GZ766" s="14"/>
      <c r="HA766" s="14"/>
      <c r="HB766" s="14"/>
      <c r="HC766" s="14"/>
      <c r="HD766" s="14"/>
      <c r="HE766" s="14"/>
      <c r="HF766" s="14"/>
      <c r="HG766" s="14"/>
      <c r="HH766" s="14"/>
      <c r="HI766" s="14"/>
      <c r="HJ766" s="14"/>
      <c r="HK766" s="14"/>
      <c r="HL766" s="12"/>
      <c r="HM766" s="14"/>
      <c r="HN766" s="14"/>
      <c r="HO766" s="14"/>
      <c r="HP766" s="14"/>
      <c r="HQ766" s="12">
        <f t="shared" si="106"/>
        <v>0</v>
      </c>
      <c r="HR766" s="12">
        <v>48000.0</v>
      </c>
      <c r="HS766" s="12">
        <v>0.0</v>
      </c>
      <c r="HT766" s="12">
        <v>0.0</v>
      </c>
      <c r="HU766" s="12">
        <v>0.0</v>
      </c>
      <c r="HV766" s="12">
        <v>0.0</v>
      </c>
      <c r="HW766" s="12">
        <v>0.0</v>
      </c>
      <c r="HX766" s="12">
        <v>48000.0</v>
      </c>
      <c r="HY766" s="20">
        <v>21378.0</v>
      </c>
      <c r="HZ766" s="12" t="s">
        <v>6237</v>
      </c>
    </row>
    <row r="767">
      <c r="A767" s="12" t="s">
        <v>6238</v>
      </c>
      <c r="B767" s="12" t="s">
        <v>6239</v>
      </c>
      <c r="C767" s="13">
        <v>45240.0</v>
      </c>
      <c r="D767" s="12">
        <v>11.0</v>
      </c>
      <c r="E767" s="12" t="s">
        <v>235</v>
      </c>
      <c r="F767" s="12" t="s">
        <v>236</v>
      </c>
      <c r="G767" s="12" t="s">
        <v>237</v>
      </c>
      <c r="H767" s="12" t="s">
        <v>238</v>
      </c>
      <c r="I767" s="12" t="s">
        <v>239</v>
      </c>
      <c r="J767" s="14"/>
      <c r="K767" s="12" t="s">
        <v>1596</v>
      </c>
      <c r="L767" s="12" t="s">
        <v>1597</v>
      </c>
      <c r="M767" s="15" t="s">
        <v>268</v>
      </c>
      <c r="N767" s="12" t="s">
        <v>243</v>
      </c>
      <c r="O767" s="12" t="s">
        <v>244</v>
      </c>
      <c r="P767" s="12" t="s">
        <v>245</v>
      </c>
      <c r="Q767" s="12" t="s">
        <v>246</v>
      </c>
      <c r="R767" s="12" t="s">
        <v>247</v>
      </c>
      <c r="S767" s="12" t="s">
        <v>248</v>
      </c>
      <c r="T767" s="16" t="s">
        <v>6240</v>
      </c>
      <c r="U767" s="17" t="s">
        <v>6241</v>
      </c>
      <c r="V767" s="12" t="str">
        <f t="shared" si="1"/>
        <v>3.603584</v>
      </c>
      <c r="W767" s="14" t="str">
        <f t="shared" si="2"/>
        <v>98.709711</v>
      </c>
      <c r="X767" s="14" t="str">
        <f t="shared" si="3"/>
        <v>3.603611</v>
      </c>
      <c r="Y767" s="14" t="str">
        <f t="shared" si="4"/>
        <v>98.709733</v>
      </c>
      <c r="Z767" s="18">
        <f t="shared" si="99"/>
        <v>3850685.192</v>
      </c>
      <c r="AA767" s="14" t="str">
        <f t="shared" si="6"/>
        <v>Diluar Radius</v>
      </c>
      <c r="AB767" s="14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 t="b">
        <v>1</v>
      </c>
      <c r="BC767" s="12"/>
      <c r="BD767" s="12"/>
      <c r="BE767" s="12"/>
      <c r="BF767" s="12" t="b">
        <v>1</v>
      </c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 t="b">
        <v>1</v>
      </c>
      <c r="CA767" s="12"/>
      <c r="CB767" s="12" t="b">
        <v>1</v>
      </c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4"/>
      <c r="DR767" s="12" t="b">
        <v>0</v>
      </c>
      <c r="DS767" s="12" t="b">
        <v>0</v>
      </c>
      <c r="DT767" s="12"/>
      <c r="DU767" s="12"/>
      <c r="DV767" s="12" t="s">
        <v>6242</v>
      </c>
      <c r="DW767" s="12" t="b">
        <v>1</v>
      </c>
      <c r="DX767" s="12"/>
      <c r="DY767" s="12"/>
      <c r="DZ767" s="12"/>
      <c r="EA767" s="12"/>
      <c r="EB767" s="12"/>
      <c r="EC767" s="12"/>
      <c r="ED767" s="12"/>
      <c r="EE767" s="12"/>
      <c r="EF767" s="14"/>
      <c r="EG767" s="14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4"/>
      <c r="EU767" s="12"/>
      <c r="EV767" s="12"/>
      <c r="EW767" s="12"/>
      <c r="EX767" s="12"/>
      <c r="EY767" s="12"/>
      <c r="EZ767" s="12"/>
      <c r="FA767" s="12"/>
      <c r="FB767" s="12"/>
      <c r="FC767" s="12">
        <v>2.0</v>
      </c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4"/>
      <c r="FR767" s="12"/>
      <c r="FS767" s="12"/>
      <c r="FT767" s="12"/>
      <c r="FU767" s="12"/>
      <c r="FV767" s="12"/>
      <c r="FW767" s="12"/>
      <c r="FX767" s="12"/>
      <c r="FY767" s="12">
        <v>2.0</v>
      </c>
      <c r="FZ767" s="12"/>
      <c r="GA767" s="12"/>
      <c r="GB767" s="12"/>
      <c r="GC767" s="12"/>
      <c r="GD767" s="12"/>
      <c r="GE767" s="12"/>
      <c r="GF767" s="12"/>
      <c r="GG767" s="12"/>
      <c r="GH767" s="12"/>
      <c r="GI767" s="12"/>
      <c r="GJ767" s="12"/>
      <c r="GK767" s="14"/>
      <c r="GL767" s="14"/>
      <c r="GM767" s="12"/>
      <c r="GN767" s="12"/>
      <c r="GO767" s="14"/>
      <c r="GP767" s="14"/>
      <c r="GQ767" s="12"/>
      <c r="GR767" s="14"/>
      <c r="GS767" s="12"/>
      <c r="GT767" s="14"/>
      <c r="GU767" s="14"/>
      <c r="GV767" s="14"/>
      <c r="GW767" s="14"/>
      <c r="GX767" s="14"/>
      <c r="GY767" s="14"/>
      <c r="GZ767" s="14"/>
      <c r="HA767" s="14"/>
      <c r="HB767" s="14"/>
      <c r="HC767" s="14"/>
      <c r="HD767" s="14"/>
      <c r="HE767" s="14"/>
      <c r="HF767" s="14"/>
      <c r="HG767" s="14"/>
      <c r="HH767" s="14"/>
      <c r="HI767" s="14"/>
      <c r="HJ767" s="14"/>
      <c r="HK767" s="14"/>
      <c r="HL767" s="12"/>
      <c r="HM767" s="14"/>
      <c r="HN767" s="14"/>
      <c r="HO767" s="14"/>
      <c r="HP767" s="14"/>
      <c r="HQ767" s="12">
        <f t="shared" si="106"/>
        <v>4</v>
      </c>
      <c r="HR767" s="12">
        <v>48000.0</v>
      </c>
      <c r="HS767" s="12">
        <v>0.0</v>
      </c>
      <c r="HT767" s="12">
        <v>0.0</v>
      </c>
      <c r="HU767" s="12">
        <v>0.0</v>
      </c>
      <c r="HV767" s="12">
        <v>0.0</v>
      </c>
      <c r="HW767" s="12">
        <v>0.0</v>
      </c>
      <c r="HX767" s="12">
        <v>48000.0</v>
      </c>
      <c r="HY767" s="12" t="s">
        <v>6243</v>
      </c>
      <c r="HZ767" s="12" t="s">
        <v>6244</v>
      </c>
    </row>
    <row r="768">
      <c r="A768" s="12" t="s">
        <v>6245</v>
      </c>
      <c r="B768" s="22">
        <v>12704.0</v>
      </c>
      <c r="C768" s="13">
        <v>45240.0</v>
      </c>
      <c r="D768" s="12">
        <v>11.0</v>
      </c>
      <c r="E768" s="12" t="s">
        <v>475</v>
      </c>
      <c r="F768" s="12" t="s">
        <v>476</v>
      </c>
      <c r="G768" s="12" t="s">
        <v>237</v>
      </c>
      <c r="H768" s="12" t="s">
        <v>238</v>
      </c>
      <c r="I768" s="12" t="s">
        <v>239</v>
      </c>
      <c r="J768" s="14"/>
      <c r="K768" s="12" t="s">
        <v>6246</v>
      </c>
      <c r="L768" s="12" t="s">
        <v>6247</v>
      </c>
      <c r="M768" s="15" t="s">
        <v>6248</v>
      </c>
      <c r="N768" s="12" t="s">
        <v>734</v>
      </c>
      <c r="O768" s="12" t="s">
        <v>244</v>
      </c>
      <c r="P768" s="12" t="s">
        <v>245</v>
      </c>
      <c r="Q768" s="12" t="s">
        <v>246</v>
      </c>
      <c r="R768" s="12" t="s">
        <v>247</v>
      </c>
      <c r="S768" s="12" t="s">
        <v>248</v>
      </c>
      <c r="T768" s="16" t="s">
        <v>6249</v>
      </c>
      <c r="U768" s="17" t="s">
        <v>6250</v>
      </c>
      <c r="V768" s="12" t="str">
        <f t="shared" si="1"/>
        <v>3.514198</v>
      </c>
      <c r="W768" s="14" t="str">
        <f t="shared" si="2"/>
        <v>98.698198</v>
      </c>
      <c r="X768" s="14" t="str">
        <f t="shared" si="3"/>
        <v>3.514206</v>
      </c>
      <c r="Y768" s="14" t="str">
        <f t="shared" si="4"/>
        <v>98.698228</v>
      </c>
      <c r="Z768" s="18">
        <f t="shared" si="99"/>
        <v>1908920.869</v>
      </c>
      <c r="AA768" s="14" t="str">
        <f t="shared" si="6"/>
        <v>Diluar Radius</v>
      </c>
      <c r="AB768" s="14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 t="b">
        <v>1</v>
      </c>
      <c r="AY768" s="12"/>
      <c r="AZ768" s="12" t="b">
        <v>1</v>
      </c>
      <c r="BA768" s="12"/>
      <c r="BB768" s="12"/>
      <c r="BC768" s="12"/>
      <c r="BD768" s="12" t="b">
        <v>1</v>
      </c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 t="b">
        <v>1</v>
      </c>
      <c r="CA768" s="12"/>
      <c r="CB768" s="12" t="b">
        <v>1</v>
      </c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4"/>
      <c r="DR768" s="12" t="b">
        <v>0</v>
      </c>
      <c r="DS768" s="12" t="b">
        <v>0</v>
      </c>
      <c r="DT768" s="12"/>
      <c r="DU768" s="12"/>
      <c r="DV768" s="12" t="s">
        <v>6251</v>
      </c>
      <c r="DW768" s="12" t="b">
        <v>1</v>
      </c>
      <c r="DX768" s="12"/>
      <c r="DY768" s="12"/>
      <c r="DZ768" s="12"/>
      <c r="EA768" s="12"/>
      <c r="EB768" s="12"/>
      <c r="EC768" s="12"/>
      <c r="ED768" s="12"/>
      <c r="EE768" s="12"/>
      <c r="EF768" s="14"/>
      <c r="EG768" s="14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4"/>
      <c r="EU768" s="12"/>
      <c r="EV768" s="12"/>
      <c r="EW768" s="12">
        <v>1.0</v>
      </c>
      <c r="EX768" s="12"/>
      <c r="EY768" s="12"/>
      <c r="EZ768" s="12"/>
      <c r="FA768" s="12">
        <v>1.0</v>
      </c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4"/>
      <c r="FR768" s="12"/>
      <c r="FS768" s="12"/>
      <c r="FT768" s="12"/>
      <c r="FU768" s="12"/>
      <c r="FV768" s="12"/>
      <c r="FW768" s="12">
        <v>1.0</v>
      </c>
      <c r="FX768" s="12"/>
      <c r="FY768" s="12">
        <v>1.0</v>
      </c>
      <c r="FZ768" s="12"/>
      <c r="GA768" s="12">
        <v>1.0</v>
      </c>
      <c r="GB768" s="12"/>
      <c r="GC768" s="12"/>
      <c r="GD768" s="12"/>
      <c r="GE768" s="12"/>
      <c r="GF768" s="12"/>
      <c r="GG768" s="12"/>
      <c r="GH768" s="12"/>
      <c r="GI768" s="12">
        <v>1.0</v>
      </c>
      <c r="GJ768" s="12"/>
      <c r="GK768" s="14"/>
      <c r="GL768" s="14"/>
      <c r="GM768" s="12"/>
      <c r="GN768" s="12"/>
      <c r="GO768" s="14"/>
      <c r="GP768" s="14"/>
      <c r="GQ768" s="12"/>
      <c r="GR768" s="14"/>
      <c r="GS768" s="12"/>
      <c r="GT768" s="14"/>
      <c r="GU768" s="14"/>
      <c r="GV768" s="14"/>
      <c r="GW768" s="14"/>
      <c r="GX768" s="14"/>
      <c r="GY768" s="14"/>
      <c r="GZ768" s="14"/>
      <c r="HA768" s="14"/>
      <c r="HB768" s="14"/>
      <c r="HC768" s="14"/>
      <c r="HD768" s="14"/>
      <c r="HE768" s="14"/>
      <c r="HF768" s="14"/>
      <c r="HG768" s="14"/>
      <c r="HH768" s="14"/>
      <c r="HI768" s="14"/>
      <c r="HJ768" s="14"/>
      <c r="HK768" s="14"/>
      <c r="HL768" s="12"/>
      <c r="HM768" s="14"/>
      <c r="HN768" s="14"/>
      <c r="HO768" s="14"/>
      <c r="HP768" s="14"/>
      <c r="HQ768" s="12">
        <f t="shared" si="106"/>
        <v>5</v>
      </c>
      <c r="HR768" s="12">
        <v>72000.0</v>
      </c>
      <c r="HS768" s="12">
        <v>0.0</v>
      </c>
      <c r="HT768" s="12">
        <v>0.0</v>
      </c>
      <c r="HU768" s="12">
        <v>0.0</v>
      </c>
      <c r="HV768" s="12">
        <v>0.0</v>
      </c>
      <c r="HW768" s="12">
        <v>0.0</v>
      </c>
      <c r="HX768" s="12">
        <v>72000.0</v>
      </c>
      <c r="HY768" s="12" t="s">
        <v>6252</v>
      </c>
      <c r="HZ768" s="19">
        <v>36727.0</v>
      </c>
    </row>
    <row r="769">
      <c r="A769" s="12" t="s">
        <v>6253</v>
      </c>
      <c r="B769" s="12" t="s">
        <v>6254</v>
      </c>
      <c r="C769" s="13">
        <v>45240.0</v>
      </c>
      <c r="D769" s="12">
        <v>11.0</v>
      </c>
      <c r="E769" s="12" t="s">
        <v>2565</v>
      </c>
      <c r="F769" s="12" t="s">
        <v>2566</v>
      </c>
      <c r="G769" s="12" t="s">
        <v>237</v>
      </c>
      <c r="H769" s="12" t="s">
        <v>238</v>
      </c>
      <c r="I769" s="12" t="s">
        <v>239</v>
      </c>
      <c r="J769" s="14"/>
      <c r="K769" s="12" t="s">
        <v>6255</v>
      </c>
      <c r="L769" s="12" t="s">
        <v>6256</v>
      </c>
      <c r="M769" s="15" t="s">
        <v>268</v>
      </c>
      <c r="N769" s="12" t="s">
        <v>5951</v>
      </c>
      <c r="O769" s="12" t="s">
        <v>244</v>
      </c>
      <c r="P769" s="12" t="s">
        <v>245</v>
      </c>
      <c r="Q769" s="12" t="s">
        <v>246</v>
      </c>
      <c r="R769" s="12" t="s">
        <v>247</v>
      </c>
      <c r="S769" s="12" t="s">
        <v>248</v>
      </c>
      <c r="T769" s="16" t="s">
        <v>6257</v>
      </c>
      <c r="U769" s="17" t="s">
        <v>6258</v>
      </c>
      <c r="V769" s="12" t="str">
        <f t="shared" si="1"/>
        <v>3.550783</v>
      </c>
      <c r="W769" s="14" t="str">
        <f t="shared" si="2"/>
        <v>98.870282</v>
      </c>
      <c r="X769" s="14" t="str">
        <f t="shared" si="3"/>
        <v>3.552020</v>
      </c>
      <c r="Y769" s="14" t="str">
        <f t="shared" si="4"/>
        <v>98.869047</v>
      </c>
      <c r="Z769" s="18">
        <f t="shared" si="99"/>
        <v>19375779.36</v>
      </c>
      <c r="AA769" s="14" t="str">
        <f t="shared" si="6"/>
        <v>Diluar Radius</v>
      </c>
      <c r="AB769" s="14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4"/>
      <c r="DR769" s="12" t="b">
        <v>0</v>
      </c>
      <c r="DS769" s="12" t="b">
        <v>0</v>
      </c>
      <c r="DT769" s="12"/>
      <c r="DU769" s="12"/>
      <c r="DV769" s="12" t="s">
        <v>6259</v>
      </c>
      <c r="DW769" s="12" t="b">
        <v>1</v>
      </c>
      <c r="DX769" s="12"/>
      <c r="DY769" s="12"/>
      <c r="DZ769" s="12"/>
      <c r="EA769" s="12"/>
      <c r="EB769" s="12"/>
      <c r="EC769" s="12"/>
      <c r="ED769" s="12"/>
      <c r="EE769" s="12"/>
      <c r="EF769" s="14"/>
      <c r="EG769" s="14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4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4"/>
      <c r="FR769" s="12"/>
      <c r="FS769" s="12"/>
      <c r="FT769" s="12"/>
      <c r="FU769" s="12"/>
      <c r="FV769" s="12"/>
      <c r="FW769" s="12"/>
      <c r="FX769" s="12"/>
      <c r="FY769" s="12">
        <v>1.0</v>
      </c>
      <c r="FZ769" s="12"/>
      <c r="GA769" s="12"/>
      <c r="GB769" s="12"/>
      <c r="GC769" s="12"/>
      <c r="GD769" s="12"/>
      <c r="GE769" s="12"/>
      <c r="GF769" s="12"/>
      <c r="GG769" s="12"/>
      <c r="GH769" s="12"/>
      <c r="GI769" s="12"/>
      <c r="GJ769" s="12"/>
      <c r="GK769" s="14"/>
      <c r="GL769" s="14"/>
      <c r="GM769" s="12"/>
      <c r="GN769" s="12"/>
      <c r="GO769" s="14"/>
      <c r="GP769" s="14"/>
      <c r="GQ769" s="12"/>
      <c r="GR769" s="14"/>
      <c r="GS769" s="12"/>
      <c r="GT769" s="14"/>
      <c r="GU769" s="14"/>
      <c r="GV769" s="14"/>
      <c r="GW769" s="14"/>
      <c r="GX769" s="14"/>
      <c r="GY769" s="14"/>
      <c r="GZ769" s="14"/>
      <c r="HA769" s="14"/>
      <c r="HB769" s="14"/>
      <c r="HC769" s="14"/>
      <c r="HD769" s="14"/>
      <c r="HE769" s="14"/>
      <c r="HF769" s="14"/>
      <c r="HG769" s="14"/>
      <c r="HH769" s="14"/>
      <c r="HI769" s="14"/>
      <c r="HJ769" s="14"/>
      <c r="HK769" s="14"/>
      <c r="HL769" s="12"/>
      <c r="HM769" s="14"/>
      <c r="HN769" s="14"/>
      <c r="HO769" s="14"/>
      <c r="HP769" s="14"/>
      <c r="HQ769" s="12">
        <f t="shared" si="106"/>
        <v>0</v>
      </c>
      <c r="HR769" s="12">
        <v>12000.0</v>
      </c>
      <c r="HS769" s="12">
        <v>0.0</v>
      </c>
      <c r="HT769" s="12">
        <v>0.0</v>
      </c>
      <c r="HU769" s="12">
        <v>0.0</v>
      </c>
      <c r="HV769" s="12">
        <v>0.0</v>
      </c>
      <c r="HW769" s="12">
        <v>0.0</v>
      </c>
      <c r="HX769" s="12">
        <v>12000.0</v>
      </c>
      <c r="HY769" s="12" t="s">
        <v>6260</v>
      </c>
      <c r="HZ769" s="12" t="s">
        <v>5442</v>
      </c>
    </row>
    <row r="770">
      <c r="A770" s="12" t="s">
        <v>6261</v>
      </c>
      <c r="B770" s="12" t="s">
        <v>6262</v>
      </c>
      <c r="C770" s="13">
        <v>45240.0</v>
      </c>
      <c r="D770" s="12">
        <v>11.0</v>
      </c>
      <c r="E770" s="12" t="s">
        <v>1094</v>
      </c>
      <c r="F770" s="12" t="s">
        <v>1095</v>
      </c>
      <c r="G770" s="12" t="s">
        <v>237</v>
      </c>
      <c r="H770" s="12" t="s">
        <v>238</v>
      </c>
      <c r="I770" s="12" t="s">
        <v>239</v>
      </c>
      <c r="J770" s="14"/>
      <c r="K770" s="12" t="s">
        <v>6263</v>
      </c>
      <c r="L770" s="12" t="s">
        <v>6264</v>
      </c>
      <c r="M770" s="15" t="s">
        <v>1727</v>
      </c>
      <c r="N770" s="12" t="s">
        <v>1099</v>
      </c>
      <c r="O770" s="12" t="s">
        <v>1100</v>
      </c>
      <c r="P770" s="12" t="s">
        <v>245</v>
      </c>
      <c r="Q770" s="12" t="s">
        <v>428</v>
      </c>
      <c r="R770" s="12" t="s">
        <v>429</v>
      </c>
      <c r="S770" s="12" t="s">
        <v>248</v>
      </c>
      <c r="T770" s="16" t="s">
        <v>6265</v>
      </c>
      <c r="U770" s="17" t="s">
        <v>6266</v>
      </c>
      <c r="V770" s="12" t="str">
        <f t="shared" si="1"/>
        <v>3.106444</v>
      </c>
      <c r="W770" s="14" t="str">
        <f t="shared" si="2"/>
        <v>98.495820</v>
      </c>
      <c r="X770" s="14" t="str">
        <f t="shared" si="3"/>
        <v>3.106451</v>
      </c>
      <c r="Y770" s="14" t="str">
        <f t="shared" si="4"/>
        <v>98.495835</v>
      </c>
      <c r="Z770" s="18">
        <f t="shared" si="99"/>
        <v>1834144.258</v>
      </c>
      <c r="AA770" s="14" t="str">
        <f t="shared" si="6"/>
        <v>Diluar Radius</v>
      </c>
      <c r="AB770" s="14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4"/>
      <c r="DR770" s="12" t="b">
        <v>0</v>
      </c>
      <c r="DS770" s="12" t="b">
        <v>0</v>
      </c>
      <c r="DT770" s="12"/>
      <c r="DU770" s="12"/>
      <c r="DV770" s="12" t="s">
        <v>6267</v>
      </c>
      <c r="DW770" s="12" t="b">
        <v>1</v>
      </c>
      <c r="DX770" s="12"/>
      <c r="DY770" s="12"/>
      <c r="DZ770" s="12"/>
      <c r="EA770" s="12"/>
      <c r="EB770" s="12"/>
      <c r="EC770" s="12"/>
      <c r="ED770" s="12"/>
      <c r="EE770" s="12"/>
      <c r="EF770" s="14"/>
      <c r="EG770" s="14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4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4"/>
      <c r="FR770" s="12"/>
      <c r="FS770" s="12"/>
      <c r="FT770" s="12"/>
      <c r="FU770" s="12"/>
      <c r="FV770" s="12"/>
      <c r="FW770" s="12"/>
      <c r="FX770" s="12"/>
      <c r="FY770" s="12"/>
      <c r="FZ770" s="12"/>
      <c r="GA770" s="12"/>
      <c r="GB770" s="12"/>
      <c r="GC770" s="12"/>
      <c r="GD770" s="12"/>
      <c r="GE770" s="12"/>
      <c r="GF770" s="12">
        <v>4.0</v>
      </c>
      <c r="GG770" s="12"/>
      <c r="GH770" s="12"/>
      <c r="GI770" s="12"/>
      <c r="GJ770" s="12"/>
      <c r="GK770" s="14"/>
      <c r="GL770" s="14"/>
      <c r="GM770" s="12"/>
      <c r="GN770" s="12"/>
      <c r="GO770" s="14"/>
      <c r="GP770" s="14"/>
      <c r="GQ770" s="12"/>
      <c r="GR770" s="14"/>
      <c r="GS770" s="12"/>
      <c r="GT770" s="14"/>
      <c r="GU770" s="14"/>
      <c r="GV770" s="14"/>
      <c r="GW770" s="14"/>
      <c r="GX770" s="14"/>
      <c r="GY770" s="14"/>
      <c r="GZ770" s="14"/>
      <c r="HA770" s="14"/>
      <c r="HB770" s="14"/>
      <c r="HC770" s="14"/>
      <c r="HD770" s="14"/>
      <c r="HE770" s="14"/>
      <c r="HF770" s="14"/>
      <c r="HG770" s="14"/>
      <c r="HH770" s="14"/>
      <c r="HI770" s="14"/>
      <c r="HJ770" s="14"/>
      <c r="HK770" s="14"/>
      <c r="HL770" s="12"/>
      <c r="HM770" s="14"/>
      <c r="HN770" s="14"/>
      <c r="HO770" s="14"/>
      <c r="HP770" s="14"/>
      <c r="HQ770" s="12">
        <f t="shared" si="106"/>
        <v>0</v>
      </c>
      <c r="HR770" s="12">
        <v>48000.0</v>
      </c>
      <c r="HS770" s="12">
        <v>0.0</v>
      </c>
      <c r="HT770" s="12">
        <v>0.0</v>
      </c>
      <c r="HU770" s="12">
        <v>0.0</v>
      </c>
      <c r="HV770" s="12">
        <v>0.0</v>
      </c>
      <c r="HW770" s="12">
        <v>0.0</v>
      </c>
      <c r="HX770" s="12">
        <v>48000.0</v>
      </c>
      <c r="HY770" s="12" t="s">
        <v>6268</v>
      </c>
      <c r="HZ770" s="19">
        <v>36550.0</v>
      </c>
    </row>
    <row r="771">
      <c r="A771" s="12" t="s">
        <v>6269</v>
      </c>
      <c r="B771" s="12" t="s">
        <v>6270</v>
      </c>
      <c r="C771" s="13">
        <v>45240.0</v>
      </c>
      <c r="D771" s="12">
        <v>11.0</v>
      </c>
      <c r="E771" s="12" t="s">
        <v>235</v>
      </c>
      <c r="F771" s="12" t="s">
        <v>236</v>
      </c>
      <c r="G771" s="12" t="s">
        <v>237</v>
      </c>
      <c r="H771" s="12" t="s">
        <v>238</v>
      </c>
      <c r="I771" s="12" t="s">
        <v>239</v>
      </c>
      <c r="J771" s="14"/>
      <c r="K771" s="12" t="s">
        <v>6271</v>
      </c>
      <c r="L771" s="12" t="s">
        <v>6272</v>
      </c>
      <c r="M771" s="15" t="s">
        <v>268</v>
      </c>
      <c r="N771" s="12" t="s">
        <v>713</v>
      </c>
      <c r="O771" s="12" t="s">
        <v>259</v>
      </c>
      <c r="P771" s="12" t="s">
        <v>245</v>
      </c>
      <c r="Q771" s="12" t="s">
        <v>299</v>
      </c>
      <c r="R771" s="12" t="s">
        <v>247</v>
      </c>
      <c r="S771" s="12" t="s">
        <v>6273</v>
      </c>
      <c r="T771" s="16" t="s">
        <v>6274</v>
      </c>
      <c r="U771" s="17" t="s">
        <v>6275</v>
      </c>
      <c r="V771" s="12" t="str">
        <f t="shared" si="1"/>
        <v>3.599013</v>
      </c>
      <c r="W771" s="14" t="str">
        <f t="shared" si="2"/>
        <v>98.722776</v>
      </c>
      <c r="X771" s="14" t="str">
        <f t="shared" si="3"/>
        <v>3.599072</v>
      </c>
      <c r="Y771" s="14" t="str">
        <f t="shared" si="4"/>
        <v>98.722816</v>
      </c>
      <c r="Z771" s="18">
        <f t="shared" si="99"/>
        <v>6559456.069</v>
      </c>
      <c r="AA771" s="14" t="str">
        <f t="shared" si="6"/>
        <v>Diluar Radius</v>
      </c>
      <c r="AB771" s="14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4"/>
      <c r="DR771" s="12" t="b">
        <v>0</v>
      </c>
      <c r="DS771" s="12" t="b">
        <v>0</v>
      </c>
      <c r="DT771" s="12"/>
      <c r="DU771" s="12"/>
      <c r="DV771" s="12" t="s">
        <v>6276</v>
      </c>
      <c r="DW771" s="12" t="b">
        <v>0</v>
      </c>
      <c r="DX771" s="12"/>
      <c r="DY771" s="12"/>
      <c r="DZ771" s="12"/>
      <c r="EA771" s="12"/>
      <c r="EB771" s="12"/>
      <c r="EC771" s="12"/>
      <c r="ED771" s="12"/>
      <c r="EE771" s="12"/>
      <c r="EF771" s="14"/>
      <c r="EG771" s="14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4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4"/>
      <c r="FR771" s="12"/>
      <c r="FS771" s="12"/>
      <c r="FT771" s="12"/>
      <c r="FU771" s="12"/>
      <c r="FV771" s="12"/>
      <c r="FW771" s="12"/>
      <c r="FX771" s="12"/>
      <c r="FY771" s="12"/>
      <c r="FZ771" s="12"/>
      <c r="GA771" s="12"/>
      <c r="GB771" s="12"/>
      <c r="GC771" s="12"/>
      <c r="GD771" s="12"/>
      <c r="GE771" s="12"/>
      <c r="GF771" s="12"/>
      <c r="GG771" s="12"/>
      <c r="GH771" s="12"/>
      <c r="GI771" s="12"/>
      <c r="GJ771" s="12"/>
      <c r="GK771" s="14"/>
      <c r="GL771" s="14"/>
      <c r="GM771" s="12"/>
      <c r="GN771" s="12"/>
      <c r="GO771" s="14"/>
      <c r="GP771" s="14"/>
      <c r="GQ771" s="12"/>
      <c r="GR771" s="14"/>
      <c r="GS771" s="12"/>
      <c r="GT771" s="14"/>
      <c r="GU771" s="14"/>
      <c r="GV771" s="14"/>
      <c r="GW771" s="14"/>
      <c r="GX771" s="14"/>
      <c r="GY771" s="14"/>
      <c r="GZ771" s="14"/>
      <c r="HA771" s="14"/>
      <c r="HB771" s="14"/>
      <c r="HC771" s="14"/>
      <c r="HD771" s="14"/>
      <c r="HE771" s="14"/>
      <c r="HF771" s="14"/>
      <c r="HG771" s="14"/>
      <c r="HH771" s="14"/>
      <c r="HI771" s="14"/>
      <c r="HJ771" s="14"/>
      <c r="HK771" s="14"/>
      <c r="HL771" s="12"/>
      <c r="HM771" s="14"/>
      <c r="HN771" s="14"/>
      <c r="HO771" s="14"/>
      <c r="HP771" s="14"/>
      <c r="HQ771" s="12">
        <f t="shared" si="106"/>
        <v>0</v>
      </c>
      <c r="HR771" s="12">
        <v>0.0</v>
      </c>
      <c r="HS771" s="12">
        <v>0.0</v>
      </c>
      <c r="HT771" s="12">
        <v>0.0</v>
      </c>
      <c r="HU771" s="12">
        <v>0.0</v>
      </c>
      <c r="HV771" s="12">
        <v>0.0</v>
      </c>
      <c r="HW771" s="12">
        <v>0.0</v>
      </c>
      <c r="HX771" s="12">
        <v>0.0</v>
      </c>
      <c r="HY771" s="12" t="s">
        <v>6277</v>
      </c>
      <c r="HZ771" s="12" t="s">
        <v>1518</v>
      </c>
    </row>
    <row r="772">
      <c r="A772" s="12" t="s">
        <v>6278</v>
      </c>
      <c r="B772" s="12" t="s">
        <v>6279</v>
      </c>
      <c r="C772" s="13">
        <v>45240.0</v>
      </c>
      <c r="D772" s="12">
        <v>11.0</v>
      </c>
      <c r="E772" s="12" t="s">
        <v>235</v>
      </c>
      <c r="F772" s="12" t="s">
        <v>236</v>
      </c>
      <c r="G772" s="12" t="s">
        <v>237</v>
      </c>
      <c r="H772" s="12" t="s">
        <v>238</v>
      </c>
      <c r="I772" s="12" t="s">
        <v>239</v>
      </c>
      <c r="J772" s="14"/>
      <c r="K772" s="12" t="s">
        <v>6280</v>
      </c>
      <c r="L772" s="12" t="s">
        <v>6281</v>
      </c>
      <c r="M772" s="15" t="s">
        <v>268</v>
      </c>
      <c r="N772" s="12" t="s">
        <v>713</v>
      </c>
      <c r="O772" s="12" t="s">
        <v>259</v>
      </c>
      <c r="P772" s="12" t="s">
        <v>245</v>
      </c>
      <c r="Q772" s="12" t="s">
        <v>246</v>
      </c>
      <c r="R772" s="12" t="s">
        <v>247</v>
      </c>
      <c r="S772" s="12" t="s">
        <v>6282</v>
      </c>
      <c r="T772" s="16" t="s">
        <v>6283</v>
      </c>
      <c r="U772" s="17" t="s">
        <v>6284</v>
      </c>
      <c r="V772" s="12" t="str">
        <f t="shared" si="1"/>
        <v>3.599475</v>
      </c>
      <c r="W772" s="14" t="str">
        <f t="shared" si="2"/>
        <v>98.722076</v>
      </c>
      <c r="X772" s="14" t="str">
        <f t="shared" si="3"/>
        <v>3.599266</v>
      </c>
      <c r="Y772" s="14" t="str">
        <f t="shared" si="4"/>
        <v>98.722009</v>
      </c>
      <c r="Z772" s="18">
        <f t="shared" si="99"/>
        <v>11980453.42</v>
      </c>
      <c r="AA772" s="14" t="str">
        <f t="shared" si="6"/>
        <v>Diluar Radius</v>
      </c>
      <c r="AB772" s="14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4"/>
      <c r="DR772" s="12" t="b">
        <v>0</v>
      </c>
      <c r="DS772" s="12" t="b">
        <v>0</v>
      </c>
      <c r="DT772" s="12"/>
      <c r="DU772" s="12"/>
      <c r="DV772" s="12" t="s">
        <v>6285</v>
      </c>
      <c r="DW772" s="12" t="b">
        <v>0</v>
      </c>
      <c r="DX772" s="12"/>
      <c r="DY772" s="12"/>
      <c r="DZ772" s="12"/>
      <c r="EA772" s="12"/>
      <c r="EB772" s="12"/>
      <c r="EC772" s="12"/>
      <c r="ED772" s="12"/>
      <c r="EE772" s="12"/>
      <c r="EF772" s="14"/>
      <c r="EG772" s="14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4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4"/>
      <c r="FR772" s="12"/>
      <c r="FS772" s="12"/>
      <c r="FT772" s="12"/>
      <c r="FU772" s="12"/>
      <c r="FV772" s="12"/>
      <c r="FW772" s="12"/>
      <c r="FX772" s="12"/>
      <c r="FY772" s="12"/>
      <c r="FZ772" s="12"/>
      <c r="GA772" s="12"/>
      <c r="GB772" s="12"/>
      <c r="GC772" s="12"/>
      <c r="GD772" s="12"/>
      <c r="GE772" s="12"/>
      <c r="GF772" s="12"/>
      <c r="GG772" s="12"/>
      <c r="GH772" s="12"/>
      <c r="GI772" s="12"/>
      <c r="GJ772" s="12"/>
      <c r="GK772" s="14"/>
      <c r="GL772" s="14"/>
      <c r="GM772" s="12"/>
      <c r="GN772" s="12"/>
      <c r="GO772" s="14"/>
      <c r="GP772" s="14"/>
      <c r="GQ772" s="12"/>
      <c r="GR772" s="14"/>
      <c r="GS772" s="12"/>
      <c r="GT772" s="14"/>
      <c r="GU772" s="14"/>
      <c r="GV772" s="14"/>
      <c r="GW772" s="14"/>
      <c r="GX772" s="14"/>
      <c r="GY772" s="14"/>
      <c r="GZ772" s="14"/>
      <c r="HA772" s="14"/>
      <c r="HB772" s="14"/>
      <c r="HC772" s="14"/>
      <c r="HD772" s="14"/>
      <c r="HE772" s="14"/>
      <c r="HF772" s="14"/>
      <c r="HG772" s="14"/>
      <c r="HH772" s="14"/>
      <c r="HI772" s="14"/>
      <c r="HJ772" s="14"/>
      <c r="HK772" s="14"/>
      <c r="HL772" s="12"/>
      <c r="HM772" s="14"/>
      <c r="HN772" s="14"/>
      <c r="HO772" s="14"/>
      <c r="HP772" s="14"/>
      <c r="HQ772" s="12">
        <f t="shared" si="106"/>
        <v>0</v>
      </c>
      <c r="HR772" s="12">
        <v>0.0</v>
      </c>
      <c r="HS772" s="12">
        <v>0.0</v>
      </c>
      <c r="HT772" s="12">
        <v>0.0</v>
      </c>
      <c r="HU772" s="12">
        <v>0.0</v>
      </c>
      <c r="HV772" s="12">
        <v>0.0</v>
      </c>
      <c r="HW772" s="12">
        <v>0.0</v>
      </c>
      <c r="HX772" s="12">
        <v>0.0</v>
      </c>
      <c r="HY772" s="12" t="s">
        <v>6286</v>
      </c>
      <c r="HZ772" s="19">
        <v>36528.0</v>
      </c>
    </row>
    <row r="773">
      <c r="A773" s="12" t="s">
        <v>6287</v>
      </c>
      <c r="B773" s="20">
        <v>37724.0</v>
      </c>
      <c r="C773" s="13">
        <v>45240.0</v>
      </c>
      <c r="D773" s="12">
        <v>11.0</v>
      </c>
      <c r="E773" s="12" t="s">
        <v>293</v>
      </c>
      <c r="F773" s="12" t="s">
        <v>629</v>
      </c>
      <c r="G773" s="12" t="s">
        <v>237</v>
      </c>
      <c r="H773" s="12" t="s">
        <v>238</v>
      </c>
      <c r="I773" s="12" t="s">
        <v>239</v>
      </c>
      <c r="J773" s="14"/>
      <c r="K773" s="12" t="s">
        <v>6288</v>
      </c>
      <c r="L773" s="12" t="s">
        <v>6289</v>
      </c>
      <c r="M773" s="15" t="s">
        <v>297</v>
      </c>
      <c r="N773" s="12" t="s">
        <v>744</v>
      </c>
      <c r="O773" s="12" t="s">
        <v>259</v>
      </c>
      <c r="P773" s="12" t="s">
        <v>245</v>
      </c>
      <c r="Q773" s="12" t="s">
        <v>299</v>
      </c>
      <c r="R773" s="12" t="s">
        <v>247</v>
      </c>
      <c r="S773" s="12" t="s">
        <v>248</v>
      </c>
      <c r="T773" s="16" t="s">
        <v>6290</v>
      </c>
      <c r="U773" s="17" t="s">
        <v>6291</v>
      </c>
      <c r="V773" s="12" t="str">
        <f t="shared" si="1"/>
        <v>3.600917</v>
      </c>
      <c r="W773" s="14" t="str">
        <f t="shared" si="2"/>
        <v>98.641648</v>
      </c>
      <c r="X773" s="14" t="str">
        <f t="shared" si="3"/>
        <v>3.600997</v>
      </c>
      <c r="Y773" s="14" t="str">
        <f t="shared" si="4"/>
        <v>98.641681</v>
      </c>
      <c r="Z773" s="18">
        <f t="shared" si="99"/>
        <v>8825597.705</v>
      </c>
      <c r="AA773" s="14" t="str">
        <f t="shared" si="6"/>
        <v>Diluar Radius</v>
      </c>
      <c r="AB773" s="14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4"/>
      <c r="DR773" s="12" t="b">
        <v>0</v>
      </c>
      <c r="DS773" s="12" t="b">
        <v>0</v>
      </c>
      <c r="DT773" s="12"/>
      <c r="DU773" s="12"/>
      <c r="DV773" s="12" t="s">
        <v>6292</v>
      </c>
      <c r="DW773" s="12" t="b">
        <v>0</v>
      </c>
      <c r="DX773" s="12"/>
      <c r="DY773" s="12"/>
      <c r="DZ773" s="12"/>
      <c r="EA773" s="12"/>
      <c r="EB773" s="12"/>
      <c r="EC773" s="12"/>
      <c r="ED773" s="12"/>
      <c r="EE773" s="12"/>
      <c r="EF773" s="14"/>
      <c r="EG773" s="14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4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4"/>
      <c r="FR773" s="12"/>
      <c r="FS773" s="12"/>
      <c r="FT773" s="12"/>
      <c r="FU773" s="12"/>
      <c r="FV773" s="12"/>
      <c r="FW773" s="12"/>
      <c r="FX773" s="12"/>
      <c r="FY773" s="12"/>
      <c r="FZ773" s="12"/>
      <c r="GA773" s="12"/>
      <c r="GB773" s="12"/>
      <c r="GC773" s="12"/>
      <c r="GD773" s="12"/>
      <c r="GE773" s="12"/>
      <c r="GF773" s="12"/>
      <c r="GG773" s="12"/>
      <c r="GH773" s="12"/>
      <c r="GI773" s="12"/>
      <c r="GJ773" s="12"/>
      <c r="GK773" s="14"/>
      <c r="GL773" s="14"/>
      <c r="GM773" s="12"/>
      <c r="GN773" s="12"/>
      <c r="GO773" s="14"/>
      <c r="GP773" s="14"/>
      <c r="GQ773" s="12"/>
      <c r="GR773" s="14"/>
      <c r="GS773" s="12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2"/>
      <c r="HM773" s="14"/>
      <c r="HN773" s="14"/>
      <c r="HO773" s="14"/>
      <c r="HP773" s="14"/>
      <c r="HQ773" s="12">
        <f t="shared" si="106"/>
        <v>0</v>
      </c>
      <c r="HR773" s="12">
        <v>0.0</v>
      </c>
      <c r="HS773" s="12">
        <v>0.0</v>
      </c>
      <c r="HT773" s="12">
        <v>0.0</v>
      </c>
      <c r="HU773" s="12">
        <v>0.0</v>
      </c>
      <c r="HV773" s="12">
        <v>0.0</v>
      </c>
      <c r="HW773" s="12">
        <v>0.0</v>
      </c>
      <c r="HX773" s="12">
        <v>0.0</v>
      </c>
      <c r="HY773" s="20">
        <v>43598.0</v>
      </c>
      <c r="HZ773" s="19">
        <v>36541.0</v>
      </c>
    </row>
    <row r="774">
      <c r="A774" s="12" t="s">
        <v>6293</v>
      </c>
      <c r="B774" s="20">
        <v>37328.0</v>
      </c>
      <c r="C774" s="13">
        <v>45240.0</v>
      </c>
      <c r="D774" s="12">
        <v>11.0</v>
      </c>
      <c r="E774" s="12" t="s">
        <v>3251</v>
      </c>
      <c r="F774" s="12" t="s">
        <v>3252</v>
      </c>
      <c r="G774" s="12" t="s">
        <v>237</v>
      </c>
      <c r="H774" s="12" t="s">
        <v>238</v>
      </c>
      <c r="I774" s="12" t="s">
        <v>239</v>
      </c>
      <c r="J774" s="14"/>
      <c r="K774" s="12" t="s">
        <v>6294</v>
      </c>
      <c r="L774" s="12" t="s">
        <v>6295</v>
      </c>
      <c r="M774" s="15" t="s">
        <v>600</v>
      </c>
      <c r="N774" s="12" t="s">
        <v>3255</v>
      </c>
      <c r="O774" s="12" t="s">
        <v>3256</v>
      </c>
      <c r="P774" s="12" t="s">
        <v>245</v>
      </c>
      <c r="Q774" s="12" t="s">
        <v>278</v>
      </c>
      <c r="R774" s="12" t="s">
        <v>279</v>
      </c>
      <c r="S774" s="12" t="s">
        <v>248</v>
      </c>
      <c r="T774" s="16" t="s">
        <v>6296</v>
      </c>
      <c r="U774" s="17" t="s">
        <v>6297</v>
      </c>
      <c r="V774" s="12" t="str">
        <f t="shared" si="1"/>
        <v>3.637522</v>
      </c>
      <c r="W774" s="14" t="str">
        <f t="shared" si="2"/>
        <v>98.492081</v>
      </c>
      <c r="X774" s="14" t="str">
        <f t="shared" si="3"/>
        <v>3.637507</v>
      </c>
      <c r="Y774" s="14" t="str">
        <f t="shared" si="4"/>
        <v>98.492114</v>
      </c>
      <c r="Z774" s="18">
        <f t="shared" si="99"/>
        <v>1975534.476</v>
      </c>
      <c r="AA774" s="14" t="str">
        <f t="shared" si="6"/>
        <v>Diluar Radius</v>
      </c>
      <c r="AB774" s="14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4"/>
      <c r="DR774" s="12" t="b">
        <v>0</v>
      </c>
      <c r="DS774" s="12" t="b">
        <v>0</v>
      </c>
      <c r="DT774" s="12"/>
      <c r="DU774" s="12"/>
      <c r="DV774" s="12" t="s">
        <v>6298</v>
      </c>
      <c r="DW774" s="12" t="b">
        <v>1</v>
      </c>
      <c r="DX774" s="12"/>
      <c r="DY774" s="12"/>
      <c r="DZ774" s="12"/>
      <c r="EA774" s="12"/>
      <c r="EB774" s="12"/>
      <c r="EC774" s="12"/>
      <c r="ED774" s="12"/>
      <c r="EE774" s="12"/>
      <c r="EF774" s="14"/>
      <c r="EG774" s="14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4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>
        <v>4.0</v>
      </c>
      <c r="FP774" s="12"/>
      <c r="FQ774" s="14"/>
      <c r="FR774" s="12"/>
      <c r="FS774" s="12"/>
      <c r="FT774" s="12"/>
      <c r="FU774" s="12"/>
      <c r="FV774" s="12"/>
      <c r="FW774" s="12"/>
      <c r="FX774" s="12"/>
      <c r="FY774" s="12">
        <v>4.0</v>
      </c>
      <c r="FZ774" s="12"/>
      <c r="GA774" s="12"/>
      <c r="GB774" s="12"/>
      <c r="GC774" s="12"/>
      <c r="GD774" s="12"/>
      <c r="GE774" s="12"/>
      <c r="GF774" s="12"/>
      <c r="GG774" s="12"/>
      <c r="GH774" s="12"/>
      <c r="GI774" s="12"/>
      <c r="GJ774" s="12"/>
      <c r="GK774" s="14"/>
      <c r="GL774" s="14"/>
      <c r="GM774" s="12"/>
      <c r="GN774" s="12"/>
      <c r="GO774" s="14"/>
      <c r="GP774" s="14"/>
      <c r="GQ774" s="12"/>
      <c r="GR774" s="14"/>
      <c r="GS774" s="12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2"/>
      <c r="HM774" s="14"/>
      <c r="HN774" s="14"/>
      <c r="HO774" s="14"/>
      <c r="HP774" s="14"/>
      <c r="HQ774" s="12">
        <f t="shared" si="106"/>
        <v>0</v>
      </c>
      <c r="HR774" s="12">
        <v>96000.0</v>
      </c>
      <c r="HS774" s="12">
        <v>0.0</v>
      </c>
      <c r="HT774" s="12">
        <v>0.0</v>
      </c>
      <c r="HU774" s="12">
        <v>0.0</v>
      </c>
      <c r="HV774" s="12">
        <v>0.0</v>
      </c>
      <c r="HW774" s="12">
        <v>0.0</v>
      </c>
      <c r="HX774" s="12">
        <v>96000.0</v>
      </c>
      <c r="HY774" s="20">
        <v>36690.0</v>
      </c>
      <c r="HZ774" s="12" t="s">
        <v>626</v>
      </c>
    </row>
    <row r="775">
      <c r="A775" s="12" t="s">
        <v>6299</v>
      </c>
      <c r="B775" s="20">
        <v>44056.0</v>
      </c>
      <c r="C775" s="13">
        <v>45240.0</v>
      </c>
      <c r="D775" s="12">
        <v>11.0</v>
      </c>
      <c r="E775" s="12" t="s">
        <v>293</v>
      </c>
      <c r="F775" s="12" t="s">
        <v>629</v>
      </c>
      <c r="G775" s="12" t="s">
        <v>237</v>
      </c>
      <c r="H775" s="12" t="s">
        <v>238</v>
      </c>
      <c r="I775" s="12" t="s">
        <v>239</v>
      </c>
      <c r="J775" s="14"/>
      <c r="K775" s="12" t="s">
        <v>6300</v>
      </c>
      <c r="L775" s="12" t="s">
        <v>6301</v>
      </c>
      <c r="M775" s="15" t="s">
        <v>297</v>
      </c>
      <c r="N775" s="12" t="s">
        <v>744</v>
      </c>
      <c r="O775" s="12" t="s">
        <v>259</v>
      </c>
      <c r="P775" s="12" t="s">
        <v>245</v>
      </c>
      <c r="Q775" s="12" t="s">
        <v>299</v>
      </c>
      <c r="R775" s="12" t="s">
        <v>247</v>
      </c>
      <c r="S775" s="12" t="s">
        <v>248</v>
      </c>
      <c r="T775" s="16" t="s">
        <v>6302</v>
      </c>
      <c r="U775" s="17" t="s">
        <v>6303</v>
      </c>
      <c r="V775" s="12" t="str">
        <f t="shared" si="1"/>
        <v>3.600387</v>
      </c>
      <c r="W775" s="14" t="str">
        <f t="shared" si="2"/>
        <v>98.645142</v>
      </c>
      <c r="X775" s="14" t="str">
        <f t="shared" si="3"/>
        <v>3.600412</v>
      </c>
      <c r="Y775" s="14" t="str">
        <f t="shared" si="4"/>
        <v>98.645118</v>
      </c>
      <c r="Z775" s="18">
        <f t="shared" si="99"/>
        <v>3480717.39</v>
      </c>
      <c r="AA775" s="14" t="str">
        <f t="shared" si="6"/>
        <v>Diluar Radius</v>
      </c>
      <c r="AB775" s="14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4"/>
      <c r="DR775" s="12" t="b">
        <v>0</v>
      </c>
      <c r="DS775" s="12" t="b">
        <v>0</v>
      </c>
      <c r="DT775" s="12"/>
      <c r="DU775" s="12"/>
      <c r="DV775" s="12" t="s">
        <v>6304</v>
      </c>
      <c r="DW775" s="12" t="b">
        <v>1</v>
      </c>
      <c r="DX775" s="12"/>
      <c r="DY775" s="12"/>
      <c r="DZ775" s="12"/>
      <c r="EA775" s="12"/>
      <c r="EB775" s="12"/>
      <c r="EC775" s="12"/>
      <c r="ED775" s="12"/>
      <c r="EE775" s="12"/>
      <c r="EF775" s="14"/>
      <c r="EG775" s="14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4"/>
      <c r="EU775" s="12"/>
      <c r="EV775" s="12"/>
      <c r="EW775" s="12"/>
      <c r="EX775" s="12"/>
      <c r="EY775" s="12"/>
      <c r="EZ775" s="12"/>
      <c r="FA775" s="12"/>
      <c r="FB775" s="12"/>
      <c r="FC775" s="12">
        <v>1.0</v>
      </c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4"/>
      <c r="FR775" s="12"/>
      <c r="FS775" s="12"/>
      <c r="FT775" s="12"/>
      <c r="FU775" s="12"/>
      <c r="FV775" s="12"/>
      <c r="FW775" s="12"/>
      <c r="FX775" s="12"/>
      <c r="FY775" s="12">
        <v>1.0</v>
      </c>
      <c r="FZ775" s="12"/>
      <c r="GA775" s="12"/>
      <c r="GB775" s="12"/>
      <c r="GC775" s="12"/>
      <c r="GD775" s="12"/>
      <c r="GE775" s="12"/>
      <c r="GF775" s="12"/>
      <c r="GG775" s="12"/>
      <c r="GH775" s="12"/>
      <c r="GI775" s="12"/>
      <c r="GJ775" s="12"/>
      <c r="GK775" s="14"/>
      <c r="GL775" s="14"/>
      <c r="GM775" s="12"/>
      <c r="GN775" s="12"/>
      <c r="GO775" s="14"/>
      <c r="GP775" s="14"/>
      <c r="GQ775" s="12"/>
      <c r="GR775" s="14"/>
      <c r="GS775" s="12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2"/>
      <c r="HM775" s="14"/>
      <c r="HN775" s="14"/>
      <c r="HO775" s="14"/>
      <c r="HP775" s="14"/>
      <c r="HQ775" s="12">
        <f t="shared" si="106"/>
        <v>0</v>
      </c>
      <c r="HR775" s="12">
        <v>24000.0</v>
      </c>
      <c r="HS775" s="12">
        <v>0.0</v>
      </c>
      <c r="HT775" s="12">
        <v>0.0</v>
      </c>
      <c r="HU775" s="12">
        <v>0.0</v>
      </c>
      <c r="HV775" s="12">
        <v>0.0</v>
      </c>
      <c r="HW775" s="12">
        <v>0.0</v>
      </c>
      <c r="HX775" s="12">
        <v>24000.0</v>
      </c>
      <c r="HY775" s="20">
        <v>19250.0</v>
      </c>
      <c r="HZ775" s="12" t="s">
        <v>1235</v>
      </c>
    </row>
    <row r="776">
      <c r="A776" s="12" t="s">
        <v>6305</v>
      </c>
      <c r="B776" s="20">
        <v>46765.0</v>
      </c>
      <c r="C776" s="13">
        <v>45240.0</v>
      </c>
      <c r="D776" s="12">
        <v>11.0</v>
      </c>
      <c r="E776" s="12" t="s">
        <v>306</v>
      </c>
      <c r="F776" s="12" t="s">
        <v>318</v>
      </c>
      <c r="G776" s="12" t="s">
        <v>237</v>
      </c>
      <c r="H776" s="12" t="s">
        <v>238</v>
      </c>
      <c r="I776" s="12" t="s">
        <v>239</v>
      </c>
      <c r="J776" s="14"/>
      <c r="K776" s="12" t="s">
        <v>6306</v>
      </c>
      <c r="L776" s="12" t="s">
        <v>6307</v>
      </c>
      <c r="M776" s="15" t="s">
        <v>6308</v>
      </c>
      <c r="N776" s="12" t="s">
        <v>419</v>
      </c>
      <c r="O776" s="12" t="s">
        <v>259</v>
      </c>
      <c r="P776" s="12" t="s">
        <v>245</v>
      </c>
      <c r="Q776" s="12" t="s">
        <v>299</v>
      </c>
      <c r="R776" s="12" t="s">
        <v>247</v>
      </c>
      <c r="S776" s="12" t="s">
        <v>248</v>
      </c>
      <c r="T776" s="16" t="s">
        <v>4501</v>
      </c>
      <c r="U776" s="17" t="s">
        <v>6005</v>
      </c>
      <c r="V776" s="12" t="str">
        <f t="shared" si="1"/>
        <v>3.577335</v>
      </c>
      <c r="W776" s="14" t="str">
        <f t="shared" si="2"/>
        <v>98.621763</v>
      </c>
      <c r="X776" s="14" t="str">
        <f t="shared" si="3"/>
        <v>3.584233</v>
      </c>
      <c r="Y776" s="14" t="str">
        <f t="shared" si="4"/>
        <v>98.663528</v>
      </c>
      <c r="Z776" s="18">
        <f t="shared" si="99"/>
        <v>6458096.727</v>
      </c>
      <c r="AA776" s="14" t="str">
        <f t="shared" si="6"/>
        <v>Diluar Radius</v>
      </c>
      <c r="AB776" s="14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 t="b">
        <v>1</v>
      </c>
      <c r="AY776" s="12"/>
      <c r="AZ776" s="12" t="b">
        <v>1</v>
      </c>
      <c r="BA776" s="12"/>
      <c r="BB776" s="12" t="b">
        <v>1</v>
      </c>
      <c r="BC776" s="12"/>
      <c r="BD776" s="12"/>
      <c r="BE776" s="12"/>
      <c r="BF776" s="12" t="b">
        <v>1</v>
      </c>
      <c r="BG776" s="12"/>
      <c r="BH776" s="12"/>
      <c r="BI776" s="12" t="b">
        <v>1</v>
      </c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 t="b">
        <v>1</v>
      </c>
      <c r="BX776" s="12"/>
      <c r="BY776" s="12"/>
      <c r="BZ776" s="12" t="b">
        <v>1</v>
      </c>
      <c r="CA776" s="12"/>
      <c r="CB776" s="12" t="b">
        <v>1</v>
      </c>
      <c r="CC776" s="12"/>
      <c r="CD776" s="12"/>
      <c r="CE776" s="12"/>
      <c r="CF776" s="12"/>
      <c r="CG776" s="12" t="b">
        <v>1</v>
      </c>
      <c r="CH776" s="12"/>
      <c r="CI776" s="12"/>
      <c r="CJ776" s="12" t="b">
        <v>1</v>
      </c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4"/>
      <c r="DR776" s="12" t="b">
        <v>0</v>
      </c>
      <c r="DS776" s="12" t="b">
        <v>0</v>
      </c>
      <c r="DT776" s="12"/>
      <c r="DU776" s="12"/>
      <c r="DV776" s="12" t="s">
        <v>6309</v>
      </c>
      <c r="DW776" s="12" t="b">
        <v>1</v>
      </c>
      <c r="DX776" s="12"/>
      <c r="DY776" s="12"/>
      <c r="DZ776" s="12"/>
      <c r="EA776" s="12"/>
      <c r="EB776" s="12"/>
      <c r="EC776" s="12"/>
      <c r="ED776" s="12"/>
      <c r="EE776" s="12"/>
      <c r="EF776" s="14"/>
      <c r="EG776" s="14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4"/>
      <c r="EU776" s="12"/>
      <c r="EV776" s="12"/>
      <c r="EW776" s="12"/>
      <c r="EX776" s="12"/>
      <c r="EY776" s="12"/>
      <c r="EZ776" s="12"/>
      <c r="FA776" s="12"/>
      <c r="FB776" s="12"/>
      <c r="FC776" s="12">
        <v>1.0</v>
      </c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4"/>
      <c r="FR776" s="12">
        <v>1.0</v>
      </c>
      <c r="FS776" s="12"/>
      <c r="FT776" s="12"/>
      <c r="FU776" s="12"/>
      <c r="FV776" s="12"/>
      <c r="FW776" s="12"/>
      <c r="FX776" s="12"/>
      <c r="FY776" s="12">
        <v>1.0</v>
      </c>
      <c r="FZ776" s="12"/>
      <c r="GA776" s="12"/>
      <c r="GB776" s="12"/>
      <c r="GC776" s="12"/>
      <c r="GD776" s="12"/>
      <c r="GE776" s="12"/>
      <c r="GF776" s="12">
        <v>1.0</v>
      </c>
      <c r="GG776" s="12"/>
      <c r="GH776" s="12"/>
      <c r="GI776" s="12"/>
      <c r="GJ776" s="12"/>
      <c r="GK776" s="14"/>
      <c r="GL776" s="14"/>
      <c r="GM776" s="12"/>
      <c r="GN776" s="12"/>
      <c r="GO776" s="14"/>
      <c r="GP776" s="14"/>
      <c r="GQ776" s="12"/>
      <c r="GR776" s="14"/>
      <c r="GS776" s="12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2"/>
      <c r="HM776" s="14"/>
      <c r="HN776" s="14"/>
      <c r="HO776" s="14"/>
      <c r="HP776" s="14"/>
      <c r="HQ776" s="12">
        <f t="shared" si="106"/>
        <v>10</v>
      </c>
      <c r="HR776" s="12">
        <v>48000.0</v>
      </c>
      <c r="HS776" s="12">
        <v>0.0</v>
      </c>
      <c r="HT776" s="12">
        <v>0.0</v>
      </c>
      <c r="HU776" s="12">
        <v>0.0</v>
      </c>
      <c r="HV776" s="12">
        <v>0.0</v>
      </c>
      <c r="HW776" s="12">
        <v>0.0</v>
      </c>
      <c r="HX776" s="12">
        <v>48000.0</v>
      </c>
      <c r="HY776" s="12" t="s">
        <v>6310</v>
      </c>
      <c r="HZ776" s="12" t="s">
        <v>6311</v>
      </c>
    </row>
    <row r="777">
      <c r="A777" s="12" t="s">
        <v>6312</v>
      </c>
      <c r="B777" s="20">
        <v>14897.0</v>
      </c>
      <c r="C777" s="13">
        <v>45240.0</v>
      </c>
      <c r="D777" s="12">
        <v>11.0</v>
      </c>
      <c r="E777" s="12" t="s">
        <v>293</v>
      </c>
      <c r="F777" s="12" t="s">
        <v>629</v>
      </c>
      <c r="G777" s="12" t="s">
        <v>237</v>
      </c>
      <c r="H777" s="12" t="s">
        <v>238</v>
      </c>
      <c r="I777" s="12" t="s">
        <v>239</v>
      </c>
      <c r="J777" s="14"/>
      <c r="K777" s="12" t="s">
        <v>6313</v>
      </c>
      <c r="L777" s="12" t="s">
        <v>6314</v>
      </c>
      <c r="M777" s="15" t="s">
        <v>297</v>
      </c>
      <c r="N777" s="12" t="s">
        <v>744</v>
      </c>
      <c r="O777" s="12" t="s">
        <v>259</v>
      </c>
      <c r="P777" s="12" t="s">
        <v>245</v>
      </c>
      <c r="Q777" s="12" t="s">
        <v>299</v>
      </c>
      <c r="R777" s="12" t="s">
        <v>247</v>
      </c>
      <c r="S777" s="12" t="s">
        <v>248</v>
      </c>
      <c r="T777" s="16" t="s">
        <v>6315</v>
      </c>
      <c r="U777" s="17" t="s">
        <v>6316</v>
      </c>
      <c r="V777" s="12" t="str">
        <f t="shared" si="1"/>
        <v>3.600103</v>
      </c>
      <c r="W777" s="14" t="str">
        <f t="shared" si="2"/>
        <v>98.644802</v>
      </c>
      <c r="X777" s="14" t="str">
        <f t="shared" si="3"/>
        <v>3.600153</v>
      </c>
      <c r="Y777" s="14" t="str">
        <f t="shared" si="4"/>
        <v>98.644892</v>
      </c>
      <c r="Z777" s="18">
        <f t="shared" si="99"/>
        <v>6722523.949</v>
      </c>
      <c r="AA777" s="14" t="str">
        <f t="shared" si="6"/>
        <v>Diluar Radius</v>
      </c>
      <c r="AB777" s="14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4"/>
      <c r="DR777" s="12" t="b">
        <v>0</v>
      </c>
      <c r="DS777" s="12" t="b">
        <v>0</v>
      </c>
      <c r="DT777" s="12"/>
      <c r="DU777" s="12"/>
      <c r="DV777" s="12" t="s">
        <v>6317</v>
      </c>
      <c r="DW777" s="12" t="b">
        <v>1</v>
      </c>
      <c r="DX777" s="12"/>
      <c r="DY777" s="12"/>
      <c r="DZ777" s="12"/>
      <c r="EA777" s="12"/>
      <c r="EB777" s="12"/>
      <c r="EC777" s="12"/>
      <c r="ED777" s="12"/>
      <c r="EE777" s="12"/>
      <c r="EF777" s="14"/>
      <c r="EG777" s="14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4"/>
      <c r="EU777" s="12"/>
      <c r="EV777" s="12"/>
      <c r="EW777" s="12"/>
      <c r="EX777" s="12"/>
      <c r="EY777" s="12"/>
      <c r="EZ777" s="12"/>
      <c r="FA777" s="12"/>
      <c r="FB777" s="12"/>
      <c r="FC777" s="12">
        <v>1.0</v>
      </c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4"/>
      <c r="FR777" s="12"/>
      <c r="FS777" s="12"/>
      <c r="FT777" s="12"/>
      <c r="FU777" s="12"/>
      <c r="FV777" s="12"/>
      <c r="FW777" s="12"/>
      <c r="FX777" s="12"/>
      <c r="FY777" s="12"/>
      <c r="FZ777" s="12"/>
      <c r="GA777" s="12"/>
      <c r="GB777" s="12"/>
      <c r="GC777" s="12"/>
      <c r="GD777" s="12"/>
      <c r="GE777" s="12"/>
      <c r="GF777" s="12"/>
      <c r="GG777" s="12"/>
      <c r="GH777" s="12"/>
      <c r="GI777" s="12"/>
      <c r="GJ777" s="12"/>
      <c r="GK777" s="14"/>
      <c r="GL777" s="14"/>
      <c r="GM777" s="12"/>
      <c r="GN777" s="12"/>
      <c r="GO777" s="14"/>
      <c r="GP777" s="14"/>
      <c r="GQ777" s="12"/>
      <c r="GR777" s="14"/>
      <c r="GS777" s="12"/>
      <c r="GT777" s="14"/>
      <c r="GU777" s="14"/>
      <c r="GV777" s="14"/>
      <c r="GW777" s="14"/>
      <c r="GX777" s="14"/>
      <c r="GY777" s="14"/>
      <c r="GZ777" s="14"/>
      <c r="HA777" s="14"/>
      <c r="HB777" s="14"/>
      <c r="HC777" s="14"/>
      <c r="HD777" s="14"/>
      <c r="HE777" s="14"/>
      <c r="HF777" s="14"/>
      <c r="HG777" s="14"/>
      <c r="HH777" s="14"/>
      <c r="HI777" s="14"/>
      <c r="HJ777" s="14"/>
      <c r="HK777" s="14"/>
      <c r="HL777" s="12"/>
      <c r="HM777" s="14"/>
      <c r="HN777" s="14"/>
      <c r="HO777" s="14"/>
      <c r="HP777" s="14"/>
      <c r="HQ777" s="12">
        <f t="shared" si="106"/>
        <v>0</v>
      </c>
      <c r="HR777" s="12">
        <v>12000.0</v>
      </c>
      <c r="HS777" s="12">
        <v>0.0</v>
      </c>
      <c r="HT777" s="12">
        <v>0.0</v>
      </c>
      <c r="HU777" s="12">
        <v>0.0</v>
      </c>
      <c r="HV777" s="12">
        <v>0.0</v>
      </c>
      <c r="HW777" s="12">
        <v>0.0</v>
      </c>
      <c r="HX777" s="12">
        <v>12000.0</v>
      </c>
      <c r="HY777" s="12" t="s">
        <v>6318</v>
      </c>
      <c r="HZ777" s="12" t="s">
        <v>6319</v>
      </c>
    </row>
    <row r="778">
      <c r="A778" s="12" t="s">
        <v>6320</v>
      </c>
      <c r="B778" s="12" t="s">
        <v>6321</v>
      </c>
      <c r="C778" s="13">
        <v>45240.0</v>
      </c>
      <c r="D778" s="12">
        <v>11.0</v>
      </c>
      <c r="E778" s="12" t="s">
        <v>293</v>
      </c>
      <c r="F778" s="12" t="s">
        <v>629</v>
      </c>
      <c r="G778" s="12" t="s">
        <v>237</v>
      </c>
      <c r="H778" s="12" t="s">
        <v>238</v>
      </c>
      <c r="I778" s="12" t="s">
        <v>239</v>
      </c>
      <c r="J778" s="14"/>
      <c r="K778" s="12" t="s">
        <v>6322</v>
      </c>
      <c r="L778" s="12" t="s">
        <v>6323</v>
      </c>
      <c r="M778" s="15" t="s">
        <v>297</v>
      </c>
      <c r="N778" s="12" t="s">
        <v>744</v>
      </c>
      <c r="O778" s="12" t="s">
        <v>259</v>
      </c>
      <c r="P778" s="12" t="s">
        <v>245</v>
      </c>
      <c r="Q778" s="12" t="s">
        <v>299</v>
      </c>
      <c r="R778" s="12" t="s">
        <v>247</v>
      </c>
      <c r="S778" s="12" t="s">
        <v>248</v>
      </c>
      <c r="T778" s="16" t="s">
        <v>6324</v>
      </c>
      <c r="U778" s="17" t="s">
        <v>6325</v>
      </c>
      <c r="V778" s="12" t="str">
        <f t="shared" si="1"/>
        <v>3.600012</v>
      </c>
      <c r="W778" s="14" t="str">
        <f t="shared" si="2"/>
        <v>98.645009</v>
      </c>
      <c r="X778" s="14" t="str">
        <f t="shared" si="3"/>
        <v>3.600011</v>
      </c>
      <c r="Y778" s="14" t="str">
        <f t="shared" si="4"/>
        <v>98.645042</v>
      </c>
      <c r="Z778" s="18">
        <f t="shared" si="99"/>
        <v>3630041.345</v>
      </c>
      <c r="AA778" s="14" t="str">
        <f t="shared" si="6"/>
        <v>Diluar Radius</v>
      </c>
      <c r="AB778" s="14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4"/>
      <c r="DR778" s="12" t="b">
        <v>0</v>
      </c>
      <c r="DS778" s="12" t="b">
        <v>0</v>
      </c>
      <c r="DT778" s="12"/>
      <c r="DU778" s="12"/>
      <c r="DV778" s="12" t="s">
        <v>6326</v>
      </c>
      <c r="DW778" s="12" t="b">
        <v>1</v>
      </c>
      <c r="DX778" s="12"/>
      <c r="DY778" s="12"/>
      <c r="DZ778" s="12"/>
      <c r="EA778" s="12"/>
      <c r="EB778" s="12"/>
      <c r="EC778" s="12"/>
      <c r="ED778" s="12"/>
      <c r="EE778" s="12"/>
      <c r="EF778" s="14"/>
      <c r="EG778" s="14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4"/>
      <c r="EU778" s="12"/>
      <c r="EV778" s="12"/>
      <c r="EW778" s="12"/>
      <c r="EX778" s="12"/>
      <c r="EY778" s="12">
        <v>1.0</v>
      </c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4"/>
      <c r="FR778" s="12"/>
      <c r="FS778" s="12"/>
      <c r="FT778" s="12"/>
      <c r="FU778" s="12"/>
      <c r="FV778" s="12"/>
      <c r="FW778" s="12"/>
      <c r="FX778" s="12"/>
      <c r="FY778" s="12"/>
      <c r="FZ778" s="12"/>
      <c r="GA778" s="12"/>
      <c r="GB778" s="12"/>
      <c r="GC778" s="12"/>
      <c r="GD778" s="12"/>
      <c r="GE778" s="12"/>
      <c r="GF778" s="12"/>
      <c r="GG778" s="12"/>
      <c r="GH778" s="12"/>
      <c r="GI778" s="12"/>
      <c r="GJ778" s="12"/>
      <c r="GK778" s="14"/>
      <c r="GL778" s="14"/>
      <c r="GM778" s="12"/>
      <c r="GN778" s="12"/>
      <c r="GO778" s="14"/>
      <c r="GP778" s="14"/>
      <c r="GQ778" s="12"/>
      <c r="GR778" s="14"/>
      <c r="GS778" s="12"/>
      <c r="GT778" s="14"/>
      <c r="GU778" s="14"/>
      <c r="GV778" s="14"/>
      <c r="GW778" s="14"/>
      <c r="GX778" s="14"/>
      <c r="GY778" s="14"/>
      <c r="GZ778" s="14"/>
      <c r="HA778" s="14"/>
      <c r="HB778" s="14"/>
      <c r="HC778" s="14"/>
      <c r="HD778" s="14"/>
      <c r="HE778" s="14"/>
      <c r="HF778" s="14"/>
      <c r="HG778" s="14"/>
      <c r="HH778" s="14"/>
      <c r="HI778" s="14"/>
      <c r="HJ778" s="14"/>
      <c r="HK778" s="14"/>
      <c r="HL778" s="12"/>
      <c r="HM778" s="14"/>
      <c r="HN778" s="14"/>
      <c r="HO778" s="14"/>
      <c r="HP778" s="14"/>
      <c r="HQ778" s="12">
        <f t="shared" si="106"/>
        <v>0</v>
      </c>
      <c r="HR778" s="12">
        <v>12000.0</v>
      </c>
      <c r="HS778" s="12">
        <v>0.0</v>
      </c>
      <c r="HT778" s="12">
        <v>0.0</v>
      </c>
      <c r="HU778" s="12">
        <v>0.0</v>
      </c>
      <c r="HV778" s="12">
        <v>0.0</v>
      </c>
      <c r="HW778" s="12">
        <v>0.0</v>
      </c>
      <c r="HX778" s="12">
        <v>12000.0</v>
      </c>
      <c r="HY778" s="12" t="s">
        <v>6327</v>
      </c>
      <c r="HZ778" s="12" t="s">
        <v>1335</v>
      </c>
    </row>
    <row r="779">
      <c r="A779" s="12" t="s">
        <v>6328</v>
      </c>
      <c r="B779" s="12" t="s">
        <v>6329</v>
      </c>
      <c r="C779" s="13">
        <v>45240.0</v>
      </c>
      <c r="D779" s="12">
        <v>11.0</v>
      </c>
      <c r="E779" s="12" t="s">
        <v>293</v>
      </c>
      <c r="F779" s="12" t="s">
        <v>629</v>
      </c>
      <c r="G779" s="12" t="s">
        <v>237</v>
      </c>
      <c r="H779" s="12" t="s">
        <v>238</v>
      </c>
      <c r="I779" s="12" t="s">
        <v>239</v>
      </c>
      <c r="J779" s="14"/>
      <c r="K779" s="12" t="s">
        <v>6330</v>
      </c>
      <c r="L779" s="12" t="s">
        <v>6331</v>
      </c>
      <c r="M779" s="15" t="s">
        <v>297</v>
      </c>
      <c r="N779" s="12" t="s">
        <v>744</v>
      </c>
      <c r="O779" s="12" t="s">
        <v>259</v>
      </c>
      <c r="P779" s="12" t="s">
        <v>245</v>
      </c>
      <c r="Q779" s="12" t="s">
        <v>299</v>
      </c>
      <c r="R779" s="12" t="s">
        <v>247</v>
      </c>
      <c r="S779" s="12" t="s">
        <v>248</v>
      </c>
      <c r="T779" s="16" t="s">
        <v>6332</v>
      </c>
      <c r="U779" s="17" t="s">
        <v>6333</v>
      </c>
      <c r="V779" s="12" t="str">
        <f t="shared" si="1"/>
        <v>3.599919</v>
      </c>
      <c r="W779" s="14" t="str">
        <f t="shared" si="2"/>
        <v>98.644970</v>
      </c>
      <c r="X779" s="14" t="str">
        <f t="shared" si="3"/>
        <v>3.599918</v>
      </c>
      <c r="Y779" s="14" t="str">
        <f t="shared" si="4"/>
        <v>98.644835</v>
      </c>
      <c r="Z779" s="18">
        <f t="shared" si="99"/>
        <v>1122232.707</v>
      </c>
      <c r="AA779" s="14" t="str">
        <f t="shared" si="6"/>
        <v>Diluar Radius</v>
      </c>
      <c r="AB779" s="14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4"/>
      <c r="DR779" s="12" t="b">
        <v>0</v>
      </c>
      <c r="DS779" s="12" t="b">
        <v>0</v>
      </c>
      <c r="DT779" s="12"/>
      <c r="DU779" s="12"/>
      <c r="DV779" s="12" t="s">
        <v>6334</v>
      </c>
      <c r="DW779" s="12" t="b">
        <v>1</v>
      </c>
      <c r="DX779" s="12"/>
      <c r="DY779" s="12"/>
      <c r="DZ779" s="12"/>
      <c r="EA779" s="12"/>
      <c r="EB779" s="12"/>
      <c r="EC779" s="12"/>
      <c r="ED779" s="12"/>
      <c r="EE779" s="12"/>
      <c r="EF779" s="14"/>
      <c r="EG779" s="14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4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4"/>
      <c r="FR779" s="12"/>
      <c r="FS779" s="12"/>
      <c r="FT779" s="12"/>
      <c r="FU779" s="12"/>
      <c r="FV779" s="12"/>
      <c r="FW779" s="12"/>
      <c r="FX779" s="12"/>
      <c r="FY779" s="12">
        <v>1.0</v>
      </c>
      <c r="FZ779" s="12"/>
      <c r="GA779" s="12"/>
      <c r="GB779" s="12"/>
      <c r="GC779" s="12"/>
      <c r="GD779" s="12"/>
      <c r="GE779" s="12"/>
      <c r="GF779" s="12"/>
      <c r="GG779" s="12"/>
      <c r="GH779" s="12"/>
      <c r="GI779" s="12"/>
      <c r="GJ779" s="12"/>
      <c r="GK779" s="14"/>
      <c r="GL779" s="14"/>
      <c r="GM779" s="12"/>
      <c r="GN779" s="12"/>
      <c r="GO779" s="14"/>
      <c r="GP779" s="14"/>
      <c r="GQ779" s="12"/>
      <c r="GR779" s="14"/>
      <c r="GS779" s="12"/>
      <c r="GT779" s="14"/>
      <c r="GU779" s="14"/>
      <c r="GV779" s="14"/>
      <c r="GW779" s="14"/>
      <c r="GX779" s="14"/>
      <c r="GY779" s="14"/>
      <c r="GZ779" s="14"/>
      <c r="HA779" s="14"/>
      <c r="HB779" s="14"/>
      <c r="HC779" s="14"/>
      <c r="HD779" s="14"/>
      <c r="HE779" s="14"/>
      <c r="HF779" s="14"/>
      <c r="HG779" s="14"/>
      <c r="HH779" s="14"/>
      <c r="HI779" s="14"/>
      <c r="HJ779" s="14"/>
      <c r="HK779" s="14"/>
      <c r="HL779" s="12"/>
      <c r="HM779" s="14"/>
      <c r="HN779" s="14"/>
      <c r="HO779" s="14"/>
      <c r="HP779" s="14"/>
      <c r="HQ779" s="12">
        <f t="shared" si="106"/>
        <v>0</v>
      </c>
      <c r="HR779" s="12">
        <v>12000.0</v>
      </c>
      <c r="HS779" s="12">
        <v>0.0</v>
      </c>
      <c r="HT779" s="12">
        <v>0.0</v>
      </c>
      <c r="HU779" s="12">
        <v>0.0</v>
      </c>
      <c r="HV779" s="12">
        <v>0.0</v>
      </c>
      <c r="HW779" s="12">
        <v>0.0</v>
      </c>
      <c r="HX779" s="12">
        <v>12000.0</v>
      </c>
      <c r="HY779" s="12" t="s">
        <v>6335</v>
      </c>
      <c r="HZ779" s="19">
        <v>36548.0</v>
      </c>
    </row>
    <row r="780">
      <c r="A780" s="12" t="s">
        <v>6336</v>
      </c>
      <c r="B780" s="12" t="s">
        <v>6337</v>
      </c>
      <c r="C780" s="13">
        <v>45240.0</v>
      </c>
      <c r="D780" s="12">
        <v>11.0</v>
      </c>
      <c r="E780" s="12" t="s">
        <v>306</v>
      </c>
      <c r="F780" s="12" t="s">
        <v>318</v>
      </c>
      <c r="G780" s="12" t="s">
        <v>237</v>
      </c>
      <c r="H780" s="12" t="s">
        <v>238</v>
      </c>
      <c r="I780" s="12" t="s">
        <v>239</v>
      </c>
      <c r="J780" s="14"/>
      <c r="K780" s="12" t="s">
        <v>6338</v>
      </c>
      <c r="L780" s="12" t="s">
        <v>6339</v>
      </c>
      <c r="M780" s="15" t="s">
        <v>6340</v>
      </c>
      <c r="N780" s="12" t="s">
        <v>322</v>
      </c>
      <c r="O780" s="12" t="s">
        <v>259</v>
      </c>
      <c r="P780" s="12" t="s">
        <v>245</v>
      </c>
      <c r="Q780" s="12" t="s">
        <v>299</v>
      </c>
      <c r="R780" s="12" t="s">
        <v>247</v>
      </c>
      <c r="S780" s="12" t="s">
        <v>248</v>
      </c>
      <c r="T780" s="17"/>
      <c r="U780" s="17" t="s">
        <v>6005</v>
      </c>
      <c r="V780" s="12" t="str">
        <f t="shared" si="1"/>
        <v/>
      </c>
      <c r="W780" s="14" t="str">
        <f t="shared" si="2"/>
        <v/>
      </c>
      <c r="X780" s="14" t="str">
        <f t="shared" si="3"/>
        <v>3.584233</v>
      </c>
      <c r="Y780" s="14" t="str">
        <f t="shared" si="4"/>
        <v>98.663528</v>
      </c>
      <c r="Z780" s="18">
        <f t="shared" si="99"/>
        <v>8439887.794</v>
      </c>
      <c r="AA780" s="14" t="str">
        <f t="shared" si="6"/>
        <v>Diluar Radius</v>
      </c>
      <c r="AB780" s="14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 t="b">
        <v>1</v>
      </c>
      <c r="AY780" s="12"/>
      <c r="AZ780" s="12"/>
      <c r="BA780" s="12"/>
      <c r="BB780" s="12"/>
      <c r="BC780" s="12"/>
      <c r="BD780" s="12"/>
      <c r="BE780" s="12"/>
      <c r="BF780" s="12" t="b">
        <v>1</v>
      </c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 t="b">
        <v>1</v>
      </c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 t="b">
        <v>1</v>
      </c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4"/>
      <c r="DR780" s="12" t="b">
        <v>0</v>
      </c>
      <c r="DS780" s="12" t="b">
        <v>0</v>
      </c>
      <c r="DT780" s="12"/>
      <c r="DU780" s="12"/>
      <c r="DV780" s="12" t="s">
        <v>6341</v>
      </c>
      <c r="DW780" s="12" t="b">
        <v>0</v>
      </c>
      <c r="DX780" s="12"/>
      <c r="DY780" s="12"/>
      <c r="DZ780" s="12"/>
      <c r="EA780" s="12"/>
      <c r="EB780" s="12"/>
      <c r="EC780" s="12"/>
      <c r="ED780" s="12"/>
      <c r="EE780" s="12"/>
      <c r="EF780" s="14"/>
      <c r="EG780" s="14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4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4"/>
      <c r="FR780" s="12"/>
      <c r="FS780" s="12"/>
      <c r="FT780" s="12"/>
      <c r="FU780" s="12"/>
      <c r="FV780" s="12"/>
      <c r="FW780" s="12"/>
      <c r="FX780" s="12"/>
      <c r="FY780" s="12"/>
      <c r="FZ780" s="12"/>
      <c r="GA780" s="12"/>
      <c r="GB780" s="12"/>
      <c r="GC780" s="12"/>
      <c r="GD780" s="12"/>
      <c r="GE780" s="12"/>
      <c r="GF780" s="12"/>
      <c r="GG780" s="12"/>
      <c r="GH780" s="12"/>
      <c r="GI780" s="12"/>
      <c r="GJ780" s="12"/>
      <c r="GK780" s="14"/>
      <c r="GL780" s="14"/>
      <c r="GM780" s="12"/>
      <c r="GN780" s="12"/>
      <c r="GO780" s="14"/>
      <c r="GP780" s="14"/>
      <c r="GQ780" s="12"/>
      <c r="GR780" s="14"/>
      <c r="GS780" s="12"/>
      <c r="GT780" s="14"/>
      <c r="GU780" s="14"/>
      <c r="GV780" s="14"/>
      <c r="GW780" s="14"/>
      <c r="GX780" s="14"/>
      <c r="GY780" s="14"/>
      <c r="GZ780" s="14"/>
      <c r="HA780" s="14"/>
      <c r="HB780" s="14"/>
      <c r="HC780" s="14"/>
      <c r="HD780" s="14"/>
      <c r="HE780" s="14"/>
      <c r="HF780" s="14"/>
      <c r="HG780" s="14"/>
      <c r="HH780" s="14"/>
      <c r="HI780" s="14"/>
      <c r="HJ780" s="14"/>
      <c r="HK780" s="14"/>
      <c r="HL780" s="12"/>
      <c r="HM780" s="14"/>
      <c r="HN780" s="14"/>
      <c r="HO780" s="14"/>
      <c r="HP780" s="14"/>
      <c r="HQ780" s="12">
        <f t="shared" si="106"/>
        <v>4</v>
      </c>
      <c r="HR780" s="12">
        <v>0.0</v>
      </c>
      <c r="HS780" s="12">
        <v>0.0</v>
      </c>
      <c r="HT780" s="12">
        <v>0.0</v>
      </c>
      <c r="HU780" s="12">
        <v>0.0</v>
      </c>
      <c r="HV780" s="12">
        <v>0.0</v>
      </c>
      <c r="HW780" s="12">
        <v>0.0</v>
      </c>
      <c r="HX780" s="12">
        <v>0.0</v>
      </c>
      <c r="HY780" s="12" t="s">
        <v>6342</v>
      </c>
      <c r="HZ780" s="12" t="s">
        <v>6343</v>
      </c>
    </row>
    <row r="781">
      <c r="A781" s="12" t="s">
        <v>6344</v>
      </c>
      <c r="B781" s="12" t="s">
        <v>6345</v>
      </c>
      <c r="C781" s="13">
        <v>45240.0</v>
      </c>
      <c r="D781" s="12">
        <v>11.0</v>
      </c>
      <c r="E781" s="12" t="s">
        <v>2565</v>
      </c>
      <c r="F781" s="12" t="s">
        <v>2566</v>
      </c>
      <c r="G781" s="12" t="s">
        <v>237</v>
      </c>
      <c r="H781" s="12" t="s">
        <v>238</v>
      </c>
      <c r="I781" s="12" t="s">
        <v>239</v>
      </c>
      <c r="J781" s="14"/>
      <c r="K781" s="12" t="s">
        <v>6346</v>
      </c>
      <c r="L781" s="12" t="s">
        <v>6347</v>
      </c>
      <c r="M781" s="15" t="s">
        <v>268</v>
      </c>
      <c r="N781" s="12" t="s">
        <v>5951</v>
      </c>
      <c r="O781" s="12" t="s">
        <v>244</v>
      </c>
      <c r="P781" s="12" t="s">
        <v>245</v>
      </c>
      <c r="Q781" s="12" t="s">
        <v>246</v>
      </c>
      <c r="R781" s="12" t="s">
        <v>247</v>
      </c>
      <c r="S781" s="12" t="s">
        <v>248</v>
      </c>
      <c r="T781" s="16" t="s">
        <v>6348</v>
      </c>
      <c r="U781" s="17" t="s">
        <v>6348</v>
      </c>
      <c r="V781" s="12" t="str">
        <f t="shared" si="1"/>
        <v>3.551845</v>
      </c>
      <c r="W781" s="14" t="str">
        <f t="shared" si="2"/>
        <v>98.869189</v>
      </c>
      <c r="X781" s="14" t="str">
        <f t="shared" si="3"/>
        <v>3.551845</v>
      </c>
      <c r="Y781" s="14" t="str">
        <f t="shared" si="4"/>
        <v>98.869189</v>
      </c>
      <c r="Z781" s="18">
        <f t="shared" si="99"/>
        <v>0</v>
      </c>
      <c r="AA781" s="14" t="str">
        <f t="shared" si="6"/>
        <v>Dalam Radius</v>
      </c>
      <c r="AB781" s="14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4"/>
      <c r="DR781" s="12" t="b">
        <v>0</v>
      </c>
      <c r="DS781" s="12" t="b">
        <v>0</v>
      </c>
      <c r="DT781" s="12"/>
      <c r="DU781" s="12"/>
      <c r="DV781" s="12" t="s">
        <v>6349</v>
      </c>
      <c r="DW781" s="12" t="b">
        <v>1</v>
      </c>
      <c r="DX781" s="12"/>
      <c r="DY781" s="12"/>
      <c r="DZ781" s="12"/>
      <c r="EA781" s="12"/>
      <c r="EB781" s="12"/>
      <c r="EC781" s="12"/>
      <c r="ED781" s="12"/>
      <c r="EE781" s="12"/>
      <c r="EF781" s="14"/>
      <c r="EG781" s="14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4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4"/>
      <c r="FR781" s="12"/>
      <c r="FS781" s="12"/>
      <c r="FT781" s="12"/>
      <c r="FU781" s="12"/>
      <c r="FV781" s="12"/>
      <c r="FW781" s="12"/>
      <c r="FX781" s="12"/>
      <c r="FY781" s="12">
        <v>1.0</v>
      </c>
      <c r="FZ781" s="12"/>
      <c r="GA781" s="12"/>
      <c r="GB781" s="12"/>
      <c r="GC781" s="12"/>
      <c r="GD781" s="12"/>
      <c r="GE781" s="12"/>
      <c r="GF781" s="12"/>
      <c r="GG781" s="12"/>
      <c r="GH781" s="12"/>
      <c r="GI781" s="12"/>
      <c r="GJ781" s="12"/>
      <c r="GK781" s="14"/>
      <c r="GL781" s="14"/>
      <c r="GM781" s="12"/>
      <c r="GN781" s="12"/>
      <c r="GO781" s="14"/>
      <c r="GP781" s="14"/>
      <c r="GQ781" s="12"/>
      <c r="GR781" s="14"/>
      <c r="GS781" s="12"/>
      <c r="GT781" s="14"/>
      <c r="GU781" s="14"/>
      <c r="GV781" s="14"/>
      <c r="GW781" s="14"/>
      <c r="GX781" s="14"/>
      <c r="GY781" s="14"/>
      <c r="GZ781" s="14"/>
      <c r="HA781" s="14"/>
      <c r="HB781" s="14"/>
      <c r="HC781" s="14"/>
      <c r="HD781" s="14"/>
      <c r="HE781" s="14"/>
      <c r="HF781" s="14"/>
      <c r="HG781" s="14"/>
      <c r="HH781" s="14"/>
      <c r="HI781" s="14"/>
      <c r="HJ781" s="14"/>
      <c r="HK781" s="14"/>
      <c r="HL781" s="12"/>
      <c r="HM781" s="14"/>
      <c r="HN781" s="14"/>
      <c r="HO781" s="14"/>
      <c r="HP781" s="14"/>
      <c r="HQ781" s="12">
        <f t="shared" si="106"/>
        <v>0</v>
      </c>
      <c r="HR781" s="12">
        <v>12000.0</v>
      </c>
      <c r="HS781" s="12">
        <v>0.0</v>
      </c>
      <c r="HT781" s="12">
        <v>0.0</v>
      </c>
      <c r="HU781" s="12">
        <v>0.0</v>
      </c>
      <c r="HV781" s="12">
        <v>0.0</v>
      </c>
      <c r="HW781" s="12">
        <v>0.0</v>
      </c>
      <c r="HX781" s="12">
        <v>12000.0</v>
      </c>
      <c r="HY781" s="12" t="s">
        <v>6350</v>
      </c>
      <c r="HZ781" s="12" t="s">
        <v>6351</v>
      </c>
    </row>
    <row r="782">
      <c r="A782" s="12" t="s">
        <v>6352</v>
      </c>
      <c r="B782" s="12" t="s">
        <v>6353</v>
      </c>
      <c r="C782" s="13">
        <v>45240.0</v>
      </c>
      <c r="D782" s="12">
        <v>11.0</v>
      </c>
      <c r="E782" s="12" t="s">
        <v>235</v>
      </c>
      <c r="F782" s="12" t="s">
        <v>236</v>
      </c>
      <c r="G782" s="12" t="s">
        <v>237</v>
      </c>
      <c r="H782" s="12" t="s">
        <v>238</v>
      </c>
      <c r="I782" s="12" t="s">
        <v>239</v>
      </c>
      <c r="J782" s="14"/>
      <c r="K782" s="12" t="s">
        <v>6354</v>
      </c>
      <c r="L782" s="12" t="s">
        <v>6355</v>
      </c>
      <c r="M782" s="15" t="s">
        <v>268</v>
      </c>
      <c r="N782" s="12" t="s">
        <v>713</v>
      </c>
      <c r="O782" s="12" t="s">
        <v>259</v>
      </c>
      <c r="P782" s="12" t="s">
        <v>245</v>
      </c>
      <c r="Q782" s="12" t="s">
        <v>299</v>
      </c>
      <c r="R782" s="12" t="s">
        <v>247</v>
      </c>
      <c r="S782" s="12" t="s">
        <v>6356</v>
      </c>
      <c r="T782" s="16" t="s">
        <v>6357</v>
      </c>
      <c r="U782" s="17" t="s">
        <v>6358</v>
      </c>
      <c r="V782" s="12" t="str">
        <f t="shared" si="1"/>
        <v>3.592963</v>
      </c>
      <c r="W782" s="14" t="str">
        <f t="shared" si="2"/>
        <v>98.733504</v>
      </c>
      <c r="X782" s="14" t="str">
        <f t="shared" si="3"/>
        <v>3.593091</v>
      </c>
      <c r="Y782" s="14" t="str">
        <f t="shared" si="4"/>
        <v>98.733506</v>
      </c>
      <c r="Z782" s="18">
        <f t="shared" si="99"/>
        <v>14231511.56</v>
      </c>
      <c r="AA782" s="14" t="str">
        <f t="shared" si="6"/>
        <v>Diluar Radius</v>
      </c>
      <c r="AB782" s="14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4"/>
      <c r="DR782" s="12" t="b">
        <v>0</v>
      </c>
      <c r="DS782" s="12" t="b">
        <v>0</v>
      </c>
      <c r="DT782" s="12"/>
      <c r="DU782" s="12"/>
      <c r="DV782" s="12" t="s">
        <v>6359</v>
      </c>
      <c r="DW782" s="12" t="b">
        <v>0</v>
      </c>
      <c r="DX782" s="12"/>
      <c r="DY782" s="12"/>
      <c r="DZ782" s="12"/>
      <c r="EA782" s="12"/>
      <c r="EB782" s="12"/>
      <c r="EC782" s="12"/>
      <c r="ED782" s="12"/>
      <c r="EE782" s="12"/>
      <c r="EF782" s="14"/>
      <c r="EG782" s="14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4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4"/>
      <c r="FR782" s="12"/>
      <c r="FS782" s="12"/>
      <c r="FT782" s="12"/>
      <c r="FU782" s="12"/>
      <c r="FV782" s="12"/>
      <c r="FW782" s="12"/>
      <c r="FX782" s="12"/>
      <c r="FY782" s="12"/>
      <c r="FZ782" s="12"/>
      <c r="GA782" s="12"/>
      <c r="GB782" s="12"/>
      <c r="GC782" s="12"/>
      <c r="GD782" s="12"/>
      <c r="GE782" s="12"/>
      <c r="GF782" s="12"/>
      <c r="GG782" s="12"/>
      <c r="GH782" s="12"/>
      <c r="GI782" s="12"/>
      <c r="GJ782" s="12"/>
      <c r="GK782" s="14"/>
      <c r="GL782" s="14"/>
      <c r="GM782" s="12"/>
      <c r="GN782" s="12"/>
      <c r="GO782" s="14"/>
      <c r="GP782" s="14"/>
      <c r="GQ782" s="12"/>
      <c r="GR782" s="14"/>
      <c r="GS782" s="12"/>
      <c r="GT782" s="14"/>
      <c r="GU782" s="14"/>
      <c r="GV782" s="14"/>
      <c r="GW782" s="14"/>
      <c r="GX782" s="14"/>
      <c r="GY782" s="14"/>
      <c r="GZ782" s="14"/>
      <c r="HA782" s="14"/>
      <c r="HB782" s="14"/>
      <c r="HC782" s="14"/>
      <c r="HD782" s="14"/>
      <c r="HE782" s="14"/>
      <c r="HF782" s="14"/>
      <c r="HG782" s="14"/>
      <c r="HH782" s="14"/>
      <c r="HI782" s="14"/>
      <c r="HJ782" s="14"/>
      <c r="HK782" s="14"/>
      <c r="HL782" s="12"/>
      <c r="HM782" s="14"/>
      <c r="HN782" s="14"/>
      <c r="HO782" s="14"/>
      <c r="HP782" s="14"/>
      <c r="HQ782" s="12">
        <f t="shared" si="106"/>
        <v>0</v>
      </c>
      <c r="HR782" s="12">
        <v>0.0</v>
      </c>
      <c r="HS782" s="12">
        <v>0.0</v>
      </c>
      <c r="HT782" s="12">
        <v>0.0</v>
      </c>
      <c r="HU782" s="12">
        <v>0.0</v>
      </c>
      <c r="HV782" s="12">
        <v>0.0</v>
      </c>
      <c r="HW782" s="12">
        <v>0.0</v>
      </c>
      <c r="HX782" s="12">
        <v>0.0</v>
      </c>
      <c r="HY782" s="12" t="s">
        <v>6360</v>
      </c>
      <c r="HZ782" s="19">
        <v>36526.0</v>
      </c>
    </row>
    <row r="783">
      <c r="A783" s="12" t="s">
        <v>6361</v>
      </c>
      <c r="B783" s="12" t="s">
        <v>6362</v>
      </c>
      <c r="C783" s="13">
        <v>45240.0</v>
      </c>
      <c r="D783" s="12">
        <v>11.0</v>
      </c>
      <c r="E783" s="12" t="s">
        <v>2565</v>
      </c>
      <c r="F783" s="12" t="s">
        <v>2566</v>
      </c>
      <c r="G783" s="12" t="s">
        <v>237</v>
      </c>
      <c r="H783" s="12" t="s">
        <v>238</v>
      </c>
      <c r="I783" s="12" t="s">
        <v>239</v>
      </c>
      <c r="J783" s="14"/>
      <c r="K783" s="12" t="s">
        <v>6363</v>
      </c>
      <c r="L783" s="12" t="s">
        <v>6364</v>
      </c>
      <c r="M783" s="15" t="s">
        <v>268</v>
      </c>
      <c r="N783" s="12" t="s">
        <v>5951</v>
      </c>
      <c r="O783" s="12" t="s">
        <v>244</v>
      </c>
      <c r="P783" s="12" t="s">
        <v>245</v>
      </c>
      <c r="Q783" s="12" t="s">
        <v>246</v>
      </c>
      <c r="R783" s="12" t="s">
        <v>247</v>
      </c>
      <c r="S783" s="12" t="s">
        <v>248</v>
      </c>
      <c r="T783" s="16" t="s">
        <v>6365</v>
      </c>
      <c r="U783" s="17" t="s">
        <v>6366</v>
      </c>
      <c r="V783" s="12" t="str">
        <f t="shared" si="1"/>
        <v>3.549363</v>
      </c>
      <c r="W783" s="14" t="str">
        <f t="shared" si="2"/>
        <v>98.867120</v>
      </c>
      <c r="X783" s="14" t="str">
        <f t="shared" si="3"/>
        <v>3.549663</v>
      </c>
      <c r="Y783" s="14" t="str">
        <f t="shared" si="4"/>
        <v>98.868499</v>
      </c>
      <c r="Z783" s="18">
        <f t="shared" si="99"/>
        <v>5675212.828</v>
      </c>
      <c r="AA783" s="14" t="str">
        <f t="shared" si="6"/>
        <v>Diluar Radius</v>
      </c>
      <c r="AB783" s="14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4"/>
      <c r="DR783" s="12" t="b">
        <v>0</v>
      </c>
      <c r="DS783" s="12" t="b">
        <v>0</v>
      </c>
      <c r="DT783" s="12"/>
      <c r="DU783" s="12"/>
      <c r="DV783" s="12" t="s">
        <v>6367</v>
      </c>
      <c r="DW783" s="12" t="b">
        <v>0</v>
      </c>
      <c r="DX783" s="12"/>
      <c r="DY783" s="12"/>
      <c r="DZ783" s="12"/>
      <c r="EA783" s="12"/>
      <c r="EB783" s="12"/>
      <c r="EC783" s="12"/>
      <c r="ED783" s="12"/>
      <c r="EE783" s="12"/>
      <c r="EF783" s="14"/>
      <c r="EG783" s="14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4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4"/>
      <c r="FR783" s="12"/>
      <c r="FS783" s="12"/>
      <c r="FT783" s="12"/>
      <c r="FU783" s="12"/>
      <c r="FV783" s="12"/>
      <c r="FW783" s="12"/>
      <c r="FX783" s="12"/>
      <c r="FY783" s="12"/>
      <c r="FZ783" s="12"/>
      <c r="GA783" s="12"/>
      <c r="GB783" s="12"/>
      <c r="GC783" s="12"/>
      <c r="GD783" s="12"/>
      <c r="GE783" s="12"/>
      <c r="GF783" s="12"/>
      <c r="GG783" s="12"/>
      <c r="GH783" s="12"/>
      <c r="GI783" s="12"/>
      <c r="GJ783" s="12"/>
      <c r="GK783" s="14"/>
      <c r="GL783" s="14"/>
      <c r="GM783" s="12"/>
      <c r="GN783" s="12"/>
      <c r="GO783" s="14"/>
      <c r="GP783" s="14"/>
      <c r="GQ783" s="12"/>
      <c r="GR783" s="14"/>
      <c r="GS783" s="12"/>
      <c r="GT783" s="14"/>
      <c r="GU783" s="14"/>
      <c r="GV783" s="14"/>
      <c r="GW783" s="14"/>
      <c r="GX783" s="14"/>
      <c r="GY783" s="14"/>
      <c r="GZ783" s="14"/>
      <c r="HA783" s="14"/>
      <c r="HB783" s="14"/>
      <c r="HC783" s="14"/>
      <c r="HD783" s="14"/>
      <c r="HE783" s="14"/>
      <c r="HF783" s="14"/>
      <c r="HG783" s="14"/>
      <c r="HH783" s="14"/>
      <c r="HI783" s="14"/>
      <c r="HJ783" s="14"/>
      <c r="HK783" s="14"/>
      <c r="HL783" s="12"/>
      <c r="HM783" s="14"/>
      <c r="HN783" s="14"/>
      <c r="HO783" s="14"/>
      <c r="HP783" s="14"/>
      <c r="HQ783" s="12">
        <f t="shared" si="106"/>
        <v>0</v>
      </c>
      <c r="HR783" s="12">
        <v>0.0</v>
      </c>
      <c r="HS783" s="12">
        <v>0.0</v>
      </c>
      <c r="HT783" s="12">
        <v>0.0</v>
      </c>
      <c r="HU783" s="12">
        <v>0.0</v>
      </c>
      <c r="HV783" s="12">
        <v>0.0</v>
      </c>
      <c r="HW783" s="12">
        <v>0.0</v>
      </c>
      <c r="HX783" s="12">
        <v>0.0</v>
      </c>
      <c r="HY783" s="12" t="s">
        <v>6368</v>
      </c>
      <c r="HZ783" s="19">
        <v>36631.0</v>
      </c>
    </row>
    <row r="784">
      <c r="A784" s="12" t="s">
        <v>6369</v>
      </c>
      <c r="B784" s="12" t="s">
        <v>6370</v>
      </c>
      <c r="C784" s="13">
        <v>45240.0</v>
      </c>
      <c r="D784" s="12">
        <v>11.0</v>
      </c>
      <c r="E784" s="12" t="s">
        <v>596</v>
      </c>
      <c r="F784" s="12" t="s">
        <v>597</v>
      </c>
      <c r="G784" s="12" t="s">
        <v>237</v>
      </c>
      <c r="H784" s="12" t="s">
        <v>238</v>
      </c>
      <c r="I784" s="12" t="s">
        <v>239</v>
      </c>
      <c r="J784" s="14"/>
      <c r="K784" s="12" t="s">
        <v>6371</v>
      </c>
      <c r="L784" s="12" t="s">
        <v>6372</v>
      </c>
      <c r="M784" s="15" t="s">
        <v>600</v>
      </c>
      <c r="N784" s="12" t="s">
        <v>723</v>
      </c>
      <c r="O784" s="12" t="s">
        <v>259</v>
      </c>
      <c r="P784" s="12" t="s">
        <v>245</v>
      </c>
      <c r="Q784" s="12" t="s">
        <v>278</v>
      </c>
      <c r="R784" s="12" t="s">
        <v>279</v>
      </c>
      <c r="S784" s="12" t="s">
        <v>248</v>
      </c>
      <c r="T784" s="16" t="s">
        <v>6373</v>
      </c>
      <c r="U784" s="17" t="s">
        <v>6374</v>
      </c>
      <c r="V784" s="12" t="str">
        <f t="shared" si="1"/>
        <v>3.604371</v>
      </c>
      <c r="W784" s="14" t="str">
        <f t="shared" si="2"/>
        <v>98.679864</v>
      </c>
      <c r="X784" s="14" t="str">
        <f t="shared" si="3"/>
        <v>3.604358</v>
      </c>
      <c r="Y784" s="14" t="str">
        <f t="shared" si="4"/>
        <v>98.679757</v>
      </c>
      <c r="Z784" s="18">
        <f t="shared" si="99"/>
        <v>8298810.476</v>
      </c>
      <c r="AA784" s="14" t="str">
        <f t="shared" si="6"/>
        <v>Diluar Radius</v>
      </c>
      <c r="AB784" s="14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 t="b">
        <v>1</v>
      </c>
      <c r="BC784" s="12"/>
      <c r="BD784" s="12"/>
      <c r="BE784" s="12"/>
      <c r="BF784" s="12" t="b">
        <v>1</v>
      </c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 t="b">
        <v>1</v>
      </c>
      <c r="BW784" s="12"/>
      <c r="BX784" s="12"/>
      <c r="BY784" s="12"/>
      <c r="BZ784" s="12"/>
      <c r="CA784" s="12"/>
      <c r="CB784" s="12" t="b">
        <v>1</v>
      </c>
      <c r="CC784" s="12"/>
      <c r="CD784" s="12"/>
      <c r="CE784" s="12"/>
      <c r="CF784" s="12"/>
      <c r="CG784" s="12"/>
      <c r="CH784" s="12"/>
      <c r="CI784" s="12"/>
      <c r="CJ784" s="12" t="b">
        <v>1</v>
      </c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4"/>
      <c r="DR784" s="12" t="b">
        <v>0</v>
      </c>
      <c r="DS784" s="12" t="b">
        <v>0</v>
      </c>
      <c r="DT784" s="12"/>
      <c r="DU784" s="12"/>
      <c r="DV784" s="12" t="s">
        <v>6375</v>
      </c>
      <c r="DW784" s="12" t="b">
        <v>1</v>
      </c>
      <c r="DX784" s="12"/>
      <c r="DY784" s="12"/>
      <c r="DZ784" s="12"/>
      <c r="EA784" s="12"/>
      <c r="EB784" s="12"/>
      <c r="EC784" s="12"/>
      <c r="ED784" s="12"/>
      <c r="EE784" s="12"/>
      <c r="EF784" s="14"/>
      <c r="EG784" s="14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4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4"/>
      <c r="FR784" s="12"/>
      <c r="FS784" s="12">
        <v>1.0</v>
      </c>
      <c r="FT784" s="12">
        <v>1.0</v>
      </c>
      <c r="FU784" s="12"/>
      <c r="FV784" s="12"/>
      <c r="FW784" s="12"/>
      <c r="FX784" s="12"/>
      <c r="FY784" s="12"/>
      <c r="FZ784" s="12"/>
      <c r="GA784" s="12"/>
      <c r="GB784" s="12"/>
      <c r="GC784" s="12"/>
      <c r="GD784" s="12"/>
      <c r="GE784" s="12"/>
      <c r="GF784" s="12"/>
      <c r="GG784" s="12">
        <v>1.0</v>
      </c>
      <c r="GH784" s="12">
        <v>1.0</v>
      </c>
      <c r="GI784" s="12"/>
      <c r="GJ784" s="12"/>
      <c r="GK784" s="14"/>
      <c r="GL784" s="14"/>
      <c r="GM784" s="12"/>
      <c r="GN784" s="12"/>
      <c r="GO784" s="14"/>
      <c r="GP784" s="14"/>
      <c r="GQ784" s="12"/>
      <c r="GR784" s="14"/>
      <c r="GS784" s="12"/>
      <c r="GT784" s="14"/>
      <c r="GU784" s="14"/>
      <c r="GV784" s="14"/>
      <c r="GW784" s="14"/>
      <c r="GX784" s="14"/>
      <c r="GY784" s="14"/>
      <c r="GZ784" s="14"/>
      <c r="HA784" s="14"/>
      <c r="HB784" s="14"/>
      <c r="HC784" s="14"/>
      <c r="HD784" s="14"/>
      <c r="HE784" s="14"/>
      <c r="HF784" s="14"/>
      <c r="HG784" s="14"/>
      <c r="HH784" s="14"/>
      <c r="HI784" s="14"/>
      <c r="HJ784" s="14"/>
      <c r="HK784" s="14"/>
      <c r="HL784" s="12"/>
      <c r="HM784" s="14"/>
      <c r="HN784" s="14"/>
      <c r="HO784" s="14"/>
      <c r="HP784" s="14"/>
      <c r="HQ784" s="12">
        <f t="shared" si="106"/>
        <v>5</v>
      </c>
      <c r="HR784" s="12">
        <v>48000.0</v>
      </c>
      <c r="HS784" s="12">
        <v>0.0</v>
      </c>
      <c r="HT784" s="12">
        <v>0.0</v>
      </c>
      <c r="HU784" s="12">
        <v>0.0</v>
      </c>
      <c r="HV784" s="12">
        <v>0.0</v>
      </c>
      <c r="HW784" s="12">
        <v>0.0</v>
      </c>
      <c r="HX784" s="12">
        <v>48000.0</v>
      </c>
      <c r="HY784" s="12" t="s">
        <v>6376</v>
      </c>
      <c r="HZ784" s="19">
        <v>36727.0</v>
      </c>
    </row>
    <row r="785">
      <c r="A785" s="12" t="s">
        <v>6377</v>
      </c>
      <c r="B785" s="12" t="s">
        <v>6378</v>
      </c>
      <c r="C785" s="13">
        <v>45240.0</v>
      </c>
      <c r="D785" s="12">
        <v>11.0</v>
      </c>
      <c r="E785" s="12" t="s">
        <v>2565</v>
      </c>
      <c r="F785" s="12" t="s">
        <v>2566</v>
      </c>
      <c r="G785" s="12" t="s">
        <v>237</v>
      </c>
      <c r="H785" s="12" t="s">
        <v>238</v>
      </c>
      <c r="I785" s="12" t="s">
        <v>239</v>
      </c>
      <c r="J785" s="14"/>
      <c r="K785" s="12" t="s">
        <v>6379</v>
      </c>
      <c r="L785" s="12" t="s">
        <v>6380</v>
      </c>
      <c r="M785" s="15" t="s">
        <v>2847</v>
      </c>
      <c r="N785" s="12" t="s">
        <v>5951</v>
      </c>
      <c r="O785" s="12" t="s">
        <v>244</v>
      </c>
      <c r="P785" s="12" t="s">
        <v>245</v>
      </c>
      <c r="Q785" s="12" t="s">
        <v>246</v>
      </c>
      <c r="R785" s="12" t="s">
        <v>247</v>
      </c>
      <c r="S785" s="12" t="s">
        <v>248</v>
      </c>
      <c r="T785" s="16" t="s">
        <v>6348</v>
      </c>
      <c r="U785" s="17" t="s">
        <v>6381</v>
      </c>
      <c r="V785" s="12" t="str">
        <f t="shared" si="1"/>
        <v>3.551845</v>
      </c>
      <c r="W785" s="14" t="str">
        <f t="shared" si="2"/>
        <v>98.869189</v>
      </c>
      <c r="X785" s="14" t="str">
        <f t="shared" si="3"/>
        <v>3.550645</v>
      </c>
      <c r="Y785" s="14" t="str">
        <f t="shared" si="4"/>
        <v>98.870283</v>
      </c>
      <c r="Z785" s="18">
        <f t="shared" si="99"/>
        <v>13367267.19</v>
      </c>
      <c r="AA785" s="14" t="str">
        <f t="shared" si="6"/>
        <v>Diluar Radius</v>
      </c>
      <c r="AB785" s="14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4"/>
      <c r="DR785" s="12" t="b">
        <v>0</v>
      </c>
      <c r="DS785" s="12" t="b">
        <v>0</v>
      </c>
      <c r="DT785" s="12"/>
      <c r="DU785" s="12"/>
      <c r="DV785" s="12" t="s">
        <v>6382</v>
      </c>
      <c r="DW785" s="12" t="b">
        <v>1</v>
      </c>
      <c r="DX785" s="12"/>
      <c r="DY785" s="12"/>
      <c r="DZ785" s="12"/>
      <c r="EA785" s="12"/>
      <c r="EB785" s="12"/>
      <c r="EC785" s="12"/>
      <c r="ED785" s="12"/>
      <c r="EE785" s="12"/>
      <c r="EF785" s="14"/>
      <c r="EG785" s="14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4"/>
      <c r="EU785" s="12"/>
      <c r="EV785" s="12"/>
      <c r="EW785" s="12"/>
      <c r="EX785" s="12"/>
      <c r="EY785" s="12">
        <v>1.0</v>
      </c>
      <c r="EZ785" s="12"/>
      <c r="FA785" s="12"/>
      <c r="FB785" s="12"/>
      <c r="FC785" s="12">
        <v>1.0</v>
      </c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4"/>
      <c r="FR785" s="12"/>
      <c r="FS785" s="12"/>
      <c r="FT785" s="12"/>
      <c r="FU785" s="12"/>
      <c r="FV785" s="12"/>
      <c r="FW785" s="12"/>
      <c r="FX785" s="12"/>
      <c r="FY785" s="12"/>
      <c r="FZ785" s="12"/>
      <c r="GA785" s="12"/>
      <c r="GB785" s="12"/>
      <c r="GC785" s="12"/>
      <c r="GD785" s="12"/>
      <c r="GE785" s="12"/>
      <c r="GF785" s="12"/>
      <c r="GG785" s="12"/>
      <c r="GH785" s="12"/>
      <c r="GI785" s="12"/>
      <c r="GJ785" s="12"/>
      <c r="GK785" s="14"/>
      <c r="GL785" s="14"/>
      <c r="GM785" s="12"/>
      <c r="GN785" s="12"/>
      <c r="GO785" s="14"/>
      <c r="GP785" s="14"/>
      <c r="GQ785" s="12"/>
      <c r="GR785" s="14"/>
      <c r="GS785" s="12"/>
      <c r="GT785" s="14"/>
      <c r="GU785" s="14"/>
      <c r="GV785" s="14"/>
      <c r="GW785" s="14"/>
      <c r="GX785" s="14"/>
      <c r="GY785" s="14"/>
      <c r="GZ785" s="14"/>
      <c r="HA785" s="14"/>
      <c r="HB785" s="14"/>
      <c r="HC785" s="14"/>
      <c r="HD785" s="14"/>
      <c r="HE785" s="14"/>
      <c r="HF785" s="14"/>
      <c r="HG785" s="14"/>
      <c r="HH785" s="14"/>
      <c r="HI785" s="14"/>
      <c r="HJ785" s="14"/>
      <c r="HK785" s="14"/>
      <c r="HL785" s="12"/>
      <c r="HM785" s="14"/>
      <c r="HN785" s="14"/>
      <c r="HO785" s="14"/>
      <c r="HP785" s="14"/>
      <c r="HQ785" s="12">
        <f t="shared" si="106"/>
        <v>0</v>
      </c>
      <c r="HR785" s="12">
        <v>24000.0</v>
      </c>
      <c r="HS785" s="12">
        <v>0.0</v>
      </c>
      <c r="HT785" s="12">
        <v>0.0</v>
      </c>
      <c r="HU785" s="12">
        <v>0.0</v>
      </c>
      <c r="HV785" s="12">
        <v>0.0</v>
      </c>
      <c r="HW785" s="12">
        <v>0.0</v>
      </c>
      <c r="HX785" s="12">
        <v>24000.0</v>
      </c>
      <c r="HY785" s="12" t="s">
        <v>6383</v>
      </c>
      <c r="HZ785" s="12" t="s">
        <v>5118</v>
      </c>
    </row>
    <row r="786">
      <c r="A786" s="12" t="s">
        <v>6384</v>
      </c>
      <c r="B786" s="12" t="s">
        <v>6385</v>
      </c>
      <c r="C786" s="13">
        <v>45240.0</v>
      </c>
      <c r="D786" s="12">
        <v>11.0</v>
      </c>
      <c r="E786" s="12" t="s">
        <v>306</v>
      </c>
      <c r="F786" s="12" t="s">
        <v>318</v>
      </c>
      <c r="G786" s="12" t="s">
        <v>237</v>
      </c>
      <c r="H786" s="12" t="s">
        <v>238</v>
      </c>
      <c r="I786" s="12" t="s">
        <v>239</v>
      </c>
      <c r="J786" s="14"/>
      <c r="K786" s="12" t="s">
        <v>6386</v>
      </c>
      <c r="L786" s="12" t="s">
        <v>6387</v>
      </c>
      <c r="M786" s="15" t="s">
        <v>6388</v>
      </c>
      <c r="N786" s="12" t="s">
        <v>322</v>
      </c>
      <c r="O786" s="12" t="s">
        <v>259</v>
      </c>
      <c r="P786" s="12" t="s">
        <v>245</v>
      </c>
      <c r="Q786" s="12" t="s">
        <v>299</v>
      </c>
      <c r="R786" s="12" t="s">
        <v>247</v>
      </c>
      <c r="S786" s="12" t="s">
        <v>248</v>
      </c>
      <c r="T786" s="16" t="s">
        <v>6389</v>
      </c>
      <c r="U786" s="17" t="s">
        <v>6005</v>
      </c>
      <c r="V786" s="12" t="str">
        <f t="shared" si="1"/>
        <v>3.577100</v>
      </c>
      <c r="W786" s="14" t="str">
        <f t="shared" si="2"/>
        <v>98.643008</v>
      </c>
      <c r="X786" s="14" t="str">
        <f t="shared" si="3"/>
        <v>3.584233</v>
      </c>
      <c r="Y786" s="14" t="str">
        <f t="shared" si="4"/>
        <v>98.663528</v>
      </c>
      <c r="Z786" s="18">
        <f t="shared" si="99"/>
        <v>7450729.954</v>
      </c>
      <c r="AA786" s="14" t="str">
        <f t="shared" si="6"/>
        <v>Diluar Radius</v>
      </c>
      <c r="AB786" s="14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4"/>
      <c r="DR786" s="12" t="b">
        <v>0</v>
      </c>
      <c r="DS786" s="12" t="b">
        <v>0</v>
      </c>
      <c r="DT786" s="12"/>
      <c r="DU786" s="12"/>
      <c r="DV786" s="12" t="s">
        <v>6390</v>
      </c>
      <c r="DW786" s="12" t="b">
        <v>0</v>
      </c>
      <c r="DX786" s="12"/>
      <c r="DY786" s="12"/>
      <c r="DZ786" s="12"/>
      <c r="EA786" s="12"/>
      <c r="EB786" s="12"/>
      <c r="EC786" s="12"/>
      <c r="ED786" s="12"/>
      <c r="EE786" s="12"/>
      <c r="EF786" s="14"/>
      <c r="EG786" s="14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4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4"/>
      <c r="FR786" s="12"/>
      <c r="FS786" s="12"/>
      <c r="FT786" s="12"/>
      <c r="FU786" s="12"/>
      <c r="FV786" s="12"/>
      <c r="FW786" s="12"/>
      <c r="FX786" s="12"/>
      <c r="FY786" s="12"/>
      <c r="FZ786" s="12"/>
      <c r="GA786" s="12"/>
      <c r="GB786" s="12"/>
      <c r="GC786" s="12"/>
      <c r="GD786" s="12"/>
      <c r="GE786" s="12"/>
      <c r="GF786" s="12"/>
      <c r="GG786" s="12"/>
      <c r="GH786" s="12"/>
      <c r="GI786" s="12"/>
      <c r="GJ786" s="12"/>
      <c r="GK786" s="14"/>
      <c r="GL786" s="14"/>
      <c r="GM786" s="12"/>
      <c r="GN786" s="12"/>
      <c r="GO786" s="14"/>
      <c r="GP786" s="14"/>
      <c r="GQ786" s="12"/>
      <c r="GR786" s="14"/>
      <c r="GS786" s="12"/>
      <c r="GT786" s="14"/>
      <c r="GU786" s="14"/>
      <c r="GV786" s="14"/>
      <c r="GW786" s="14"/>
      <c r="GX786" s="14"/>
      <c r="GY786" s="14"/>
      <c r="GZ786" s="14"/>
      <c r="HA786" s="14"/>
      <c r="HB786" s="14"/>
      <c r="HC786" s="14"/>
      <c r="HD786" s="14"/>
      <c r="HE786" s="14"/>
      <c r="HF786" s="14"/>
      <c r="HG786" s="14"/>
      <c r="HH786" s="14"/>
      <c r="HI786" s="14"/>
      <c r="HJ786" s="14"/>
      <c r="HK786" s="14"/>
      <c r="HL786" s="12"/>
      <c r="HM786" s="14"/>
      <c r="HN786" s="14"/>
      <c r="HO786" s="14"/>
      <c r="HP786" s="14"/>
      <c r="HQ786" s="12">
        <f t="shared" si="106"/>
        <v>0</v>
      </c>
      <c r="HR786" s="12">
        <v>0.0</v>
      </c>
      <c r="HS786" s="12">
        <v>0.0</v>
      </c>
      <c r="HT786" s="12">
        <v>0.0</v>
      </c>
      <c r="HU786" s="12">
        <v>0.0</v>
      </c>
      <c r="HV786" s="12">
        <v>0.0</v>
      </c>
      <c r="HW786" s="12">
        <v>0.0</v>
      </c>
      <c r="HX786" s="12">
        <v>0.0</v>
      </c>
      <c r="HY786" s="12" t="s">
        <v>6391</v>
      </c>
      <c r="HZ786" s="19">
        <v>36570.0</v>
      </c>
    </row>
    <row r="787">
      <c r="A787" s="12" t="s">
        <v>6392</v>
      </c>
      <c r="B787" s="12" t="s">
        <v>6393</v>
      </c>
      <c r="C787" s="13">
        <v>45240.0</v>
      </c>
      <c r="D787" s="12">
        <v>11.0</v>
      </c>
      <c r="E787" s="12" t="s">
        <v>235</v>
      </c>
      <c r="F787" s="12" t="s">
        <v>236</v>
      </c>
      <c r="G787" s="12" t="s">
        <v>237</v>
      </c>
      <c r="H787" s="12" t="s">
        <v>238</v>
      </c>
      <c r="I787" s="12" t="s">
        <v>239</v>
      </c>
      <c r="J787" s="14"/>
      <c r="K787" s="12" t="s">
        <v>6394</v>
      </c>
      <c r="L787" s="12" t="s">
        <v>6395</v>
      </c>
      <c r="M787" s="15" t="s">
        <v>268</v>
      </c>
      <c r="N787" s="12" t="s">
        <v>713</v>
      </c>
      <c r="O787" s="12" t="s">
        <v>259</v>
      </c>
      <c r="P787" s="12" t="s">
        <v>245</v>
      </c>
      <c r="Q787" s="12" t="s">
        <v>299</v>
      </c>
      <c r="R787" s="12" t="s">
        <v>247</v>
      </c>
      <c r="S787" s="12" t="s">
        <v>6396</v>
      </c>
      <c r="T787" s="16" t="s">
        <v>6397</v>
      </c>
      <c r="U787" s="17" t="s">
        <v>6398</v>
      </c>
      <c r="V787" s="12" t="str">
        <f t="shared" si="1"/>
        <v>3.592436</v>
      </c>
      <c r="W787" s="14" t="str">
        <f t="shared" si="2"/>
        <v>98.740237</v>
      </c>
      <c r="X787" s="14" t="str">
        <f t="shared" si="3"/>
        <v>3.592423</v>
      </c>
      <c r="Y787" s="14" t="str">
        <f t="shared" si="4"/>
        <v>98.740250</v>
      </c>
      <c r="Z787" s="18">
        <f t="shared" si="99"/>
        <v>2013516.573</v>
      </c>
      <c r="AA787" s="14" t="str">
        <f t="shared" si="6"/>
        <v>Diluar Radius</v>
      </c>
      <c r="AB787" s="14"/>
      <c r="AC787" s="12"/>
      <c r="AD787" s="12"/>
      <c r="AE787" s="12"/>
      <c r="AF787" s="12"/>
      <c r="AG787" s="12"/>
      <c r="AH787" s="12" t="b">
        <v>1</v>
      </c>
      <c r="AI787" s="12"/>
      <c r="AJ787" s="12"/>
      <c r="AK787" s="12"/>
      <c r="AL787" s="12"/>
      <c r="AM787" s="12" t="b">
        <v>1</v>
      </c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 t="b">
        <v>1</v>
      </c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 t="b">
        <v>1</v>
      </c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4"/>
      <c r="DR787" s="12" t="b">
        <v>0</v>
      </c>
      <c r="DS787" s="12" t="b">
        <v>0</v>
      </c>
      <c r="DT787" s="12"/>
      <c r="DU787" s="12"/>
      <c r="DV787" s="12" t="s">
        <v>6399</v>
      </c>
      <c r="DW787" s="12" t="b">
        <v>1</v>
      </c>
      <c r="DX787" s="12"/>
      <c r="DY787" s="12"/>
      <c r="DZ787" s="12"/>
      <c r="EA787" s="12"/>
      <c r="EB787" s="12"/>
      <c r="EC787" s="12"/>
      <c r="ED787" s="12">
        <v>1.0</v>
      </c>
      <c r="EE787" s="12"/>
      <c r="EF787" s="14"/>
      <c r="EG787" s="14"/>
      <c r="EH787" s="12"/>
      <c r="EI787" s="12">
        <v>1.0</v>
      </c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4"/>
      <c r="EU787" s="12"/>
      <c r="EV787" s="12"/>
      <c r="EW787" s="12"/>
      <c r="EX787" s="12"/>
      <c r="EY787" s="12"/>
      <c r="EZ787" s="12"/>
      <c r="FA787" s="12"/>
      <c r="FB787" s="12"/>
      <c r="FC787" s="12">
        <v>1.0</v>
      </c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4"/>
      <c r="FR787" s="12"/>
      <c r="FS787" s="12"/>
      <c r="FT787" s="12"/>
      <c r="FU787" s="12"/>
      <c r="FV787" s="12"/>
      <c r="FW787" s="12"/>
      <c r="FX787" s="12"/>
      <c r="FY787" s="12">
        <v>1.0</v>
      </c>
      <c r="FZ787" s="12"/>
      <c r="GA787" s="12"/>
      <c r="GB787" s="12"/>
      <c r="GC787" s="12"/>
      <c r="GD787" s="12"/>
      <c r="GE787" s="12"/>
      <c r="GF787" s="12"/>
      <c r="GG787" s="12"/>
      <c r="GH787" s="12"/>
      <c r="GI787" s="12"/>
      <c r="GJ787" s="12"/>
      <c r="GK787" s="14"/>
      <c r="GL787" s="14"/>
      <c r="GM787" s="12"/>
      <c r="GN787" s="12"/>
      <c r="GO787" s="14"/>
      <c r="GP787" s="14"/>
      <c r="GQ787" s="12"/>
      <c r="GR787" s="14"/>
      <c r="GS787" s="12"/>
      <c r="GT787" s="14"/>
      <c r="GU787" s="14"/>
      <c r="GV787" s="14"/>
      <c r="GW787" s="14"/>
      <c r="GX787" s="14"/>
      <c r="GY787" s="14"/>
      <c r="GZ787" s="14"/>
      <c r="HA787" s="14"/>
      <c r="HB787" s="14"/>
      <c r="HC787" s="14"/>
      <c r="HD787" s="14"/>
      <c r="HE787" s="14"/>
      <c r="HF787" s="14"/>
      <c r="HG787" s="14"/>
      <c r="HH787" s="14"/>
      <c r="HI787" s="14"/>
      <c r="HJ787" s="14"/>
      <c r="HK787" s="14"/>
      <c r="HL787" s="12"/>
      <c r="HM787" s="14"/>
      <c r="HN787" s="14"/>
      <c r="HO787" s="14"/>
      <c r="HP787" s="14"/>
      <c r="HQ787" s="12">
        <f t="shared" si="106"/>
        <v>4</v>
      </c>
      <c r="HR787" s="12">
        <v>24000.0</v>
      </c>
      <c r="HS787" s="12">
        <v>25000.0</v>
      </c>
      <c r="HT787" s="12">
        <v>0.0</v>
      </c>
      <c r="HU787" s="12">
        <v>0.0</v>
      </c>
      <c r="HV787" s="12">
        <v>0.0</v>
      </c>
      <c r="HW787" s="12">
        <v>0.0</v>
      </c>
      <c r="HX787" s="12">
        <v>49000.0</v>
      </c>
      <c r="HY787" s="12" t="s">
        <v>6400</v>
      </c>
      <c r="HZ787" s="19">
        <v>36538.0</v>
      </c>
    </row>
    <row r="788">
      <c r="A788" s="12" t="s">
        <v>6401</v>
      </c>
      <c r="B788" s="12" t="s">
        <v>6402</v>
      </c>
      <c r="C788" s="13">
        <v>45240.0</v>
      </c>
      <c r="D788" s="12">
        <v>11.0</v>
      </c>
      <c r="E788" s="12" t="s">
        <v>306</v>
      </c>
      <c r="F788" s="12" t="s">
        <v>318</v>
      </c>
      <c r="G788" s="12" t="s">
        <v>237</v>
      </c>
      <c r="H788" s="12" t="s">
        <v>238</v>
      </c>
      <c r="I788" s="12" t="s">
        <v>239</v>
      </c>
      <c r="J788" s="14"/>
      <c r="K788" s="12" t="s">
        <v>6403</v>
      </c>
      <c r="L788" s="12" t="s">
        <v>6404</v>
      </c>
      <c r="M788" s="15" t="s">
        <v>6405</v>
      </c>
      <c r="N788" s="12" t="s">
        <v>322</v>
      </c>
      <c r="O788" s="12" t="s">
        <v>259</v>
      </c>
      <c r="P788" s="12" t="s">
        <v>245</v>
      </c>
      <c r="Q788" s="12" t="s">
        <v>246</v>
      </c>
      <c r="R788" s="12" t="s">
        <v>247</v>
      </c>
      <c r="S788" s="12" t="s">
        <v>248</v>
      </c>
      <c r="T788" s="17"/>
      <c r="U788" s="17" t="s">
        <v>6005</v>
      </c>
      <c r="V788" s="12" t="str">
        <f t="shared" si="1"/>
        <v/>
      </c>
      <c r="W788" s="14" t="str">
        <f t="shared" si="2"/>
        <v/>
      </c>
      <c r="X788" s="14" t="str">
        <f t="shared" si="3"/>
        <v>3.584233</v>
      </c>
      <c r="Y788" s="14" t="str">
        <f t="shared" si="4"/>
        <v>98.663528</v>
      </c>
      <c r="Z788" s="18">
        <f t="shared" si="99"/>
        <v>8439887.794</v>
      </c>
      <c r="AA788" s="14" t="str">
        <f t="shared" si="6"/>
        <v>Diluar Radius</v>
      </c>
      <c r="AB788" s="14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 t="b">
        <v>1</v>
      </c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4"/>
      <c r="DR788" s="12" t="b">
        <v>0</v>
      </c>
      <c r="DS788" s="12" t="b">
        <v>0</v>
      </c>
      <c r="DT788" s="12"/>
      <c r="DU788" s="12"/>
      <c r="DV788" s="12" t="s">
        <v>6406</v>
      </c>
      <c r="DW788" s="12" t="b">
        <v>0</v>
      </c>
      <c r="DX788" s="12"/>
      <c r="DY788" s="12"/>
      <c r="DZ788" s="12"/>
      <c r="EA788" s="12"/>
      <c r="EB788" s="12"/>
      <c r="EC788" s="12"/>
      <c r="ED788" s="12"/>
      <c r="EE788" s="12"/>
      <c r="EF788" s="14"/>
      <c r="EG788" s="14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4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4"/>
      <c r="FR788" s="12"/>
      <c r="FS788" s="12"/>
      <c r="FT788" s="12"/>
      <c r="FU788" s="12"/>
      <c r="FV788" s="12"/>
      <c r="FW788" s="12"/>
      <c r="FX788" s="12"/>
      <c r="FY788" s="12"/>
      <c r="FZ788" s="12"/>
      <c r="GA788" s="12"/>
      <c r="GB788" s="12"/>
      <c r="GC788" s="12"/>
      <c r="GD788" s="12"/>
      <c r="GE788" s="12"/>
      <c r="GF788" s="12"/>
      <c r="GG788" s="12"/>
      <c r="GH788" s="12"/>
      <c r="GI788" s="12"/>
      <c r="GJ788" s="12"/>
      <c r="GK788" s="14"/>
      <c r="GL788" s="14"/>
      <c r="GM788" s="12"/>
      <c r="GN788" s="12"/>
      <c r="GO788" s="14"/>
      <c r="GP788" s="14"/>
      <c r="GQ788" s="12"/>
      <c r="GR788" s="14"/>
      <c r="GS788" s="12"/>
      <c r="GT788" s="14"/>
      <c r="GU788" s="14"/>
      <c r="GV788" s="14"/>
      <c r="GW788" s="14"/>
      <c r="GX788" s="14"/>
      <c r="GY788" s="14"/>
      <c r="GZ788" s="14"/>
      <c r="HA788" s="14"/>
      <c r="HB788" s="14"/>
      <c r="HC788" s="14"/>
      <c r="HD788" s="14"/>
      <c r="HE788" s="14"/>
      <c r="HF788" s="14"/>
      <c r="HG788" s="14"/>
      <c r="HH788" s="14"/>
      <c r="HI788" s="14"/>
      <c r="HJ788" s="14"/>
      <c r="HK788" s="14"/>
      <c r="HL788" s="12"/>
      <c r="HM788" s="14"/>
      <c r="HN788" s="14"/>
      <c r="HO788" s="14"/>
      <c r="HP788" s="14"/>
      <c r="HQ788" s="12">
        <f t="shared" si="106"/>
        <v>1</v>
      </c>
      <c r="HR788" s="12">
        <v>0.0</v>
      </c>
      <c r="HS788" s="12">
        <v>0.0</v>
      </c>
      <c r="HT788" s="12">
        <v>0.0</v>
      </c>
      <c r="HU788" s="12">
        <v>0.0</v>
      </c>
      <c r="HV788" s="12">
        <v>0.0</v>
      </c>
      <c r="HW788" s="12">
        <v>0.0</v>
      </c>
      <c r="HX788" s="12">
        <v>0.0</v>
      </c>
      <c r="HY788" s="12" t="s">
        <v>6407</v>
      </c>
      <c r="HZ788" s="12" t="s">
        <v>5682</v>
      </c>
    </row>
    <row r="789">
      <c r="A789" s="12" t="s">
        <v>6408</v>
      </c>
      <c r="B789" s="12" t="s">
        <v>6409</v>
      </c>
      <c r="C789" s="13">
        <v>45240.0</v>
      </c>
      <c r="D789" s="12">
        <v>11.0</v>
      </c>
      <c r="E789" s="12" t="s">
        <v>2565</v>
      </c>
      <c r="F789" s="12" t="s">
        <v>2566</v>
      </c>
      <c r="G789" s="12" t="s">
        <v>237</v>
      </c>
      <c r="H789" s="12" t="s">
        <v>238</v>
      </c>
      <c r="I789" s="12" t="s">
        <v>239</v>
      </c>
      <c r="J789" s="14"/>
      <c r="K789" s="12" t="s">
        <v>6410</v>
      </c>
      <c r="L789" s="12" t="s">
        <v>6411</v>
      </c>
      <c r="M789" s="15" t="s">
        <v>2847</v>
      </c>
      <c r="N789" s="12" t="s">
        <v>5951</v>
      </c>
      <c r="O789" s="12" t="s">
        <v>244</v>
      </c>
      <c r="P789" s="12" t="s">
        <v>245</v>
      </c>
      <c r="Q789" s="12" t="s">
        <v>278</v>
      </c>
      <c r="R789" s="12" t="s">
        <v>279</v>
      </c>
      <c r="S789" s="12" t="s">
        <v>248</v>
      </c>
      <c r="T789" s="16" t="s">
        <v>6412</v>
      </c>
      <c r="U789" s="17" t="s">
        <v>6381</v>
      </c>
      <c r="V789" s="12" t="str">
        <f t="shared" si="1"/>
        <v>3.550645</v>
      </c>
      <c r="W789" s="14" t="str">
        <f t="shared" si="2"/>
        <v>98.870284</v>
      </c>
      <c r="X789" s="14" t="str">
        <f t="shared" si="3"/>
        <v>3.550645</v>
      </c>
      <c r="Y789" s="14" t="str">
        <f t="shared" si="4"/>
        <v>98.870283</v>
      </c>
      <c r="Z789" s="18">
        <f t="shared" si="99"/>
        <v>87623.37559</v>
      </c>
      <c r="AA789" s="14" t="str">
        <f t="shared" si="6"/>
        <v>Diluar Radius</v>
      </c>
      <c r="AB789" s="14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4"/>
      <c r="DR789" s="12" t="b">
        <v>0</v>
      </c>
      <c r="DS789" s="12" t="b">
        <v>0</v>
      </c>
      <c r="DT789" s="12"/>
      <c r="DU789" s="12"/>
      <c r="DV789" s="12" t="s">
        <v>6413</v>
      </c>
      <c r="DW789" s="12" t="b">
        <v>1</v>
      </c>
      <c r="DX789" s="12"/>
      <c r="DY789" s="12"/>
      <c r="DZ789" s="12"/>
      <c r="EA789" s="12"/>
      <c r="EB789" s="12"/>
      <c r="EC789" s="12"/>
      <c r="ED789" s="12"/>
      <c r="EE789" s="12"/>
      <c r="EF789" s="14"/>
      <c r="EG789" s="14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4"/>
      <c r="EU789" s="12"/>
      <c r="EV789" s="12"/>
      <c r="EW789" s="12"/>
      <c r="EX789" s="12"/>
      <c r="EY789" s="12">
        <v>1.0</v>
      </c>
      <c r="EZ789" s="12"/>
      <c r="FA789" s="12"/>
      <c r="FB789" s="12"/>
      <c r="FC789" s="12">
        <v>1.0</v>
      </c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4"/>
      <c r="FR789" s="12"/>
      <c r="FS789" s="12">
        <v>1.0</v>
      </c>
      <c r="FT789" s="12"/>
      <c r="FU789" s="12"/>
      <c r="FV789" s="12"/>
      <c r="FW789" s="12"/>
      <c r="FX789" s="12"/>
      <c r="FY789" s="12">
        <v>1.0</v>
      </c>
      <c r="FZ789" s="12"/>
      <c r="GA789" s="12"/>
      <c r="GB789" s="12"/>
      <c r="GC789" s="12"/>
      <c r="GD789" s="12">
        <v>1.0</v>
      </c>
      <c r="GE789" s="12"/>
      <c r="GF789" s="12"/>
      <c r="GG789" s="12"/>
      <c r="GH789" s="12"/>
      <c r="GI789" s="12"/>
      <c r="GJ789" s="12"/>
      <c r="GK789" s="14"/>
      <c r="GL789" s="14"/>
      <c r="GM789" s="12"/>
      <c r="GN789" s="12"/>
      <c r="GO789" s="14"/>
      <c r="GP789" s="14"/>
      <c r="GQ789" s="12"/>
      <c r="GR789" s="14"/>
      <c r="GS789" s="12"/>
      <c r="GT789" s="14"/>
      <c r="GU789" s="14"/>
      <c r="GV789" s="14"/>
      <c r="GW789" s="14"/>
      <c r="GX789" s="14"/>
      <c r="GY789" s="14"/>
      <c r="GZ789" s="14"/>
      <c r="HA789" s="14"/>
      <c r="HB789" s="14"/>
      <c r="HC789" s="14"/>
      <c r="HD789" s="14"/>
      <c r="HE789" s="14"/>
      <c r="HF789" s="14"/>
      <c r="HG789" s="14"/>
      <c r="HH789" s="14"/>
      <c r="HI789" s="14"/>
      <c r="HJ789" s="14"/>
      <c r="HK789" s="14"/>
      <c r="HL789" s="12"/>
      <c r="HM789" s="14"/>
      <c r="HN789" s="14"/>
      <c r="HO789" s="14"/>
      <c r="HP789" s="14"/>
      <c r="HQ789" s="12">
        <f t="shared" si="106"/>
        <v>0</v>
      </c>
      <c r="HR789" s="12">
        <v>60000.0</v>
      </c>
      <c r="HS789" s="12">
        <v>0.0</v>
      </c>
      <c r="HT789" s="12">
        <v>0.0</v>
      </c>
      <c r="HU789" s="12">
        <v>0.0</v>
      </c>
      <c r="HV789" s="12">
        <v>0.0</v>
      </c>
      <c r="HW789" s="12">
        <v>0.0</v>
      </c>
      <c r="HX789" s="12">
        <v>60000.0</v>
      </c>
      <c r="HY789" s="12" t="s">
        <v>6414</v>
      </c>
      <c r="HZ789" s="12" t="s">
        <v>6415</v>
      </c>
    </row>
    <row r="790">
      <c r="A790" s="12" t="s">
        <v>6416</v>
      </c>
      <c r="B790" s="12" t="s">
        <v>6417</v>
      </c>
      <c r="C790" s="13">
        <v>45240.0</v>
      </c>
      <c r="D790" s="12">
        <v>11.0</v>
      </c>
      <c r="E790" s="12" t="s">
        <v>596</v>
      </c>
      <c r="F790" s="12" t="s">
        <v>597</v>
      </c>
      <c r="G790" s="12" t="s">
        <v>237</v>
      </c>
      <c r="H790" s="12" t="s">
        <v>238</v>
      </c>
      <c r="I790" s="12" t="s">
        <v>239</v>
      </c>
      <c r="J790" s="14"/>
      <c r="K790" s="12" t="s">
        <v>6418</v>
      </c>
      <c r="L790" s="12" t="s">
        <v>6419</v>
      </c>
      <c r="M790" s="15" t="s">
        <v>600</v>
      </c>
      <c r="N790" s="12" t="s">
        <v>723</v>
      </c>
      <c r="O790" s="12" t="s">
        <v>259</v>
      </c>
      <c r="P790" s="12" t="s">
        <v>245</v>
      </c>
      <c r="Q790" s="12" t="s">
        <v>278</v>
      </c>
      <c r="R790" s="12" t="s">
        <v>279</v>
      </c>
      <c r="S790" s="12" t="s">
        <v>248</v>
      </c>
      <c r="T790" s="16" t="s">
        <v>6420</v>
      </c>
      <c r="U790" s="17" t="s">
        <v>6421</v>
      </c>
      <c r="V790" s="12" t="str">
        <f t="shared" si="1"/>
        <v>3.604469</v>
      </c>
      <c r="W790" s="14" t="str">
        <f t="shared" si="2"/>
        <v>98.679838</v>
      </c>
      <c r="X790" s="14" t="str">
        <f t="shared" si="3"/>
        <v>3.604619</v>
      </c>
      <c r="Y790" s="14" t="str">
        <f t="shared" si="4"/>
        <v>98.679689</v>
      </c>
      <c r="Z790" s="18">
        <f t="shared" si="99"/>
        <v>11241761.17</v>
      </c>
      <c r="AA790" s="14" t="str">
        <f t="shared" si="6"/>
        <v>Diluar Radius</v>
      </c>
      <c r="AB790" s="14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 t="b">
        <v>1</v>
      </c>
      <c r="BW790" s="12"/>
      <c r="BX790" s="12"/>
      <c r="BY790" s="12"/>
      <c r="BZ790" s="12" t="b">
        <v>1</v>
      </c>
      <c r="CA790" s="12"/>
      <c r="CB790" s="12" t="b">
        <v>1</v>
      </c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4"/>
      <c r="DR790" s="12" t="b">
        <v>0</v>
      </c>
      <c r="DS790" s="12" t="b">
        <v>0</v>
      </c>
      <c r="DT790" s="12"/>
      <c r="DU790" s="12"/>
      <c r="DV790" s="12" t="s">
        <v>6422</v>
      </c>
      <c r="DW790" s="12" t="b">
        <v>1</v>
      </c>
      <c r="DX790" s="12"/>
      <c r="DY790" s="12"/>
      <c r="DZ790" s="12"/>
      <c r="EA790" s="12"/>
      <c r="EB790" s="12"/>
      <c r="EC790" s="12"/>
      <c r="ED790" s="12"/>
      <c r="EE790" s="12"/>
      <c r="EF790" s="14"/>
      <c r="EG790" s="14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4"/>
      <c r="EU790" s="12"/>
      <c r="EV790" s="12"/>
      <c r="EW790" s="12"/>
      <c r="EX790" s="12"/>
      <c r="EY790" s="12">
        <v>1.0</v>
      </c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4"/>
      <c r="FR790" s="12"/>
      <c r="FS790" s="12">
        <v>1.0</v>
      </c>
      <c r="FT790" s="12"/>
      <c r="FU790" s="12"/>
      <c r="FV790" s="12"/>
      <c r="FW790" s="12">
        <v>0.0</v>
      </c>
      <c r="FX790" s="12"/>
      <c r="FY790" s="12">
        <v>1.0</v>
      </c>
      <c r="FZ790" s="12"/>
      <c r="GA790" s="12"/>
      <c r="GB790" s="12"/>
      <c r="GC790" s="12"/>
      <c r="GD790" s="12"/>
      <c r="GE790" s="12"/>
      <c r="GF790" s="12"/>
      <c r="GG790" s="12"/>
      <c r="GH790" s="12"/>
      <c r="GI790" s="12"/>
      <c r="GJ790" s="12"/>
      <c r="GK790" s="14"/>
      <c r="GL790" s="14"/>
      <c r="GM790" s="12"/>
      <c r="GN790" s="12"/>
      <c r="GO790" s="14"/>
      <c r="GP790" s="14"/>
      <c r="GQ790" s="12"/>
      <c r="GR790" s="14"/>
      <c r="GS790" s="12"/>
      <c r="GT790" s="14"/>
      <c r="GU790" s="14"/>
      <c r="GV790" s="14"/>
      <c r="GW790" s="14"/>
      <c r="GX790" s="14"/>
      <c r="GY790" s="14"/>
      <c r="GZ790" s="14"/>
      <c r="HA790" s="14"/>
      <c r="HB790" s="14"/>
      <c r="HC790" s="14"/>
      <c r="HD790" s="14"/>
      <c r="HE790" s="14"/>
      <c r="HF790" s="14"/>
      <c r="HG790" s="14"/>
      <c r="HH790" s="14"/>
      <c r="HI790" s="14"/>
      <c r="HJ790" s="14"/>
      <c r="HK790" s="14"/>
      <c r="HL790" s="12"/>
      <c r="HM790" s="14"/>
      <c r="HN790" s="14"/>
      <c r="HO790" s="14"/>
      <c r="HP790" s="14"/>
      <c r="HQ790" s="12">
        <f t="shared" si="106"/>
        <v>3</v>
      </c>
      <c r="HR790" s="12">
        <v>36000.0</v>
      </c>
      <c r="HS790" s="12">
        <v>0.0</v>
      </c>
      <c r="HT790" s="12">
        <v>0.0</v>
      </c>
      <c r="HU790" s="12">
        <v>0.0</v>
      </c>
      <c r="HV790" s="12">
        <v>0.0</v>
      </c>
      <c r="HW790" s="12">
        <v>0.0</v>
      </c>
      <c r="HX790" s="12">
        <v>36000.0</v>
      </c>
      <c r="HY790" s="12" t="s">
        <v>6423</v>
      </c>
      <c r="HZ790" s="19">
        <v>36641.0</v>
      </c>
    </row>
    <row r="791">
      <c r="A791" s="12" t="s">
        <v>6424</v>
      </c>
      <c r="B791" s="20">
        <v>43479.0</v>
      </c>
      <c r="C791" s="13">
        <v>45240.0</v>
      </c>
      <c r="D791" s="12">
        <v>11.0</v>
      </c>
      <c r="E791" s="12" t="s">
        <v>596</v>
      </c>
      <c r="F791" s="12" t="s">
        <v>597</v>
      </c>
      <c r="G791" s="12" t="s">
        <v>237</v>
      </c>
      <c r="H791" s="12" t="s">
        <v>238</v>
      </c>
      <c r="I791" s="12" t="s">
        <v>239</v>
      </c>
      <c r="J791" s="14"/>
      <c r="K791" s="12" t="s">
        <v>6425</v>
      </c>
      <c r="L791" s="12" t="s">
        <v>6426</v>
      </c>
      <c r="M791" s="15" t="s">
        <v>600</v>
      </c>
      <c r="N791" s="12" t="s">
        <v>723</v>
      </c>
      <c r="O791" s="12" t="s">
        <v>259</v>
      </c>
      <c r="P791" s="12" t="s">
        <v>245</v>
      </c>
      <c r="Q791" s="12" t="s">
        <v>299</v>
      </c>
      <c r="R791" s="12" t="s">
        <v>247</v>
      </c>
      <c r="S791" s="12" t="s">
        <v>4463</v>
      </c>
      <c r="T791" s="16" t="s">
        <v>6427</v>
      </c>
      <c r="U791" s="17" t="s">
        <v>6428</v>
      </c>
      <c r="V791" s="12" t="str">
        <f t="shared" si="1"/>
        <v>3.602977</v>
      </c>
      <c r="W791" s="14" t="str">
        <f t="shared" si="2"/>
        <v>98.680202</v>
      </c>
      <c r="X791" s="14" t="str">
        <f t="shared" si="3"/>
        <v>3.603188</v>
      </c>
      <c r="Y791" s="14" t="str">
        <f t="shared" si="4"/>
        <v>98.680255</v>
      </c>
      <c r="Z791" s="18">
        <f t="shared" si="99"/>
        <v>16378019.68</v>
      </c>
      <c r="AA791" s="14" t="str">
        <f t="shared" si="6"/>
        <v>Diluar Radius</v>
      </c>
      <c r="AB791" s="14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 t="b">
        <v>1</v>
      </c>
      <c r="BC791" s="12"/>
      <c r="BD791" s="12"/>
      <c r="BE791" s="12"/>
      <c r="BF791" s="12" t="b">
        <v>1</v>
      </c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 t="b">
        <v>1</v>
      </c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4"/>
      <c r="DR791" s="12" t="b">
        <v>0</v>
      </c>
      <c r="DS791" s="12" t="b">
        <v>0</v>
      </c>
      <c r="DT791" s="12"/>
      <c r="DU791" s="12"/>
      <c r="DV791" s="12" t="s">
        <v>6429</v>
      </c>
      <c r="DW791" s="12" t="b">
        <v>0</v>
      </c>
      <c r="DX791" s="12"/>
      <c r="DY791" s="12"/>
      <c r="DZ791" s="12"/>
      <c r="EA791" s="12"/>
      <c r="EB791" s="12"/>
      <c r="EC791" s="12"/>
      <c r="ED791" s="12"/>
      <c r="EE791" s="12"/>
      <c r="EF791" s="14"/>
      <c r="EG791" s="14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4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4"/>
      <c r="FR791" s="12"/>
      <c r="FS791" s="12"/>
      <c r="FT791" s="12"/>
      <c r="FU791" s="12"/>
      <c r="FV791" s="12"/>
      <c r="FW791" s="12"/>
      <c r="FX791" s="12"/>
      <c r="FY791" s="12"/>
      <c r="FZ791" s="12"/>
      <c r="GA791" s="12"/>
      <c r="GB791" s="12"/>
      <c r="GC791" s="12"/>
      <c r="GD791" s="12"/>
      <c r="GE791" s="12"/>
      <c r="GF791" s="12"/>
      <c r="GG791" s="12"/>
      <c r="GH791" s="12"/>
      <c r="GI791" s="12"/>
      <c r="GJ791" s="12"/>
      <c r="GK791" s="14"/>
      <c r="GL791" s="14"/>
      <c r="GM791" s="12"/>
      <c r="GN791" s="12"/>
      <c r="GO791" s="14"/>
      <c r="GP791" s="14"/>
      <c r="GQ791" s="12"/>
      <c r="GR791" s="14"/>
      <c r="GS791" s="12"/>
      <c r="GT791" s="14"/>
      <c r="GU791" s="14"/>
      <c r="GV791" s="14"/>
      <c r="GW791" s="14"/>
      <c r="GX791" s="14"/>
      <c r="GY791" s="14"/>
      <c r="GZ791" s="14"/>
      <c r="HA791" s="14"/>
      <c r="HB791" s="14"/>
      <c r="HC791" s="14"/>
      <c r="HD791" s="14"/>
      <c r="HE791" s="14"/>
      <c r="HF791" s="14"/>
      <c r="HG791" s="14"/>
      <c r="HH791" s="14"/>
      <c r="HI791" s="14"/>
      <c r="HJ791" s="14"/>
      <c r="HK791" s="14"/>
      <c r="HL791" s="12"/>
      <c r="HM791" s="14"/>
      <c r="HN791" s="14"/>
      <c r="HO791" s="14"/>
      <c r="HP791" s="14"/>
      <c r="HQ791" s="12">
        <f t="shared" si="106"/>
        <v>3</v>
      </c>
      <c r="HR791" s="12">
        <v>0.0</v>
      </c>
      <c r="HS791" s="12">
        <v>0.0</v>
      </c>
      <c r="HT791" s="12">
        <v>0.0</v>
      </c>
      <c r="HU791" s="12">
        <v>0.0</v>
      </c>
      <c r="HV791" s="12">
        <v>0.0</v>
      </c>
      <c r="HW791" s="12">
        <v>0.0</v>
      </c>
      <c r="HX791" s="12">
        <v>0.0</v>
      </c>
      <c r="HY791" s="20">
        <v>36964.0</v>
      </c>
      <c r="HZ791" s="12" t="s">
        <v>422</v>
      </c>
    </row>
    <row r="792">
      <c r="A792" s="12" t="s">
        <v>6430</v>
      </c>
      <c r="B792" s="12" t="s">
        <v>6431</v>
      </c>
      <c r="C792" s="13">
        <v>45240.0</v>
      </c>
      <c r="D792" s="12">
        <v>11.0</v>
      </c>
      <c r="E792" s="12" t="s">
        <v>293</v>
      </c>
      <c r="F792" s="12" t="s">
        <v>629</v>
      </c>
      <c r="G792" s="12" t="s">
        <v>237</v>
      </c>
      <c r="H792" s="12" t="s">
        <v>238</v>
      </c>
      <c r="I792" s="12" t="s">
        <v>239</v>
      </c>
      <c r="J792" s="14"/>
      <c r="K792" s="12" t="s">
        <v>295</v>
      </c>
      <c r="L792" s="12" t="s">
        <v>296</v>
      </c>
      <c r="M792" s="15" t="s">
        <v>297</v>
      </c>
      <c r="N792" s="12" t="s">
        <v>298</v>
      </c>
      <c r="O792" s="12" t="s">
        <v>259</v>
      </c>
      <c r="P792" s="12" t="s">
        <v>245</v>
      </c>
      <c r="Q792" s="12" t="s">
        <v>299</v>
      </c>
      <c r="R792" s="12" t="s">
        <v>247</v>
      </c>
      <c r="S792" s="12" t="s">
        <v>248</v>
      </c>
      <c r="T792" s="17"/>
      <c r="U792" s="17" t="s">
        <v>6432</v>
      </c>
      <c r="V792" s="12" t="str">
        <f t="shared" si="1"/>
        <v/>
      </c>
      <c r="W792" s="14" t="str">
        <f t="shared" si="2"/>
        <v/>
      </c>
      <c r="X792" s="14" t="str">
        <f t="shared" si="3"/>
        <v>3.581915</v>
      </c>
      <c r="Y792" s="14" t="str">
        <f t="shared" si="4"/>
        <v>98.670895</v>
      </c>
      <c r="Z792" s="18">
        <f t="shared" si="99"/>
        <v>10194419.19</v>
      </c>
      <c r="AA792" s="14" t="str">
        <f t="shared" si="6"/>
        <v>Diluar Radius</v>
      </c>
      <c r="AB792" s="14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4"/>
      <c r="DR792" s="12" t="b">
        <v>0</v>
      </c>
      <c r="DS792" s="12" t="b">
        <v>0</v>
      </c>
      <c r="DT792" s="12"/>
      <c r="DU792" s="12"/>
      <c r="DV792" s="12" t="s">
        <v>6433</v>
      </c>
      <c r="DW792" s="12" t="b">
        <v>1</v>
      </c>
      <c r="DX792" s="12"/>
      <c r="DY792" s="12"/>
      <c r="DZ792" s="12"/>
      <c r="EA792" s="12"/>
      <c r="EB792" s="12"/>
      <c r="EC792" s="12"/>
      <c r="ED792" s="12"/>
      <c r="EE792" s="12"/>
      <c r="EF792" s="14"/>
      <c r="EG792" s="14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4"/>
      <c r="EU792" s="12"/>
      <c r="EV792" s="12"/>
      <c r="EW792" s="12">
        <v>1.0</v>
      </c>
      <c r="EX792" s="12">
        <v>1.0</v>
      </c>
      <c r="EY792" s="12"/>
      <c r="EZ792" s="12"/>
      <c r="FA792" s="12"/>
      <c r="FB792" s="12"/>
      <c r="FC792" s="12">
        <v>0.0</v>
      </c>
      <c r="FD792" s="12">
        <v>1.0</v>
      </c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>
        <v>1.0</v>
      </c>
      <c r="FP792" s="12"/>
      <c r="FQ792" s="14"/>
      <c r="FR792" s="12"/>
      <c r="FS792" s="12">
        <v>1.0</v>
      </c>
      <c r="FT792" s="12">
        <v>1.0</v>
      </c>
      <c r="FU792" s="12"/>
      <c r="FV792" s="12">
        <v>1.0</v>
      </c>
      <c r="FW792" s="12"/>
      <c r="FX792" s="12"/>
      <c r="FY792" s="12">
        <v>1.0</v>
      </c>
      <c r="FZ792" s="12"/>
      <c r="GA792" s="12"/>
      <c r="GB792" s="12"/>
      <c r="GC792" s="12"/>
      <c r="GD792" s="12"/>
      <c r="GE792" s="12"/>
      <c r="GF792" s="12"/>
      <c r="GG792" s="12">
        <v>1.0</v>
      </c>
      <c r="GH792" s="12"/>
      <c r="GI792" s="12"/>
      <c r="GJ792" s="12"/>
      <c r="GK792" s="14"/>
      <c r="GL792" s="14"/>
      <c r="GM792" s="12"/>
      <c r="GN792" s="12"/>
      <c r="GO792" s="14"/>
      <c r="GP792" s="14"/>
      <c r="GQ792" s="12"/>
      <c r="GR792" s="14"/>
      <c r="GS792" s="12"/>
      <c r="GT792" s="14"/>
      <c r="GU792" s="14"/>
      <c r="GV792" s="14"/>
      <c r="GW792" s="14"/>
      <c r="GX792" s="14"/>
      <c r="GY792" s="14"/>
      <c r="GZ792" s="14"/>
      <c r="HA792" s="14"/>
      <c r="HB792" s="14"/>
      <c r="HC792" s="14"/>
      <c r="HD792" s="14"/>
      <c r="HE792" s="14"/>
      <c r="HF792" s="14"/>
      <c r="HG792" s="14"/>
      <c r="HH792" s="14"/>
      <c r="HI792" s="14"/>
      <c r="HJ792" s="14"/>
      <c r="HK792" s="14"/>
      <c r="HL792" s="12"/>
      <c r="HM792" s="14"/>
      <c r="HN792" s="14"/>
      <c r="HO792" s="14"/>
      <c r="HP792" s="14"/>
      <c r="HQ792" s="12">
        <f t="shared" si="106"/>
        <v>0</v>
      </c>
      <c r="HR792" s="12">
        <v>108000.0</v>
      </c>
      <c r="HS792" s="12">
        <v>0.0</v>
      </c>
      <c r="HT792" s="12">
        <v>0.0</v>
      </c>
      <c r="HU792" s="12">
        <v>0.0</v>
      </c>
      <c r="HV792" s="12">
        <v>0.0</v>
      </c>
      <c r="HW792" s="12">
        <v>0.0</v>
      </c>
      <c r="HX792" s="12">
        <v>108000.0</v>
      </c>
      <c r="HY792" s="20">
        <v>41347.0</v>
      </c>
      <c r="HZ792" s="12" t="s">
        <v>2143</v>
      </c>
    </row>
    <row r="793">
      <c r="A793" s="12" t="s">
        <v>6434</v>
      </c>
      <c r="B793" s="12" t="s">
        <v>6435</v>
      </c>
      <c r="C793" s="13">
        <v>45240.0</v>
      </c>
      <c r="D793" s="12">
        <v>11.0</v>
      </c>
      <c r="E793" s="12" t="s">
        <v>2565</v>
      </c>
      <c r="F793" s="12" t="s">
        <v>2566</v>
      </c>
      <c r="G793" s="12" t="s">
        <v>237</v>
      </c>
      <c r="H793" s="12" t="s">
        <v>238</v>
      </c>
      <c r="I793" s="12" t="s">
        <v>239</v>
      </c>
      <c r="J793" s="14"/>
      <c r="K793" s="12" t="s">
        <v>6436</v>
      </c>
      <c r="L793" s="12" t="s">
        <v>6437</v>
      </c>
      <c r="M793" s="15" t="s">
        <v>2847</v>
      </c>
      <c r="N793" s="12" t="s">
        <v>5951</v>
      </c>
      <c r="O793" s="12" t="s">
        <v>244</v>
      </c>
      <c r="P793" s="12" t="s">
        <v>245</v>
      </c>
      <c r="Q793" s="12" t="s">
        <v>246</v>
      </c>
      <c r="R793" s="12" t="s">
        <v>247</v>
      </c>
      <c r="S793" s="12" t="s">
        <v>248</v>
      </c>
      <c r="T793" s="16" t="s">
        <v>6438</v>
      </c>
      <c r="U793" s="17" t="s">
        <v>6439</v>
      </c>
      <c r="V793" s="12" t="str">
        <f t="shared" si="1"/>
        <v>3.550644</v>
      </c>
      <c r="W793" s="14" t="str">
        <f t="shared" si="2"/>
        <v>98.870282</v>
      </c>
      <c r="X793" s="14" t="str">
        <f t="shared" si="3"/>
        <v>3.553092</v>
      </c>
      <c r="Y793" s="14" t="str">
        <f t="shared" si="4"/>
        <v>98.869533</v>
      </c>
      <c r="Z793" s="18">
        <f t="shared" si="99"/>
        <v>7770878.609</v>
      </c>
      <c r="AA793" s="14" t="str">
        <f t="shared" si="6"/>
        <v>Diluar Radius</v>
      </c>
      <c r="AB793" s="14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4"/>
      <c r="DR793" s="12" t="b">
        <v>0</v>
      </c>
      <c r="DS793" s="12" t="b">
        <v>0</v>
      </c>
      <c r="DT793" s="12"/>
      <c r="DU793" s="12"/>
      <c r="DV793" s="12" t="s">
        <v>6440</v>
      </c>
      <c r="DW793" s="12" t="b">
        <v>0</v>
      </c>
      <c r="DX793" s="12"/>
      <c r="DY793" s="12"/>
      <c r="DZ793" s="12"/>
      <c r="EA793" s="12"/>
      <c r="EB793" s="12"/>
      <c r="EC793" s="12"/>
      <c r="ED793" s="12"/>
      <c r="EE793" s="12"/>
      <c r="EF793" s="14"/>
      <c r="EG793" s="14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4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4"/>
      <c r="FR793" s="12"/>
      <c r="FS793" s="12"/>
      <c r="FT793" s="12"/>
      <c r="FU793" s="12"/>
      <c r="FV793" s="12"/>
      <c r="FW793" s="12"/>
      <c r="FX793" s="12"/>
      <c r="FY793" s="12"/>
      <c r="FZ793" s="12"/>
      <c r="GA793" s="12"/>
      <c r="GB793" s="12"/>
      <c r="GC793" s="12"/>
      <c r="GD793" s="12"/>
      <c r="GE793" s="12"/>
      <c r="GF793" s="12"/>
      <c r="GG793" s="12"/>
      <c r="GH793" s="12"/>
      <c r="GI793" s="12"/>
      <c r="GJ793" s="12"/>
      <c r="GK793" s="14"/>
      <c r="GL793" s="14"/>
      <c r="GM793" s="12"/>
      <c r="GN793" s="12"/>
      <c r="GO793" s="14"/>
      <c r="GP793" s="14"/>
      <c r="GQ793" s="12"/>
      <c r="GR793" s="14"/>
      <c r="GS793" s="12"/>
      <c r="GT793" s="14"/>
      <c r="GU793" s="14"/>
      <c r="GV793" s="14"/>
      <c r="GW793" s="14"/>
      <c r="GX793" s="14"/>
      <c r="GY793" s="14"/>
      <c r="GZ793" s="14"/>
      <c r="HA793" s="14"/>
      <c r="HB793" s="14"/>
      <c r="HC793" s="14"/>
      <c r="HD793" s="14"/>
      <c r="HE793" s="14"/>
      <c r="HF793" s="14"/>
      <c r="HG793" s="14"/>
      <c r="HH793" s="14"/>
      <c r="HI793" s="14"/>
      <c r="HJ793" s="14"/>
      <c r="HK793" s="14"/>
      <c r="HL793" s="12"/>
      <c r="HM793" s="14"/>
      <c r="HN793" s="14"/>
      <c r="HO793" s="14"/>
      <c r="HP793" s="14"/>
      <c r="HQ793" s="12">
        <f t="shared" si="106"/>
        <v>0</v>
      </c>
      <c r="HR793" s="12">
        <v>0.0</v>
      </c>
      <c r="HS793" s="12">
        <v>0.0</v>
      </c>
      <c r="HT793" s="12">
        <v>0.0</v>
      </c>
      <c r="HU793" s="12">
        <v>0.0</v>
      </c>
      <c r="HV793" s="12">
        <v>0.0</v>
      </c>
      <c r="HW793" s="12">
        <v>0.0</v>
      </c>
      <c r="HX793" s="12">
        <v>0.0</v>
      </c>
      <c r="HY793" s="20">
        <v>42504.0</v>
      </c>
      <c r="HZ793" s="12" t="s">
        <v>3661</v>
      </c>
    </row>
    <row r="794">
      <c r="A794" s="12" t="s">
        <v>6441</v>
      </c>
      <c r="B794" s="20">
        <v>44088.0</v>
      </c>
      <c r="C794" s="13">
        <v>45240.0</v>
      </c>
      <c r="D794" s="12">
        <v>11.0</v>
      </c>
      <c r="E794" s="12" t="s">
        <v>235</v>
      </c>
      <c r="F794" s="12" t="s">
        <v>236</v>
      </c>
      <c r="G794" s="12" t="s">
        <v>237</v>
      </c>
      <c r="H794" s="12" t="s">
        <v>238</v>
      </c>
      <c r="I794" s="12" t="s">
        <v>239</v>
      </c>
      <c r="J794" s="14"/>
      <c r="K794" s="12" t="s">
        <v>6442</v>
      </c>
      <c r="L794" s="12" t="s">
        <v>6443</v>
      </c>
      <c r="M794" s="15" t="s">
        <v>6444</v>
      </c>
      <c r="N794" s="12" t="s">
        <v>6445</v>
      </c>
      <c r="O794" s="12" t="s">
        <v>259</v>
      </c>
      <c r="P794" s="12" t="s">
        <v>245</v>
      </c>
      <c r="Q794" s="12" t="s">
        <v>299</v>
      </c>
      <c r="R794" s="12" t="s">
        <v>247</v>
      </c>
      <c r="S794" s="12" t="s">
        <v>6446</v>
      </c>
      <c r="T794" s="16" t="s">
        <v>6447</v>
      </c>
      <c r="U794" s="17" t="s">
        <v>6448</v>
      </c>
      <c r="V794" s="12" t="str">
        <f t="shared" si="1"/>
        <v>3.587388</v>
      </c>
      <c r="W794" s="14" t="str">
        <f t="shared" si="2"/>
        <v>98.715695</v>
      </c>
      <c r="X794" s="14" t="str">
        <f t="shared" si="3"/>
        <v>3.587293</v>
      </c>
      <c r="Y794" s="14" t="str">
        <f t="shared" si="4"/>
        <v>98.715680</v>
      </c>
      <c r="Z794" s="18">
        <f t="shared" si="99"/>
        <v>10491457.78</v>
      </c>
      <c r="AA794" s="14" t="str">
        <f t="shared" si="6"/>
        <v>Diluar Radius</v>
      </c>
      <c r="AB794" s="14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4"/>
      <c r="DR794" s="12" t="b">
        <v>0</v>
      </c>
      <c r="DS794" s="12" t="b">
        <v>0</v>
      </c>
      <c r="DT794" s="12"/>
      <c r="DU794" s="12"/>
      <c r="DV794" s="12" t="s">
        <v>6449</v>
      </c>
      <c r="DW794" s="12" t="b">
        <v>0</v>
      </c>
      <c r="DX794" s="12"/>
      <c r="DY794" s="12"/>
      <c r="DZ794" s="12"/>
      <c r="EA794" s="12"/>
      <c r="EB794" s="12"/>
      <c r="EC794" s="12"/>
      <c r="ED794" s="12"/>
      <c r="EE794" s="12"/>
      <c r="EF794" s="14"/>
      <c r="EG794" s="14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4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4"/>
      <c r="FR794" s="12"/>
      <c r="FS794" s="12"/>
      <c r="FT794" s="12"/>
      <c r="FU794" s="12"/>
      <c r="FV794" s="12"/>
      <c r="FW794" s="12"/>
      <c r="FX794" s="12"/>
      <c r="FY794" s="12"/>
      <c r="FZ794" s="12"/>
      <c r="GA794" s="12"/>
      <c r="GB794" s="12"/>
      <c r="GC794" s="12"/>
      <c r="GD794" s="12"/>
      <c r="GE794" s="12"/>
      <c r="GF794" s="12"/>
      <c r="GG794" s="12"/>
      <c r="GH794" s="12"/>
      <c r="GI794" s="12"/>
      <c r="GJ794" s="12"/>
      <c r="GK794" s="14"/>
      <c r="GL794" s="14"/>
      <c r="GM794" s="12"/>
      <c r="GN794" s="12"/>
      <c r="GO794" s="14"/>
      <c r="GP794" s="14"/>
      <c r="GQ794" s="12"/>
      <c r="GR794" s="14"/>
      <c r="GS794" s="12"/>
      <c r="GT794" s="14"/>
      <c r="GU794" s="14"/>
      <c r="GV794" s="14"/>
      <c r="GW794" s="14"/>
      <c r="GX794" s="14"/>
      <c r="GY794" s="14"/>
      <c r="GZ794" s="14"/>
      <c r="HA794" s="14"/>
      <c r="HB794" s="14"/>
      <c r="HC794" s="14"/>
      <c r="HD794" s="14"/>
      <c r="HE794" s="14"/>
      <c r="HF794" s="14"/>
      <c r="HG794" s="14"/>
      <c r="HH794" s="14"/>
      <c r="HI794" s="14"/>
      <c r="HJ794" s="14"/>
      <c r="HK794" s="14"/>
      <c r="HL794" s="12"/>
      <c r="HM794" s="14"/>
      <c r="HN794" s="14"/>
      <c r="HO794" s="14"/>
      <c r="HP794" s="14"/>
      <c r="HQ794" s="12">
        <f t="shared" si="106"/>
        <v>0</v>
      </c>
      <c r="HR794" s="12">
        <v>0.0</v>
      </c>
      <c r="HS794" s="12">
        <v>0.0</v>
      </c>
      <c r="HT794" s="12">
        <v>0.0</v>
      </c>
      <c r="HU794" s="12">
        <v>0.0</v>
      </c>
      <c r="HV794" s="12">
        <v>0.0</v>
      </c>
      <c r="HW794" s="12">
        <v>0.0</v>
      </c>
      <c r="HX794" s="12">
        <v>0.0</v>
      </c>
      <c r="HY794" s="20">
        <v>45579.0</v>
      </c>
      <c r="HZ794" s="19">
        <v>36529.0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6.13"/>
    <col customWidth="1" min="3" max="3" width="6.63"/>
    <col customWidth="1" min="4" max="4" width="8.63"/>
    <col customWidth="1" min="5" max="5" width="7.38"/>
    <col customWidth="1" min="6" max="6" width="7.63"/>
    <col customWidth="1" min="7" max="7" width="6.0"/>
    <col customWidth="1" min="8" max="8" width="5.0"/>
    <col customWidth="1" min="9" max="9" width="5.75"/>
    <col customWidth="1" min="10" max="10" width="8.75"/>
    <col customWidth="1" min="11" max="11" width="7.38"/>
    <col customWidth="1" min="12" max="12" width="8.75"/>
    <col customWidth="1" min="13" max="13" width="7.25"/>
    <col customWidth="1" min="14" max="14" width="8.5"/>
    <col customWidth="1" min="15" max="16" width="9.38"/>
    <col customWidth="1" min="17" max="17" width="6.13"/>
    <col customWidth="1" min="18" max="18" width="10.0"/>
    <col customWidth="1" min="19" max="21" width="8.38"/>
    <col customWidth="1" min="22" max="22" width="5.5"/>
    <col customWidth="1" min="23" max="24" width="7.38"/>
    <col customWidth="1" min="25" max="25" width="8.75"/>
    <col customWidth="1" min="26" max="26" width="4.88"/>
    <col customWidth="1" min="27" max="27" width="10.25"/>
    <col customWidth="1" min="28" max="28" width="5.88"/>
    <col customWidth="1" min="29" max="30" width="5.63"/>
    <col customWidth="1" min="31" max="31" width="6.13"/>
    <col customWidth="1" min="32" max="32" width="5.63"/>
    <col customWidth="1" min="33" max="33" width="7.38"/>
    <col customWidth="1" min="34" max="34" width="6.88"/>
    <col customWidth="1" min="35" max="35" width="5.13"/>
    <col customWidth="1" min="36" max="36" width="6.88"/>
  </cols>
  <sheetData>
    <row r="1">
      <c r="A1" s="23" t="s">
        <v>6450</v>
      </c>
      <c r="B1" s="24" t="s">
        <v>6451</v>
      </c>
      <c r="C1" s="25" t="s">
        <v>8</v>
      </c>
      <c r="D1" s="25" t="s">
        <v>6452</v>
      </c>
      <c r="E1" s="25" t="s">
        <v>6453</v>
      </c>
      <c r="F1" s="25" t="s">
        <v>6454</v>
      </c>
      <c r="G1" s="26" t="s">
        <v>6455</v>
      </c>
      <c r="H1" s="26" t="s">
        <v>6456</v>
      </c>
      <c r="I1" s="26" t="s">
        <v>6457</v>
      </c>
      <c r="J1" s="27" t="s">
        <v>6458</v>
      </c>
      <c r="K1" s="27" t="s">
        <v>6459</v>
      </c>
      <c r="L1" s="28" t="s">
        <v>6460</v>
      </c>
      <c r="M1" s="28" t="s">
        <v>6461</v>
      </c>
      <c r="N1" s="28" t="s">
        <v>6462</v>
      </c>
      <c r="O1" s="29" t="s">
        <v>6463</v>
      </c>
      <c r="P1" s="29" t="s">
        <v>6464</v>
      </c>
      <c r="Q1" s="26" t="s">
        <v>6465</v>
      </c>
      <c r="R1" s="26" t="s">
        <v>6466</v>
      </c>
      <c r="S1" s="29" t="s">
        <v>6467</v>
      </c>
      <c r="T1" s="28" t="s">
        <v>6468</v>
      </c>
      <c r="U1" s="28" t="s">
        <v>6469</v>
      </c>
      <c r="V1" s="28" t="s">
        <v>6470</v>
      </c>
      <c r="W1" s="28" t="s">
        <v>6471</v>
      </c>
      <c r="X1" s="28" t="s">
        <v>6472</v>
      </c>
      <c r="Y1" s="28" t="s">
        <v>6473</v>
      </c>
      <c r="Z1" s="28" t="s">
        <v>6474</v>
      </c>
      <c r="AA1" s="28" t="s">
        <v>6475</v>
      </c>
      <c r="AB1" s="30" t="s">
        <v>6476</v>
      </c>
      <c r="AC1" s="23" t="s">
        <v>6477</v>
      </c>
      <c r="AD1" s="23" t="s">
        <v>6478</v>
      </c>
      <c r="AE1" s="23" t="s">
        <v>6479</v>
      </c>
      <c r="AF1" s="23" t="s">
        <v>6480</v>
      </c>
      <c r="AG1" s="23" t="s">
        <v>6481</v>
      </c>
      <c r="AH1" s="23" t="s">
        <v>6482</v>
      </c>
      <c r="AI1" s="23" t="s">
        <v>6483</v>
      </c>
      <c r="AJ1" s="31" t="s">
        <v>6484</v>
      </c>
    </row>
    <row r="2">
      <c r="A2" s="32" t="s">
        <v>475</v>
      </c>
      <c r="B2" s="33" t="s">
        <v>237</v>
      </c>
      <c r="C2" s="34" t="s">
        <v>239</v>
      </c>
      <c r="D2" s="34" t="s">
        <v>238</v>
      </c>
      <c r="E2" s="35">
        <v>375.0</v>
      </c>
      <c r="F2" s="35">
        <f>countif('Call Omzet'!E:E,A2)</f>
        <v>116</v>
      </c>
      <c r="G2" s="36">
        <f t="shared" ref="G2:G57" si="1">F2/E2</f>
        <v>0.3093333333</v>
      </c>
      <c r="H2" s="37">
        <f t="array" ref="H2">F2/SUM(('Call Omzet'!C:C&lt;&gt;"")/COUNTIF('Call Omzet'!C:C,'Call Omzet'!C:C&amp;""))</f>
        <v>11.6</v>
      </c>
      <c r="I2" s="32">
        <f>countifs('Call Omzet'!C:C,today(),'Call Omzet'!E:E,A2)</f>
        <v>12</v>
      </c>
      <c r="J2" s="34">
        <v>200.0</v>
      </c>
      <c r="K2" s="35">
        <f>IFERROR(__xludf.DUMMYFUNCTION("IFERROR(ROWS(UNIQUE(FILTER('Call Omzet'!K:K,('Call Omzet'!E:E=A2)*('Call Omzet'!HX:HX&gt;0)))),0)"),72.0)</f>
        <v>72</v>
      </c>
      <c r="L2" s="38">
        <f t="shared" ref="L2:L57" si="2">K2/J2</f>
        <v>0.36</v>
      </c>
      <c r="M2" s="39">
        <f t="array" ref="M2">K2/SUM(('Call Omzet'!C:C&lt;&gt;"")/COUNTIF('Call Omzet'!C:C,'Call Omzet'!C:C&amp;""))</f>
        <v>7.2</v>
      </c>
      <c r="N2" s="32">
        <f>countifs('Call Omzet'!C:C,today(),'Call Omzet'!E:E,A2,'Call Omzet'!HX:HX,"&gt;0")</f>
        <v>8</v>
      </c>
      <c r="O2" s="34">
        <v>2.0E7</v>
      </c>
      <c r="P2" s="35">
        <f>sumif('Call Omzet'!E:E,A2,'Call Omzet'!HX:HX)</f>
        <v>6298500</v>
      </c>
      <c r="Q2" s="38">
        <f t="shared" ref="Q2:Q57" si="3">P2/O2</f>
        <v>0.314925</v>
      </c>
      <c r="R2" s="35">
        <f t="array" ref="R2">P2/SUM(('Call Omzet'!C:C&lt;&gt;"")/COUNTIF('Call Omzet'!C:C,'Call Omzet'!C:C&amp;""))</f>
        <v>629850</v>
      </c>
      <c r="S2" s="35">
        <f>sumifs('Call Omzet'!HX:HX,'Call Omzet'!C:C,today(),'Call Omzet'!E:E,A2)</f>
        <v>324000</v>
      </c>
      <c r="T2" s="34">
        <v>2000000.0</v>
      </c>
      <c r="U2" s="35">
        <f>sumif('Call Omzet'!E:E,A2,'Call Omzet'!HS:HS)+sumif('Call Omzet'!E:E,A2,'Call Omzet'!HT:HT)</f>
        <v>442500</v>
      </c>
      <c r="V2" s="36">
        <f t="shared" ref="V2:V57" si="4">U2/T2</f>
        <v>0.22125</v>
      </c>
      <c r="W2" s="35">
        <v>30.0</v>
      </c>
      <c r="X2" s="40">
        <f>IFERROR(__xludf.DUMMYFUNCTION("IFERROR(ROWS(UNIQUE(FILTER('Call Omzet'!S:S,('Call Omzet'!E:E=A2)*('Call Omzet'!HX:HX&gt;0)))),0)"),26.0)</f>
        <v>26</v>
      </c>
      <c r="Y2" s="36">
        <f t="shared" ref="Y2:Y57" si="5">X2/W2</f>
        <v>0.8666666667</v>
      </c>
      <c r="Z2" s="41">
        <f>SUMIF('Call Omzet'!E:E,A2,'Call Omzet'!HQ:HQ)</f>
        <v>743</v>
      </c>
      <c r="AA2" s="42">
        <f t="shared" ref="AA2:AA57" si="6">Z2/F2</f>
        <v>6.405172414</v>
      </c>
      <c r="AB2" s="36">
        <f t="array" ref="AB2">SUM(('Call Omzet'!C:C&lt;&gt;"")/COUNTIF('Call Omzet'!C:C,'Call Omzet'!C:C&amp;""))/25</f>
        <v>0.4</v>
      </c>
      <c r="AC2" s="40">
        <f t="shared" ref="AC2:AC57" si="7">(if(G2&lt;100%,G2,100%)*20)</f>
        <v>6.186666667</v>
      </c>
      <c r="AD2" s="40">
        <f t="shared" ref="AD2:AD57" si="8">(if(L2&lt;100%,L2,100%)*20)</f>
        <v>7.2</v>
      </c>
      <c r="AE2" s="40">
        <f t="shared" ref="AE2:AE57" si="9">(if(Q2&lt;100%,Q2,100%)*25)</f>
        <v>7.873125</v>
      </c>
      <c r="AF2" s="40">
        <f t="shared" ref="AF2:AF57" si="10">(if(U2/T2&lt;100%,U2/T2,100%)*15)</f>
        <v>3.31875</v>
      </c>
      <c r="AG2" s="40">
        <f t="shared" ref="AG2:AG57" si="11">(if(X2/W2&lt;100%,X2/W2,100%)*15)</f>
        <v>13</v>
      </c>
      <c r="AH2" s="40">
        <f t="shared" ref="AH2:AH57" si="12">sum(AC2:AG2)</f>
        <v>37.57854167</v>
      </c>
      <c r="AI2" s="40" t="str">
        <f t="shared" ref="AI2:AI57" si="13">ifs(AH2&lt;70,"D",AH2&lt;80,"C",AH2&lt;90,"B",true,"A")</f>
        <v>D</v>
      </c>
      <c r="AJ2" s="32">
        <f t="shared" ref="AJ2:AJ57" si="14">ifs(AH2&lt;70,0,AH2&lt;80,100000,AH2&lt;90,200000,true,390000)</f>
        <v>0</v>
      </c>
    </row>
    <row r="3">
      <c r="A3" s="32" t="s">
        <v>596</v>
      </c>
      <c r="B3" s="33" t="s">
        <v>237</v>
      </c>
      <c r="C3" s="34" t="s">
        <v>239</v>
      </c>
      <c r="D3" s="34" t="s">
        <v>238</v>
      </c>
      <c r="E3" s="35">
        <v>375.0</v>
      </c>
      <c r="F3" s="35">
        <f>countif('Call Omzet'!E:E,A3)</f>
        <v>117</v>
      </c>
      <c r="G3" s="36">
        <f t="shared" si="1"/>
        <v>0.312</v>
      </c>
      <c r="H3" s="37">
        <f t="array" ref="H3">F3/SUM(('Call Omzet'!C:C&lt;&gt;"")/COUNTIF('Call Omzet'!C:C,'Call Omzet'!C:C&amp;""))</f>
        <v>11.7</v>
      </c>
      <c r="I3" s="32">
        <f>countifs('Call Omzet'!C:C,today(),'Call Omzet'!E:E,A3)</f>
        <v>10</v>
      </c>
      <c r="J3" s="34">
        <v>200.0</v>
      </c>
      <c r="K3" s="35">
        <f>IFERROR(__xludf.DUMMYFUNCTION("IFERROR(ROWS(UNIQUE(FILTER('Call Omzet'!K:K,('Call Omzet'!E:E=A3)*('Call Omzet'!HX:HX&gt;0)))),0)"),75.0)</f>
        <v>75</v>
      </c>
      <c r="L3" s="38">
        <f t="shared" si="2"/>
        <v>0.375</v>
      </c>
      <c r="M3" s="39">
        <f t="array" ref="M3">K3/SUM(('Call Omzet'!C:C&lt;&gt;"")/COUNTIF('Call Omzet'!C:C,'Call Omzet'!C:C&amp;""))</f>
        <v>7.5</v>
      </c>
      <c r="N3" s="32">
        <f>countifs('Call Omzet'!C:C,today(),'Call Omzet'!E:E,A3,'Call Omzet'!HX:HX,"&gt;0")</f>
        <v>8</v>
      </c>
      <c r="O3" s="34">
        <v>2.0E7</v>
      </c>
      <c r="P3" s="35">
        <f>sumif('Call Omzet'!E:E,A3,'Call Omzet'!HX:HX)</f>
        <v>5251500</v>
      </c>
      <c r="Q3" s="38">
        <f t="shared" si="3"/>
        <v>0.262575</v>
      </c>
      <c r="R3" s="35">
        <f t="array" ref="R3">P3/SUM(('Call Omzet'!C:C&lt;&gt;"")/COUNTIF('Call Omzet'!C:C,'Call Omzet'!C:C&amp;""))</f>
        <v>525150</v>
      </c>
      <c r="S3" s="35">
        <f>sumifs('Call Omzet'!HX:HX,'Call Omzet'!C:C,today(),'Call Omzet'!E:E,A3)</f>
        <v>217000</v>
      </c>
      <c r="T3" s="34">
        <v>2000000.0</v>
      </c>
      <c r="U3" s="35">
        <f>sumif('Call Omzet'!E:E,A3,'Call Omzet'!HS:HS)+sumif('Call Omzet'!E:E,A3,'Call Omzet'!HT:HT)</f>
        <v>187500</v>
      </c>
      <c r="V3" s="36">
        <f t="shared" si="4"/>
        <v>0.09375</v>
      </c>
      <c r="W3" s="35">
        <v>30.0</v>
      </c>
      <c r="X3" s="40">
        <f>IFERROR(__xludf.DUMMYFUNCTION("IFERROR(ROWS(UNIQUE(FILTER('Call Omzet'!S:S,('Call Omzet'!E:E=A3)*('Call Omzet'!HX:HX&gt;0)))),0)"),19.0)</f>
        <v>19</v>
      </c>
      <c r="Y3" s="36">
        <f t="shared" si="5"/>
        <v>0.6333333333</v>
      </c>
      <c r="Z3" s="41">
        <f>SUMIF('Call Omzet'!E:E,A3,'Call Omzet'!HQ:HQ)</f>
        <v>878</v>
      </c>
      <c r="AA3" s="42">
        <f t="shared" si="6"/>
        <v>7.504273504</v>
      </c>
      <c r="AB3" s="36">
        <f t="array" ref="AB3">SUM(('Call Omzet'!C:C&lt;&gt;"")/COUNTIF('Call Omzet'!C:C,'Call Omzet'!C:C&amp;""))/25</f>
        <v>0.4</v>
      </c>
      <c r="AC3" s="40">
        <f t="shared" si="7"/>
        <v>6.24</v>
      </c>
      <c r="AD3" s="40">
        <f t="shared" si="8"/>
        <v>7.5</v>
      </c>
      <c r="AE3" s="40">
        <f t="shared" si="9"/>
        <v>6.564375</v>
      </c>
      <c r="AF3" s="40">
        <f t="shared" si="10"/>
        <v>1.40625</v>
      </c>
      <c r="AG3" s="40">
        <f t="shared" si="11"/>
        <v>9.5</v>
      </c>
      <c r="AH3" s="40">
        <f t="shared" si="12"/>
        <v>31.210625</v>
      </c>
      <c r="AI3" s="40" t="str">
        <f t="shared" si="13"/>
        <v>D</v>
      </c>
      <c r="AJ3" s="32">
        <f t="shared" si="14"/>
        <v>0</v>
      </c>
    </row>
    <row r="4">
      <c r="A4" s="32" t="s">
        <v>293</v>
      </c>
      <c r="B4" s="33" t="s">
        <v>237</v>
      </c>
      <c r="C4" s="34" t="s">
        <v>239</v>
      </c>
      <c r="D4" s="34" t="s">
        <v>238</v>
      </c>
      <c r="E4" s="35">
        <v>375.0</v>
      </c>
      <c r="F4" s="35">
        <f>countif('Call Omzet'!E:E,A4)</f>
        <v>127</v>
      </c>
      <c r="G4" s="36">
        <f t="shared" si="1"/>
        <v>0.3386666667</v>
      </c>
      <c r="H4" s="37">
        <f t="array" ref="H4">F4/SUM(('Call Omzet'!C:C&lt;&gt;"")/COUNTIF('Call Omzet'!C:C,'Call Omzet'!C:C&amp;""))</f>
        <v>12.7</v>
      </c>
      <c r="I4" s="32">
        <f>countifs('Call Omzet'!C:C,today(),'Call Omzet'!E:E,A4)</f>
        <v>13</v>
      </c>
      <c r="J4" s="34">
        <v>200.0</v>
      </c>
      <c r="K4" s="35">
        <f>IFERROR(__xludf.DUMMYFUNCTION("IFERROR(ROWS(UNIQUE(FILTER('Call Omzet'!K:K,('Call Omzet'!E:E=A4)*('Call Omzet'!HX:HX&gt;0)))),0)"),81.0)</f>
        <v>81</v>
      </c>
      <c r="L4" s="38">
        <f t="shared" si="2"/>
        <v>0.405</v>
      </c>
      <c r="M4" s="39">
        <f t="array" ref="M4">K4/SUM(('Call Omzet'!C:C&lt;&gt;"")/COUNTIF('Call Omzet'!C:C,'Call Omzet'!C:C&amp;""))</f>
        <v>8.1</v>
      </c>
      <c r="N4" s="32">
        <f>countifs('Call Omzet'!C:C,today(),'Call Omzet'!E:E,A4,'Call Omzet'!HX:HX,"&gt;0")</f>
        <v>10</v>
      </c>
      <c r="O4" s="34">
        <v>2.0E7</v>
      </c>
      <c r="P4" s="35">
        <f>sumif('Call Omzet'!E:E,A4,'Call Omzet'!HX:HX)</f>
        <v>6085000</v>
      </c>
      <c r="Q4" s="38">
        <f t="shared" si="3"/>
        <v>0.30425</v>
      </c>
      <c r="R4" s="35">
        <f t="array" ref="R4">P4/SUM(('Call Omzet'!C:C&lt;&gt;"")/COUNTIF('Call Omzet'!C:C,'Call Omzet'!C:C&amp;""))</f>
        <v>608500</v>
      </c>
      <c r="S4" s="35">
        <f>sumifs('Call Omzet'!HX:HX,'Call Omzet'!C:C,today(),'Call Omzet'!E:E,A4)</f>
        <v>336500</v>
      </c>
      <c r="T4" s="34">
        <v>2000000.0</v>
      </c>
      <c r="U4" s="35">
        <f>sumif('Call Omzet'!E:E,A4,'Call Omzet'!HS:HS)+sumif('Call Omzet'!E:E,A4,'Call Omzet'!HT:HT)</f>
        <v>471000</v>
      </c>
      <c r="V4" s="36">
        <f t="shared" si="4"/>
        <v>0.2355</v>
      </c>
      <c r="W4" s="35">
        <v>30.0</v>
      </c>
      <c r="X4" s="40">
        <f>IFERROR(__xludf.DUMMYFUNCTION("IFERROR(ROWS(UNIQUE(FILTER('Call Omzet'!S:S,('Call Omzet'!E:E=A4)*('Call Omzet'!HX:HX&gt;0)))),0)"),10.0)</f>
        <v>10</v>
      </c>
      <c r="Y4" s="36">
        <f t="shared" si="5"/>
        <v>0.3333333333</v>
      </c>
      <c r="Z4" s="41">
        <f>SUMIF('Call Omzet'!E:E,A4,'Call Omzet'!HQ:HQ)</f>
        <v>213</v>
      </c>
      <c r="AA4" s="42">
        <f t="shared" si="6"/>
        <v>1.677165354</v>
      </c>
      <c r="AB4" s="36">
        <f t="array" ref="AB4">SUM(('Call Omzet'!C:C&lt;&gt;"")/COUNTIF('Call Omzet'!C:C,'Call Omzet'!C:C&amp;""))/25</f>
        <v>0.4</v>
      </c>
      <c r="AC4" s="40">
        <f t="shared" si="7"/>
        <v>6.773333333</v>
      </c>
      <c r="AD4" s="40">
        <f t="shared" si="8"/>
        <v>8.1</v>
      </c>
      <c r="AE4" s="40">
        <f t="shared" si="9"/>
        <v>7.60625</v>
      </c>
      <c r="AF4" s="40">
        <f t="shared" si="10"/>
        <v>3.5325</v>
      </c>
      <c r="AG4" s="40">
        <f t="shared" si="11"/>
        <v>5</v>
      </c>
      <c r="AH4" s="40">
        <f t="shared" si="12"/>
        <v>31.01208333</v>
      </c>
      <c r="AI4" s="40" t="str">
        <f t="shared" si="13"/>
        <v>D</v>
      </c>
      <c r="AJ4" s="32">
        <f t="shared" si="14"/>
        <v>0</v>
      </c>
    </row>
    <row r="5">
      <c r="A5" s="32" t="s">
        <v>235</v>
      </c>
      <c r="B5" s="33" t="s">
        <v>237</v>
      </c>
      <c r="C5" s="34" t="s">
        <v>239</v>
      </c>
      <c r="D5" s="34" t="s">
        <v>238</v>
      </c>
      <c r="E5" s="34">
        <v>375.0</v>
      </c>
      <c r="F5" s="35">
        <f>countif('Call Omzet'!E:E,A5)</f>
        <v>128</v>
      </c>
      <c r="G5" s="36">
        <f t="shared" si="1"/>
        <v>0.3413333333</v>
      </c>
      <c r="H5" s="37">
        <f t="array" ref="H5">F5/SUM(('Call Omzet'!C:C&lt;&gt;"")/COUNTIF('Call Omzet'!C:C,'Call Omzet'!C:C&amp;""))</f>
        <v>12.8</v>
      </c>
      <c r="I5" s="32">
        <f>countifs('Call Omzet'!C:C,today(),'Call Omzet'!E:E,A5)</f>
        <v>18</v>
      </c>
      <c r="J5" s="34">
        <v>200.0</v>
      </c>
      <c r="K5" s="35">
        <f>IFERROR(__xludf.DUMMYFUNCTION("IFERROR(ROWS(UNIQUE(FILTER('Call Omzet'!K:K,('Call Omzet'!E:E=A5)*('Call Omzet'!HX:HX&gt;0)))),0)"),82.0)</f>
        <v>82</v>
      </c>
      <c r="L5" s="38">
        <f t="shared" si="2"/>
        <v>0.41</v>
      </c>
      <c r="M5" s="39">
        <f t="array" ref="M5">K5/SUM(('Call Omzet'!C:C&lt;&gt;"")/COUNTIF('Call Omzet'!C:C,'Call Omzet'!C:C&amp;""))</f>
        <v>8.2</v>
      </c>
      <c r="N5" s="32">
        <f>countifs('Call Omzet'!C:C,today(),'Call Omzet'!E:E,A5,'Call Omzet'!HX:HX,"&gt;0")</f>
        <v>13</v>
      </c>
      <c r="O5" s="34">
        <v>2.0E7</v>
      </c>
      <c r="P5" s="35">
        <f>sumif('Call Omzet'!E:E,A5,'Call Omzet'!HX:HX)</f>
        <v>8010000</v>
      </c>
      <c r="Q5" s="38">
        <f t="shared" si="3"/>
        <v>0.4005</v>
      </c>
      <c r="R5" s="35">
        <f t="array" ref="R5">P5/SUM(('Call Omzet'!C:C&lt;&gt;"")/COUNTIF('Call Omzet'!C:C,'Call Omzet'!C:C&amp;""))</f>
        <v>801000</v>
      </c>
      <c r="S5" s="35">
        <f>sumifs('Call Omzet'!HX:HX,'Call Omzet'!C:C,today(),'Call Omzet'!E:E,A5)</f>
        <v>529000</v>
      </c>
      <c r="T5" s="34">
        <v>2000000.0</v>
      </c>
      <c r="U5" s="35">
        <f>sumif('Call Omzet'!E:E,A5,'Call Omzet'!HS:HS)+sumif('Call Omzet'!E:E,A5,'Call Omzet'!HT:HT)</f>
        <v>714000</v>
      </c>
      <c r="V5" s="36">
        <f t="shared" si="4"/>
        <v>0.357</v>
      </c>
      <c r="W5" s="35">
        <v>30.0</v>
      </c>
      <c r="X5" s="40">
        <f>IFERROR(__xludf.DUMMYFUNCTION("IFERROR(ROWS(UNIQUE(FILTER('Call Omzet'!S:S,('Call Omzet'!E:E=A5)*('Call Omzet'!HX:HX&gt;0)))),0)"),18.0)</f>
        <v>18</v>
      </c>
      <c r="Y5" s="36">
        <f t="shared" si="5"/>
        <v>0.6</v>
      </c>
      <c r="Z5" s="41">
        <f>SUMIF('Call Omzet'!E:E,A5,'Call Omzet'!HQ:HQ)</f>
        <v>1047</v>
      </c>
      <c r="AA5" s="42">
        <f t="shared" si="6"/>
        <v>8.1796875</v>
      </c>
      <c r="AB5" s="36">
        <f t="array" ref="AB5">SUM(('Call Omzet'!C:C&lt;&gt;"")/COUNTIF('Call Omzet'!C:C,'Call Omzet'!C:C&amp;""))/25</f>
        <v>0.4</v>
      </c>
      <c r="AC5" s="40">
        <f t="shared" si="7"/>
        <v>6.826666667</v>
      </c>
      <c r="AD5" s="40">
        <f t="shared" si="8"/>
        <v>8.2</v>
      </c>
      <c r="AE5" s="40">
        <f t="shared" si="9"/>
        <v>10.0125</v>
      </c>
      <c r="AF5" s="40">
        <f t="shared" si="10"/>
        <v>5.355</v>
      </c>
      <c r="AG5" s="40">
        <f t="shared" si="11"/>
        <v>9</v>
      </c>
      <c r="AH5" s="40">
        <f t="shared" si="12"/>
        <v>39.39416667</v>
      </c>
      <c r="AI5" s="40" t="str">
        <f t="shared" si="13"/>
        <v>D</v>
      </c>
      <c r="AJ5" s="32">
        <f t="shared" si="14"/>
        <v>0</v>
      </c>
    </row>
    <row r="6">
      <c r="A6" s="32" t="s">
        <v>306</v>
      </c>
      <c r="B6" s="33" t="s">
        <v>237</v>
      </c>
      <c r="C6" s="34" t="s">
        <v>239</v>
      </c>
      <c r="D6" s="34" t="s">
        <v>238</v>
      </c>
      <c r="E6" s="35">
        <v>375.0</v>
      </c>
      <c r="F6" s="35">
        <f>countif('Call Omzet'!E:E,A6)</f>
        <v>95</v>
      </c>
      <c r="G6" s="36">
        <f t="shared" si="1"/>
        <v>0.2533333333</v>
      </c>
      <c r="H6" s="37">
        <f t="array" ref="H6">F6/SUM(('Call Omzet'!C:C&lt;&gt;"")/COUNTIF('Call Omzet'!C:C,'Call Omzet'!C:C&amp;""))</f>
        <v>9.5</v>
      </c>
      <c r="I6" s="32">
        <f>countifs('Call Omzet'!C:C,today(),'Call Omzet'!E:E,A6)</f>
        <v>12</v>
      </c>
      <c r="J6" s="34">
        <v>200.0</v>
      </c>
      <c r="K6" s="35">
        <f>IFERROR(__xludf.DUMMYFUNCTION("IFERROR(ROWS(UNIQUE(FILTER('Call Omzet'!K:K,('Call Omzet'!E:E=A6)*('Call Omzet'!HX:HX&gt;0)))),0)"),55.0)</f>
        <v>55</v>
      </c>
      <c r="L6" s="38">
        <f t="shared" si="2"/>
        <v>0.275</v>
      </c>
      <c r="M6" s="39">
        <f t="array" ref="M6">K6/SUM(('Call Omzet'!C:C&lt;&gt;"")/COUNTIF('Call Omzet'!C:C,'Call Omzet'!C:C&amp;""))</f>
        <v>5.5</v>
      </c>
      <c r="N6" s="32">
        <f>countifs('Call Omzet'!C:C,today(),'Call Omzet'!E:E,A6,'Call Omzet'!HX:HX,"&gt;0")</f>
        <v>7</v>
      </c>
      <c r="O6" s="34">
        <v>2.0E7</v>
      </c>
      <c r="P6" s="35">
        <f>sumif('Call Omzet'!E:E,A6,'Call Omzet'!HX:HX)</f>
        <v>4128500</v>
      </c>
      <c r="Q6" s="38">
        <f t="shared" si="3"/>
        <v>0.206425</v>
      </c>
      <c r="R6" s="35">
        <f t="array" ref="R6">P6/SUM(('Call Omzet'!C:C&lt;&gt;"")/COUNTIF('Call Omzet'!C:C,'Call Omzet'!C:C&amp;""))</f>
        <v>412850</v>
      </c>
      <c r="S6" s="35">
        <f>sumifs('Call Omzet'!HX:HX,'Call Omzet'!C:C,today(),'Call Omzet'!E:E,A6)</f>
        <v>581000</v>
      </c>
      <c r="T6" s="34">
        <v>2000000.0</v>
      </c>
      <c r="U6" s="35">
        <f>sumif('Call Omzet'!E:E,A6,'Call Omzet'!HS:HS)+sumif('Call Omzet'!E:E,A6,'Call Omzet'!HT:HT)</f>
        <v>612500</v>
      </c>
      <c r="V6" s="36">
        <f t="shared" si="4"/>
        <v>0.30625</v>
      </c>
      <c r="W6" s="35">
        <v>30.0</v>
      </c>
      <c r="X6" s="40">
        <f>IFERROR(__xludf.DUMMYFUNCTION("IFERROR(ROWS(UNIQUE(FILTER('Call Omzet'!S:S,('Call Omzet'!E:E=A6)*('Call Omzet'!HX:HX&gt;0)))),0)"),20.0)</f>
        <v>20</v>
      </c>
      <c r="Y6" s="36">
        <f t="shared" si="5"/>
        <v>0.6666666667</v>
      </c>
      <c r="Z6" s="41">
        <f>SUMIF('Call Omzet'!E:E,A6,'Call Omzet'!HQ:HQ)</f>
        <v>374</v>
      </c>
      <c r="AA6" s="42">
        <f t="shared" si="6"/>
        <v>3.936842105</v>
      </c>
      <c r="AB6" s="36">
        <f t="array" ref="AB6">SUM(('Call Omzet'!C:C&lt;&gt;"")/COUNTIF('Call Omzet'!C:C,'Call Omzet'!C:C&amp;""))/25</f>
        <v>0.4</v>
      </c>
      <c r="AC6" s="40">
        <f t="shared" si="7"/>
        <v>5.066666667</v>
      </c>
      <c r="AD6" s="40">
        <f t="shared" si="8"/>
        <v>5.5</v>
      </c>
      <c r="AE6" s="40">
        <f t="shared" si="9"/>
        <v>5.160625</v>
      </c>
      <c r="AF6" s="40">
        <f t="shared" si="10"/>
        <v>4.59375</v>
      </c>
      <c r="AG6" s="40">
        <f t="shared" si="11"/>
        <v>10</v>
      </c>
      <c r="AH6" s="40">
        <f t="shared" si="12"/>
        <v>30.32104167</v>
      </c>
      <c r="AI6" s="40" t="str">
        <f t="shared" si="13"/>
        <v>D</v>
      </c>
      <c r="AJ6" s="32">
        <f t="shared" si="14"/>
        <v>0</v>
      </c>
    </row>
    <row r="7">
      <c r="A7" s="43" t="s">
        <v>6485</v>
      </c>
      <c r="B7" s="32" t="s">
        <v>6486</v>
      </c>
      <c r="C7" s="35" t="s">
        <v>6487</v>
      </c>
      <c r="D7" s="34" t="s">
        <v>238</v>
      </c>
      <c r="E7" s="35">
        <v>375.0</v>
      </c>
      <c r="F7" s="35">
        <f>countif('Call Omzet'!E:E,A7)</f>
        <v>0</v>
      </c>
      <c r="G7" s="36">
        <f t="shared" si="1"/>
        <v>0</v>
      </c>
      <c r="H7" s="37">
        <f t="array" ref="H7">F7/SUM(('Call Omzet'!C:C&lt;&gt;"")/COUNTIF('Call Omzet'!C:C,'Call Omzet'!C:C&amp;""))</f>
        <v>0</v>
      </c>
      <c r="I7" s="32">
        <f>countifs('Call Omzet'!C:C,today(),'Call Omzet'!E:E,A7)</f>
        <v>0</v>
      </c>
      <c r="J7" s="34">
        <v>200.0</v>
      </c>
      <c r="K7" s="35">
        <f>IFERROR(__xludf.DUMMYFUNCTION("IFERROR(ROWS(UNIQUE(FILTER('Call Omzet'!K:K,('Call Omzet'!E:E=A7)*('Call Omzet'!HX:HX&gt;0)))),0)"),0.0)</f>
        <v>0</v>
      </c>
      <c r="L7" s="38">
        <f t="shared" si="2"/>
        <v>0</v>
      </c>
      <c r="M7" s="39">
        <f t="array" ref="M7">K7/SUM(('Call Omzet'!C:C&lt;&gt;"")/COUNTIF('Call Omzet'!C:C,'Call Omzet'!C:C&amp;""))</f>
        <v>0</v>
      </c>
      <c r="N7" s="32">
        <f>countifs('Call Omzet'!C:C,today(),'Call Omzet'!E:E,A7,'Call Omzet'!HX:HX,"&gt;0")</f>
        <v>0</v>
      </c>
      <c r="O7" s="34">
        <v>2.0E7</v>
      </c>
      <c r="P7" s="35">
        <f>sumif('Call Omzet'!E:E,A7,'Call Omzet'!HX:HX)</f>
        <v>0</v>
      </c>
      <c r="Q7" s="38">
        <f t="shared" si="3"/>
        <v>0</v>
      </c>
      <c r="R7" s="35">
        <f t="array" ref="R7">P7/SUM(('Call Omzet'!C:C&lt;&gt;"")/COUNTIF('Call Omzet'!C:C,'Call Omzet'!C:C&amp;""))</f>
        <v>0</v>
      </c>
      <c r="S7" s="35">
        <f>sumifs('Call Omzet'!HX:HX,'Call Omzet'!C:C,today(),'Call Omzet'!E:E,A7)</f>
        <v>0</v>
      </c>
      <c r="T7" s="34">
        <v>2000000.0</v>
      </c>
      <c r="U7" s="35">
        <f>sumif('Call Omzet'!E:E,A7,'Call Omzet'!HS:HS)+sumif('Call Omzet'!E:E,A7,'Call Omzet'!HT:HT)</f>
        <v>0</v>
      </c>
      <c r="V7" s="36">
        <f t="shared" si="4"/>
        <v>0</v>
      </c>
      <c r="W7" s="35">
        <v>30.0</v>
      </c>
      <c r="X7" s="40">
        <f>IFERROR(__xludf.DUMMYFUNCTION("IFERROR(ROWS(UNIQUE(FILTER('Call Omzet'!S:S,('Call Omzet'!E:E=A7)*('Call Omzet'!HX:HX&gt;0)))),0)"),0.0)</f>
        <v>0</v>
      </c>
      <c r="Y7" s="36">
        <f t="shared" si="5"/>
        <v>0</v>
      </c>
      <c r="Z7" s="41">
        <f>SUMIF('Call Omzet'!E:E,A7,'Call Omzet'!HQ:HQ)</f>
        <v>0</v>
      </c>
      <c r="AA7" s="42" t="str">
        <f t="shared" si="6"/>
        <v>#DIV/0!</v>
      </c>
      <c r="AB7" s="36">
        <f t="array" ref="AB7">SUM(('Call Omzet'!C:C&lt;&gt;"")/COUNTIF('Call Omzet'!C:C,'Call Omzet'!C:C&amp;""))/25</f>
        <v>0.4</v>
      </c>
      <c r="AC7" s="40">
        <f t="shared" si="7"/>
        <v>0</v>
      </c>
      <c r="AD7" s="40">
        <f t="shared" si="8"/>
        <v>0</v>
      </c>
      <c r="AE7" s="40">
        <f t="shared" si="9"/>
        <v>0</v>
      </c>
      <c r="AF7" s="40">
        <f t="shared" si="10"/>
        <v>0</v>
      </c>
      <c r="AG7" s="40">
        <f t="shared" si="11"/>
        <v>0</v>
      </c>
      <c r="AH7" s="40">
        <f t="shared" si="12"/>
        <v>0</v>
      </c>
      <c r="AI7" s="40" t="str">
        <f t="shared" si="13"/>
        <v>D</v>
      </c>
      <c r="AJ7" s="32">
        <f t="shared" si="14"/>
        <v>0</v>
      </c>
    </row>
    <row r="8">
      <c r="A8" s="43" t="s">
        <v>6488</v>
      </c>
      <c r="B8" s="32" t="s">
        <v>6486</v>
      </c>
      <c r="C8" s="32" t="s">
        <v>6487</v>
      </c>
      <c r="D8" s="34" t="s">
        <v>238</v>
      </c>
      <c r="E8" s="35">
        <v>375.0</v>
      </c>
      <c r="F8" s="35">
        <f>countif('Call Omzet'!E:E,A8)</f>
        <v>0</v>
      </c>
      <c r="G8" s="36">
        <f t="shared" si="1"/>
        <v>0</v>
      </c>
      <c r="H8" s="37">
        <f t="array" ref="H8">F8/SUM(('Call Omzet'!C:C&lt;&gt;"")/COUNTIF('Call Omzet'!C:C,'Call Omzet'!C:C&amp;""))</f>
        <v>0</v>
      </c>
      <c r="I8" s="32">
        <f>countifs('Call Omzet'!C:C,today(),'Call Omzet'!E:E,A8)</f>
        <v>0</v>
      </c>
      <c r="J8" s="34">
        <v>200.0</v>
      </c>
      <c r="K8" s="35">
        <f>IFERROR(__xludf.DUMMYFUNCTION("IFERROR(ROWS(UNIQUE(FILTER('Call Omzet'!K:K,('Call Omzet'!E:E=A8)*('Call Omzet'!HX:HX&gt;0)))),0)"),0.0)</f>
        <v>0</v>
      </c>
      <c r="L8" s="38">
        <f t="shared" si="2"/>
        <v>0</v>
      </c>
      <c r="M8" s="39">
        <f t="array" ref="M8">K8/SUM(('Call Omzet'!C:C&lt;&gt;"")/COUNTIF('Call Omzet'!C:C,'Call Omzet'!C:C&amp;""))</f>
        <v>0</v>
      </c>
      <c r="N8" s="32">
        <f>countifs('Call Omzet'!C:C,today(),'Call Omzet'!E:E,A8,'Call Omzet'!HX:HX,"&gt;0")</f>
        <v>0</v>
      </c>
      <c r="O8" s="34">
        <v>2.0E7</v>
      </c>
      <c r="P8" s="35">
        <f>sumif('Call Omzet'!E:E,A8,'Call Omzet'!HX:HX)</f>
        <v>0</v>
      </c>
      <c r="Q8" s="38">
        <f t="shared" si="3"/>
        <v>0</v>
      </c>
      <c r="R8" s="35">
        <f t="array" ref="R8">P8/SUM(('Call Omzet'!C:C&lt;&gt;"")/COUNTIF('Call Omzet'!C:C,'Call Omzet'!C:C&amp;""))</f>
        <v>0</v>
      </c>
      <c r="S8" s="35">
        <f>sumifs('Call Omzet'!HX:HX,'Call Omzet'!C:C,today(),'Call Omzet'!E:E,A8)</f>
        <v>0</v>
      </c>
      <c r="T8" s="34">
        <v>2000000.0</v>
      </c>
      <c r="U8" s="35">
        <f>sumif('Call Omzet'!E:E,A8,'Call Omzet'!HS:HS)+sumif('Call Omzet'!E:E,A8,'Call Omzet'!HT:HT)</f>
        <v>0</v>
      </c>
      <c r="V8" s="36">
        <f t="shared" si="4"/>
        <v>0</v>
      </c>
      <c r="W8" s="35">
        <v>30.0</v>
      </c>
      <c r="X8" s="40">
        <f>IFERROR(__xludf.DUMMYFUNCTION("IFERROR(ROWS(UNIQUE(FILTER('Call Omzet'!S:S,('Call Omzet'!E:E=A8)*('Call Omzet'!HX:HX&gt;0)))),0)"),0.0)</f>
        <v>0</v>
      </c>
      <c r="Y8" s="36">
        <f t="shared" si="5"/>
        <v>0</v>
      </c>
      <c r="Z8" s="41">
        <f>SUMIF('Call Omzet'!E:E,A8,'Call Omzet'!HQ:HQ)</f>
        <v>0</v>
      </c>
      <c r="AA8" s="42" t="str">
        <f t="shared" si="6"/>
        <v>#DIV/0!</v>
      </c>
      <c r="AB8" s="36">
        <f t="array" ref="AB8">SUM(('Call Omzet'!C:C&lt;&gt;"")/COUNTIF('Call Omzet'!C:C,'Call Omzet'!C:C&amp;""))/25</f>
        <v>0.4</v>
      </c>
      <c r="AC8" s="40">
        <f t="shared" si="7"/>
        <v>0</v>
      </c>
      <c r="AD8" s="40">
        <f t="shared" si="8"/>
        <v>0</v>
      </c>
      <c r="AE8" s="40">
        <f t="shared" si="9"/>
        <v>0</v>
      </c>
      <c r="AF8" s="40">
        <f t="shared" si="10"/>
        <v>0</v>
      </c>
      <c r="AG8" s="40">
        <f t="shared" si="11"/>
        <v>0</v>
      </c>
      <c r="AH8" s="40">
        <f t="shared" si="12"/>
        <v>0</v>
      </c>
      <c r="AI8" s="40" t="str">
        <f t="shared" si="13"/>
        <v>D</v>
      </c>
      <c r="AJ8" s="32">
        <f t="shared" si="14"/>
        <v>0</v>
      </c>
    </row>
    <row r="9">
      <c r="A9" s="43" t="s">
        <v>6489</v>
      </c>
      <c r="B9" s="32" t="s">
        <v>6486</v>
      </c>
      <c r="C9" s="32" t="s">
        <v>6487</v>
      </c>
      <c r="D9" s="34" t="s">
        <v>238</v>
      </c>
      <c r="E9" s="35">
        <v>375.0</v>
      </c>
      <c r="F9" s="35">
        <f>countif('Call Omzet'!E:E,A9)</f>
        <v>0</v>
      </c>
      <c r="G9" s="36">
        <f t="shared" si="1"/>
        <v>0</v>
      </c>
      <c r="H9" s="37">
        <f t="array" ref="H9">F9/SUM(('Call Omzet'!C:C&lt;&gt;"")/COUNTIF('Call Omzet'!C:C,'Call Omzet'!C:C&amp;""))</f>
        <v>0</v>
      </c>
      <c r="I9" s="32">
        <f>countifs('Call Omzet'!C:C,today(),'Call Omzet'!E:E,A9)</f>
        <v>0</v>
      </c>
      <c r="J9" s="34">
        <v>200.0</v>
      </c>
      <c r="K9" s="35">
        <f>IFERROR(__xludf.DUMMYFUNCTION("IFERROR(ROWS(UNIQUE(FILTER('Call Omzet'!K:K,('Call Omzet'!E:E=A9)*('Call Omzet'!HX:HX&gt;0)))),0)"),0.0)</f>
        <v>0</v>
      </c>
      <c r="L9" s="38">
        <f t="shared" si="2"/>
        <v>0</v>
      </c>
      <c r="M9" s="39">
        <f t="array" ref="M9">K9/SUM(('Call Omzet'!C:C&lt;&gt;"")/COUNTIF('Call Omzet'!C:C,'Call Omzet'!C:C&amp;""))</f>
        <v>0</v>
      </c>
      <c r="N9" s="32">
        <f>countifs('Call Omzet'!C:C,today(),'Call Omzet'!E:E,A9,'Call Omzet'!HX:HX,"&gt;0")</f>
        <v>0</v>
      </c>
      <c r="O9" s="34">
        <v>2.0E7</v>
      </c>
      <c r="P9" s="35">
        <f>sumif('Call Omzet'!E:E,A9,'Call Omzet'!HX:HX)</f>
        <v>0</v>
      </c>
      <c r="Q9" s="38">
        <f t="shared" si="3"/>
        <v>0</v>
      </c>
      <c r="R9" s="35">
        <f t="array" ref="R9">P9/SUM(('Call Omzet'!C:C&lt;&gt;"")/COUNTIF('Call Omzet'!C:C,'Call Omzet'!C:C&amp;""))</f>
        <v>0</v>
      </c>
      <c r="S9" s="35">
        <f>sumifs('Call Omzet'!HX:HX,'Call Omzet'!C:C,today(),'Call Omzet'!E:E,A9)</f>
        <v>0</v>
      </c>
      <c r="T9" s="34">
        <v>2000000.0</v>
      </c>
      <c r="U9" s="35">
        <f>sumif('Call Omzet'!E:E,A9,'Call Omzet'!HS:HS)+sumif('Call Omzet'!E:E,A9,'Call Omzet'!HT:HT)</f>
        <v>0</v>
      </c>
      <c r="V9" s="36">
        <f t="shared" si="4"/>
        <v>0</v>
      </c>
      <c r="W9" s="35">
        <v>30.0</v>
      </c>
      <c r="X9" s="40">
        <f>IFERROR(__xludf.DUMMYFUNCTION("IFERROR(ROWS(UNIQUE(FILTER('Call Omzet'!S:S,('Call Omzet'!E:E=A9)*('Call Omzet'!HX:HX&gt;0)))),0)"),0.0)</f>
        <v>0</v>
      </c>
      <c r="Y9" s="36">
        <f t="shared" si="5"/>
        <v>0</v>
      </c>
      <c r="Z9" s="41">
        <f>SUMIF('Call Omzet'!E:E,A9,'Call Omzet'!HQ:HQ)</f>
        <v>0</v>
      </c>
      <c r="AA9" s="42" t="str">
        <f t="shared" si="6"/>
        <v>#DIV/0!</v>
      </c>
      <c r="AB9" s="36">
        <f t="array" ref="AB9">SUM(('Call Omzet'!C:C&lt;&gt;"")/COUNTIF('Call Omzet'!C:C,'Call Omzet'!C:C&amp;""))/25</f>
        <v>0.4</v>
      </c>
      <c r="AC9" s="40">
        <f t="shared" si="7"/>
        <v>0</v>
      </c>
      <c r="AD9" s="40">
        <f t="shared" si="8"/>
        <v>0</v>
      </c>
      <c r="AE9" s="40">
        <f t="shared" si="9"/>
        <v>0</v>
      </c>
      <c r="AF9" s="40">
        <f t="shared" si="10"/>
        <v>0</v>
      </c>
      <c r="AG9" s="40">
        <f t="shared" si="11"/>
        <v>0</v>
      </c>
      <c r="AH9" s="40">
        <f t="shared" si="12"/>
        <v>0</v>
      </c>
      <c r="AI9" s="40" t="str">
        <f t="shared" si="13"/>
        <v>D</v>
      </c>
      <c r="AJ9" s="32">
        <f t="shared" si="14"/>
        <v>0</v>
      </c>
    </row>
    <row r="10">
      <c r="A10" s="43" t="s">
        <v>6490</v>
      </c>
      <c r="B10" s="32" t="s">
        <v>6491</v>
      </c>
      <c r="C10" s="32" t="s">
        <v>6492</v>
      </c>
      <c r="D10" s="34" t="s">
        <v>238</v>
      </c>
      <c r="E10" s="34">
        <v>375.0</v>
      </c>
      <c r="F10" s="35">
        <f>countif('Call Omzet'!E:E,A10)</f>
        <v>0</v>
      </c>
      <c r="G10" s="36">
        <f t="shared" si="1"/>
        <v>0</v>
      </c>
      <c r="H10" s="37">
        <f t="array" ref="H10">F10/SUM(('Call Omzet'!C:C&lt;&gt;"")/COUNTIF('Call Omzet'!C:C,'Call Omzet'!C:C&amp;""))</f>
        <v>0</v>
      </c>
      <c r="I10" s="32">
        <f>countifs('Call Omzet'!C:C,today(),'Call Omzet'!E:E,A10)</f>
        <v>0</v>
      </c>
      <c r="J10" s="34">
        <v>200.0</v>
      </c>
      <c r="K10" s="35">
        <f>IFERROR(__xludf.DUMMYFUNCTION("IFERROR(ROWS(UNIQUE(FILTER('Call Omzet'!K:K,('Call Omzet'!E:E=A10)*('Call Omzet'!HX:HX&gt;0)))),0)"),0.0)</f>
        <v>0</v>
      </c>
      <c r="L10" s="38">
        <f t="shared" si="2"/>
        <v>0</v>
      </c>
      <c r="M10" s="39">
        <f t="array" ref="M10">K10/SUM(('Call Omzet'!C:C&lt;&gt;"")/COUNTIF('Call Omzet'!C:C,'Call Omzet'!C:C&amp;""))</f>
        <v>0</v>
      </c>
      <c r="N10" s="32">
        <f>countifs('Call Omzet'!C:C,today(),'Call Omzet'!E:E,A10,'Call Omzet'!HX:HX,"&gt;0")</f>
        <v>0</v>
      </c>
      <c r="O10" s="34">
        <v>2.0E7</v>
      </c>
      <c r="P10" s="35">
        <f>sumif('Call Omzet'!E:E,A10,'Call Omzet'!HX:HX)</f>
        <v>0</v>
      </c>
      <c r="Q10" s="38">
        <f t="shared" si="3"/>
        <v>0</v>
      </c>
      <c r="R10" s="35">
        <f t="array" ref="R10">P10/SUM(('Call Omzet'!C:C&lt;&gt;"")/COUNTIF('Call Omzet'!C:C,'Call Omzet'!C:C&amp;""))</f>
        <v>0</v>
      </c>
      <c r="S10" s="35">
        <f>sumifs('Call Omzet'!HX:HX,'Call Omzet'!C:C,today(),'Call Omzet'!E:E,A10)</f>
        <v>0</v>
      </c>
      <c r="T10" s="34">
        <v>2000000.0</v>
      </c>
      <c r="U10" s="35">
        <f>sumif('Call Omzet'!E:E,A10,'Call Omzet'!HS:HS)+sumif('Call Omzet'!E:E,A10,'Call Omzet'!HT:HT)</f>
        <v>0</v>
      </c>
      <c r="V10" s="36">
        <f t="shared" si="4"/>
        <v>0</v>
      </c>
      <c r="W10" s="35">
        <v>30.0</v>
      </c>
      <c r="X10" s="40">
        <f>IFERROR(__xludf.DUMMYFUNCTION("IFERROR(ROWS(UNIQUE(FILTER('Call Omzet'!S:S,('Call Omzet'!E:E=A10)*('Call Omzet'!HX:HX&gt;0)))),0)"),0.0)</f>
        <v>0</v>
      </c>
      <c r="Y10" s="36">
        <f t="shared" si="5"/>
        <v>0</v>
      </c>
      <c r="Z10" s="41">
        <f>SUMIF('Call Omzet'!E:E,A10,'Call Omzet'!HQ:HQ)</f>
        <v>0</v>
      </c>
      <c r="AA10" s="42" t="str">
        <f t="shared" si="6"/>
        <v>#DIV/0!</v>
      </c>
      <c r="AB10" s="36">
        <f t="array" ref="AB10">SUM(('Call Omzet'!C:C&lt;&gt;"")/COUNTIF('Call Omzet'!C:C,'Call Omzet'!C:C&amp;""))/25</f>
        <v>0.4</v>
      </c>
      <c r="AC10" s="40">
        <f t="shared" si="7"/>
        <v>0</v>
      </c>
      <c r="AD10" s="40">
        <f t="shared" si="8"/>
        <v>0</v>
      </c>
      <c r="AE10" s="40">
        <f t="shared" si="9"/>
        <v>0</v>
      </c>
      <c r="AF10" s="40">
        <f t="shared" si="10"/>
        <v>0</v>
      </c>
      <c r="AG10" s="40">
        <f t="shared" si="11"/>
        <v>0</v>
      </c>
      <c r="AH10" s="40">
        <f t="shared" si="12"/>
        <v>0</v>
      </c>
      <c r="AI10" s="40" t="str">
        <f t="shared" si="13"/>
        <v>D</v>
      </c>
      <c r="AJ10" s="32">
        <f t="shared" si="14"/>
        <v>0</v>
      </c>
    </row>
    <row r="11">
      <c r="A11" s="43" t="s">
        <v>6493</v>
      </c>
      <c r="B11" s="32" t="s">
        <v>6491</v>
      </c>
      <c r="C11" s="32" t="s">
        <v>6492</v>
      </c>
      <c r="D11" s="34" t="s">
        <v>238</v>
      </c>
      <c r="E11" s="35">
        <v>375.0</v>
      </c>
      <c r="F11" s="35">
        <f>countif('Call Omzet'!E:E,A11)</f>
        <v>0</v>
      </c>
      <c r="G11" s="36">
        <f t="shared" si="1"/>
        <v>0</v>
      </c>
      <c r="H11" s="37">
        <f t="array" ref="H11">F11/SUM(('Call Omzet'!C:C&lt;&gt;"")/COUNTIF('Call Omzet'!C:C,'Call Omzet'!C:C&amp;""))</f>
        <v>0</v>
      </c>
      <c r="I11" s="32">
        <f>countifs('Call Omzet'!C:C,today(),'Call Omzet'!E:E,A11)</f>
        <v>0</v>
      </c>
      <c r="J11" s="34">
        <v>200.0</v>
      </c>
      <c r="K11" s="35">
        <f>IFERROR(__xludf.DUMMYFUNCTION("IFERROR(ROWS(UNIQUE(FILTER('Call Omzet'!K:K,('Call Omzet'!E:E=A11)*('Call Omzet'!HX:HX&gt;0)))),0)"),0.0)</f>
        <v>0</v>
      </c>
      <c r="L11" s="38">
        <f t="shared" si="2"/>
        <v>0</v>
      </c>
      <c r="M11" s="39">
        <f t="array" ref="M11">K11/SUM(('Call Omzet'!C:C&lt;&gt;"")/COUNTIF('Call Omzet'!C:C,'Call Omzet'!C:C&amp;""))</f>
        <v>0</v>
      </c>
      <c r="N11" s="32">
        <f>countifs('Call Omzet'!C:C,today(),'Call Omzet'!E:E,A11,'Call Omzet'!HX:HX,"&gt;0")</f>
        <v>0</v>
      </c>
      <c r="O11" s="34">
        <v>2.0E7</v>
      </c>
      <c r="P11" s="35">
        <f>sumif('Call Omzet'!E:E,A11,'Call Omzet'!HX:HX)</f>
        <v>0</v>
      </c>
      <c r="Q11" s="38">
        <f t="shared" si="3"/>
        <v>0</v>
      </c>
      <c r="R11" s="35">
        <f t="array" ref="R11">P11/SUM(('Call Omzet'!C:C&lt;&gt;"")/COUNTIF('Call Omzet'!C:C,'Call Omzet'!C:C&amp;""))</f>
        <v>0</v>
      </c>
      <c r="S11" s="35">
        <f>sumifs('Call Omzet'!HX:HX,'Call Omzet'!C:C,today(),'Call Omzet'!E:E,A11)</f>
        <v>0</v>
      </c>
      <c r="T11" s="34">
        <v>2000000.0</v>
      </c>
      <c r="U11" s="35">
        <f>sumif('Call Omzet'!E:E,A11,'Call Omzet'!HS:HS)+sumif('Call Omzet'!E:E,A11,'Call Omzet'!HT:HT)</f>
        <v>0</v>
      </c>
      <c r="V11" s="36">
        <f t="shared" si="4"/>
        <v>0</v>
      </c>
      <c r="W11" s="35">
        <v>30.0</v>
      </c>
      <c r="X11" s="40">
        <f>IFERROR(__xludf.DUMMYFUNCTION("IFERROR(ROWS(UNIQUE(FILTER('Call Omzet'!S:S,('Call Omzet'!E:E=A11)*('Call Omzet'!HX:HX&gt;0)))),0)"),0.0)</f>
        <v>0</v>
      </c>
      <c r="Y11" s="36">
        <f t="shared" si="5"/>
        <v>0</v>
      </c>
      <c r="Z11" s="41">
        <f>SUMIF('Call Omzet'!E:E,A11,'Call Omzet'!HQ:HQ)</f>
        <v>0</v>
      </c>
      <c r="AA11" s="42" t="str">
        <f t="shared" si="6"/>
        <v>#DIV/0!</v>
      </c>
      <c r="AB11" s="36">
        <f t="array" ref="AB11">SUM(('Call Omzet'!C:C&lt;&gt;"")/COUNTIF('Call Omzet'!C:C,'Call Omzet'!C:C&amp;""))/25</f>
        <v>0.4</v>
      </c>
      <c r="AC11" s="40">
        <f t="shared" si="7"/>
        <v>0</v>
      </c>
      <c r="AD11" s="40">
        <f t="shared" si="8"/>
        <v>0</v>
      </c>
      <c r="AE11" s="40">
        <f t="shared" si="9"/>
        <v>0</v>
      </c>
      <c r="AF11" s="40">
        <f t="shared" si="10"/>
        <v>0</v>
      </c>
      <c r="AG11" s="40">
        <f t="shared" si="11"/>
        <v>0</v>
      </c>
      <c r="AH11" s="40">
        <f t="shared" si="12"/>
        <v>0</v>
      </c>
      <c r="AI11" s="40" t="str">
        <f t="shared" si="13"/>
        <v>D</v>
      </c>
      <c r="AJ11" s="32">
        <f t="shared" si="14"/>
        <v>0</v>
      </c>
    </row>
    <row r="12">
      <c r="A12" s="43" t="s">
        <v>6494</v>
      </c>
      <c r="B12" s="32" t="s">
        <v>6491</v>
      </c>
      <c r="C12" s="32" t="s">
        <v>6492</v>
      </c>
      <c r="D12" s="34" t="s">
        <v>238</v>
      </c>
      <c r="E12" s="35">
        <v>375.0</v>
      </c>
      <c r="F12" s="35">
        <f>countif('Call Omzet'!E:E,A12)</f>
        <v>0</v>
      </c>
      <c r="G12" s="36">
        <f t="shared" si="1"/>
        <v>0</v>
      </c>
      <c r="H12" s="37">
        <f t="array" ref="H12">F12/SUM(('Call Omzet'!C:C&lt;&gt;"")/COUNTIF('Call Omzet'!C:C,'Call Omzet'!C:C&amp;""))</f>
        <v>0</v>
      </c>
      <c r="I12" s="32">
        <f>countifs('Call Omzet'!C:C,today(),'Call Omzet'!E:E,A12)</f>
        <v>0</v>
      </c>
      <c r="J12" s="34">
        <v>200.0</v>
      </c>
      <c r="K12" s="35">
        <f>IFERROR(__xludf.DUMMYFUNCTION("IFERROR(ROWS(UNIQUE(FILTER('Call Omzet'!K:K,('Call Omzet'!E:E=A12)*('Call Omzet'!HX:HX&gt;0)))),0)"),0.0)</f>
        <v>0</v>
      </c>
      <c r="L12" s="38">
        <f t="shared" si="2"/>
        <v>0</v>
      </c>
      <c r="M12" s="39">
        <f t="array" ref="M12">K12/SUM(('Call Omzet'!C:C&lt;&gt;"")/COUNTIF('Call Omzet'!C:C,'Call Omzet'!C:C&amp;""))</f>
        <v>0</v>
      </c>
      <c r="N12" s="32">
        <f>countifs('Call Omzet'!C:C,today(),'Call Omzet'!E:E,A12,'Call Omzet'!HX:HX,"&gt;0")</f>
        <v>0</v>
      </c>
      <c r="O12" s="34">
        <v>2.0E7</v>
      </c>
      <c r="P12" s="35">
        <f>sumif('Call Omzet'!E:E,A12,'Call Omzet'!HX:HX)</f>
        <v>0</v>
      </c>
      <c r="Q12" s="38">
        <f t="shared" si="3"/>
        <v>0</v>
      </c>
      <c r="R12" s="35">
        <f t="array" ref="R12">P12/SUM(('Call Omzet'!C:C&lt;&gt;"")/COUNTIF('Call Omzet'!C:C,'Call Omzet'!C:C&amp;""))</f>
        <v>0</v>
      </c>
      <c r="S12" s="35">
        <f>sumifs('Call Omzet'!HX:HX,'Call Omzet'!C:C,today(),'Call Omzet'!E:E,A12)</f>
        <v>0</v>
      </c>
      <c r="T12" s="34">
        <v>2000000.0</v>
      </c>
      <c r="U12" s="35">
        <f>sumif('Call Omzet'!E:E,A12,'Call Omzet'!HS:HS)+sumif('Call Omzet'!E:E,A12,'Call Omzet'!HT:HT)</f>
        <v>0</v>
      </c>
      <c r="V12" s="36">
        <f t="shared" si="4"/>
        <v>0</v>
      </c>
      <c r="W12" s="35">
        <v>30.0</v>
      </c>
      <c r="X12" s="40">
        <f>IFERROR(__xludf.DUMMYFUNCTION("IFERROR(ROWS(UNIQUE(FILTER('Call Omzet'!S:S,('Call Omzet'!E:E=A12)*('Call Omzet'!HX:HX&gt;0)))),0)"),0.0)</f>
        <v>0</v>
      </c>
      <c r="Y12" s="36">
        <f t="shared" si="5"/>
        <v>0</v>
      </c>
      <c r="Z12" s="41">
        <f>SUMIF('Call Omzet'!E:E,A12,'Call Omzet'!HQ:HQ)</f>
        <v>0</v>
      </c>
      <c r="AA12" s="42" t="str">
        <f t="shared" si="6"/>
        <v>#DIV/0!</v>
      </c>
      <c r="AB12" s="36">
        <f t="array" ref="AB12">SUM(('Call Omzet'!C:C&lt;&gt;"")/COUNTIF('Call Omzet'!C:C,'Call Omzet'!C:C&amp;""))/25</f>
        <v>0.4</v>
      </c>
      <c r="AC12" s="40">
        <f t="shared" si="7"/>
        <v>0</v>
      </c>
      <c r="AD12" s="40">
        <f t="shared" si="8"/>
        <v>0</v>
      </c>
      <c r="AE12" s="40">
        <f t="shared" si="9"/>
        <v>0</v>
      </c>
      <c r="AF12" s="40">
        <f t="shared" si="10"/>
        <v>0</v>
      </c>
      <c r="AG12" s="40">
        <f t="shared" si="11"/>
        <v>0</v>
      </c>
      <c r="AH12" s="40">
        <f t="shared" si="12"/>
        <v>0</v>
      </c>
      <c r="AI12" s="40" t="str">
        <f t="shared" si="13"/>
        <v>D</v>
      </c>
      <c r="AJ12" s="32">
        <f t="shared" si="14"/>
        <v>0</v>
      </c>
    </row>
    <row r="13">
      <c r="A13" s="43" t="s">
        <v>6495</v>
      </c>
      <c r="B13" s="32" t="s">
        <v>6496</v>
      </c>
      <c r="C13" s="43" t="s">
        <v>6497</v>
      </c>
      <c r="D13" s="34" t="s">
        <v>238</v>
      </c>
      <c r="E13" s="35">
        <v>375.0</v>
      </c>
      <c r="F13" s="35">
        <f>countif('Call Omzet'!E:E,A13)</f>
        <v>0</v>
      </c>
      <c r="G13" s="36">
        <f t="shared" si="1"/>
        <v>0</v>
      </c>
      <c r="H13" s="37">
        <f t="array" ref="H13">F13/SUM(('Call Omzet'!C:C&lt;&gt;"")/COUNTIF('Call Omzet'!C:C,'Call Omzet'!C:C&amp;""))</f>
        <v>0</v>
      </c>
      <c r="I13" s="32">
        <f>countifs('Call Omzet'!C:C,today(),'Call Omzet'!E:E,A13)</f>
        <v>0</v>
      </c>
      <c r="J13" s="34">
        <v>200.0</v>
      </c>
      <c r="K13" s="35">
        <f>IFERROR(__xludf.DUMMYFUNCTION("IFERROR(ROWS(UNIQUE(FILTER('Call Omzet'!K:K,('Call Omzet'!E:E=A13)*('Call Omzet'!HX:HX&gt;0)))),0)"),0.0)</f>
        <v>0</v>
      </c>
      <c r="L13" s="38">
        <f t="shared" si="2"/>
        <v>0</v>
      </c>
      <c r="M13" s="39">
        <f t="array" ref="M13">K13/SUM(('Call Omzet'!C:C&lt;&gt;"")/COUNTIF('Call Omzet'!C:C,'Call Omzet'!C:C&amp;""))</f>
        <v>0</v>
      </c>
      <c r="N13" s="32">
        <f>countifs('Call Omzet'!C:C,today(),'Call Omzet'!E:E,A13,'Call Omzet'!HX:HX,"&gt;0")</f>
        <v>0</v>
      </c>
      <c r="O13" s="34">
        <v>2.0E7</v>
      </c>
      <c r="P13" s="35">
        <f>sumif('Call Omzet'!E:E,A13,'Call Omzet'!HX:HX)</f>
        <v>0</v>
      </c>
      <c r="Q13" s="38">
        <f t="shared" si="3"/>
        <v>0</v>
      </c>
      <c r="R13" s="35">
        <f t="array" ref="R13">P13/SUM(('Call Omzet'!C:C&lt;&gt;"")/COUNTIF('Call Omzet'!C:C,'Call Omzet'!C:C&amp;""))</f>
        <v>0</v>
      </c>
      <c r="S13" s="35">
        <f>sumifs('Call Omzet'!HX:HX,'Call Omzet'!C:C,today(),'Call Omzet'!E:E,A13)</f>
        <v>0</v>
      </c>
      <c r="T13" s="34">
        <v>2000000.0</v>
      </c>
      <c r="U13" s="35">
        <f>sumif('Call Omzet'!E:E,A13,'Call Omzet'!HS:HS)+sumif('Call Omzet'!E:E,A13,'Call Omzet'!HT:HT)</f>
        <v>0</v>
      </c>
      <c r="V13" s="36">
        <f t="shared" si="4"/>
        <v>0</v>
      </c>
      <c r="W13" s="35">
        <v>30.0</v>
      </c>
      <c r="X13" s="40">
        <f>IFERROR(__xludf.DUMMYFUNCTION("IFERROR(ROWS(UNIQUE(FILTER('Call Omzet'!S:S,('Call Omzet'!E:E=A13)*('Call Omzet'!HX:HX&gt;0)))),0)"),0.0)</f>
        <v>0</v>
      </c>
      <c r="Y13" s="36">
        <f t="shared" si="5"/>
        <v>0</v>
      </c>
      <c r="Z13" s="41">
        <f>SUMIF('Call Omzet'!E:E,A13,'Call Omzet'!HQ:HQ)</f>
        <v>0</v>
      </c>
      <c r="AA13" s="42" t="str">
        <f t="shared" si="6"/>
        <v>#DIV/0!</v>
      </c>
      <c r="AB13" s="36">
        <f t="array" ref="AB13">SUM(('Call Omzet'!C:C&lt;&gt;"")/COUNTIF('Call Omzet'!C:C,'Call Omzet'!C:C&amp;""))/25</f>
        <v>0.4</v>
      </c>
      <c r="AC13" s="40">
        <f t="shared" si="7"/>
        <v>0</v>
      </c>
      <c r="AD13" s="40">
        <f t="shared" si="8"/>
        <v>0</v>
      </c>
      <c r="AE13" s="40">
        <f t="shared" si="9"/>
        <v>0</v>
      </c>
      <c r="AF13" s="40">
        <f t="shared" si="10"/>
        <v>0</v>
      </c>
      <c r="AG13" s="40">
        <f t="shared" si="11"/>
        <v>0</v>
      </c>
      <c r="AH13" s="40">
        <f t="shared" si="12"/>
        <v>0</v>
      </c>
      <c r="AI13" s="40" t="str">
        <f t="shared" si="13"/>
        <v>D</v>
      </c>
      <c r="AJ13" s="32">
        <f t="shared" si="14"/>
        <v>0</v>
      </c>
    </row>
    <row r="14">
      <c r="A14" s="43" t="s">
        <v>6498</v>
      </c>
      <c r="B14" s="32" t="s">
        <v>6496</v>
      </c>
      <c r="C14" s="43" t="s">
        <v>6497</v>
      </c>
      <c r="D14" s="34" t="s">
        <v>238</v>
      </c>
      <c r="E14" s="35">
        <v>375.0</v>
      </c>
      <c r="F14" s="35">
        <f>countif('Call Omzet'!E:E,A14)</f>
        <v>0</v>
      </c>
      <c r="G14" s="36">
        <f t="shared" si="1"/>
        <v>0</v>
      </c>
      <c r="H14" s="37">
        <f t="array" ref="H14">F14/SUM(('Call Omzet'!C:C&lt;&gt;"")/COUNTIF('Call Omzet'!C:C,'Call Omzet'!C:C&amp;""))</f>
        <v>0</v>
      </c>
      <c r="I14" s="32">
        <f>countifs('Call Omzet'!C:C,today(),'Call Omzet'!E:E,A14)</f>
        <v>0</v>
      </c>
      <c r="J14" s="34">
        <v>200.0</v>
      </c>
      <c r="K14" s="35">
        <f>IFERROR(__xludf.DUMMYFUNCTION("IFERROR(ROWS(UNIQUE(FILTER('Call Omzet'!K:K,('Call Omzet'!E:E=A14)*('Call Omzet'!HX:HX&gt;0)))),0)"),0.0)</f>
        <v>0</v>
      </c>
      <c r="L14" s="38">
        <f t="shared" si="2"/>
        <v>0</v>
      </c>
      <c r="M14" s="39">
        <f t="array" ref="M14">K14/SUM(('Call Omzet'!C:C&lt;&gt;"")/COUNTIF('Call Omzet'!C:C,'Call Omzet'!C:C&amp;""))</f>
        <v>0</v>
      </c>
      <c r="N14" s="32">
        <f>countifs('Call Omzet'!C:C,today(),'Call Omzet'!E:E,A14,'Call Omzet'!HX:HX,"&gt;0")</f>
        <v>0</v>
      </c>
      <c r="O14" s="34">
        <v>2.0E7</v>
      </c>
      <c r="P14" s="35">
        <f>sumif('Call Omzet'!E:E,A14,'Call Omzet'!HX:HX)</f>
        <v>0</v>
      </c>
      <c r="Q14" s="38">
        <f t="shared" si="3"/>
        <v>0</v>
      </c>
      <c r="R14" s="35">
        <f t="array" ref="R14">P14/SUM(('Call Omzet'!C:C&lt;&gt;"")/COUNTIF('Call Omzet'!C:C,'Call Omzet'!C:C&amp;""))</f>
        <v>0</v>
      </c>
      <c r="S14" s="35">
        <f>sumifs('Call Omzet'!HX:HX,'Call Omzet'!C:C,today(),'Call Omzet'!E:E,A14)</f>
        <v>0</v>
      </c>
      <c r="T14" s="34">
        <v>2000000.0</v>
      </c>
      <c r="U14" s="35">
        <f>sumif('Call Omzet'!E:E,A14,'Call Omzet'!HS:HS)+sumif('Call Omzet'!E:E,A14,'Call Omzet'!HT:HT)</f>
        <v>0</v>
      </c>
      <c r="V14" s="36">
        <f t="shared" si="4"/>
        <v>0</v>
      </c>
      <c r="W14" s="35">
        <v>30.0</v>
      </c>
      <c r="X14" s="40">
        <f>IFERROR(__xludf.DUMMYFUNCTION("IFERROR(ROWS(UNIQUE(FILTER('Call Omzet'!S:S,('Call Omzet'!E:E=A14)*('Call Omzet'!HX:HX&gt;0)))),0)"),0.0)</f>
        <v>0</v>
      </c>
      <c r="Y14" s="36">
        <f t="shared" si="5"/>
        <v>0</v>
      </c>
      <c r="Z14" s="41">
        <f>SUMIF('Call Omzet'!E:E,A14,'Call Omzet'!HQ:HQ)</f>
        <v>0</v>
      </c>
      <c r="AA14" s="42" t="str">
        <f t="shared" si="6"/>
        <v>#DIV/0!</v>
      </c>
      <c r="AB14" s="36">
        <f t="array" ref="AB14">SUM(('Call Omzet'!C:C&lt;&gt;"")/COUNTIF('Call Omzet'!C:C,'Call Omzet'!C:C&amp;""))/25</f>
        <v>0.4</v>
      </c>
      <c r="AC14" s="40">
        <f t="shared" si="7"/>
        <v>0</v>
      </c>
      <c r="AD14" s="40">
        <f t="shared" si="8"/>
        <v>0</v>
      </c>
      <c r="AE14" s="40">
        <f t="shared" si="9"/>
        <v>0</v>
      </c>
      <c r="AF14" s="40">
        <f t="shared" si="10"/>
        <v>0</v>
      </c>
      <c r="AG14" s="40">
        <f t="shared" si="11"/>
        <v>0</v>
      </c>
      <c r="AH14" s="40">
        <f t="shared" si="12"/>
        <v>0</v>
      </c>
      <c r="AI14" s="40" t="str">
        <f t="shared" si="13"/>
        <v>D</v>
      </c>
      <c r="AJ14" s="32">
        <f t="shared" si="14"/>
        <v>0</v>
      </c>
    </row>
    <row r="15">
      <c r="A15" s="43" t="s">
        <v>6499</v>
      </c>
      <c r="B15" s="32" t="s">
        <v>6496</v>
      </c>
      <c r="C15" s="43" t="s">
        <v>6497</v>
      </c>
      <c r="D15" s="34" t="s">
        <v>238</v>
      </c>
      <c r="E15" s="34">
        <v>375.0</v>
      </c>
      <c r="F15" s="35">
        <f>countif('Call Omzet'!E:E,A15)</f>
        <v>0</v>
      </c>
      <c r="G15" s="36">
        <f t="shared" si="1"/>
        <v>0</v>
      </c>
      <c r="H15" s="37">
        <f t="array" ref="H15">F15/SUM(('Call Omzet'!C:C&lt;&gt;"")/COUNTIF('Call Omzet'!C:C,'Call Omzet'!C:C&amp;""))</f>
        <v>0</v>
      </c>
      <c r="I15" s="32">
        <f>countifs('Call Omzet'!C:C,today(),'Call Omzet'!E:E,A15)</f>
        <v>0</v>
      </c>
      <c r="J15" s="34">
        <v>200.0</v>
      </c>
      <c r="K15" s="35">
        <f>IFERROR(__xludf.DUMMYFUNCTION("IFERROR(ROWS(UNIQUE(FILTER('Call Omzet'!K:K,('Call Omzet'!E:E=A15)*('Call Omzet'!HX:HX&gt;0)))),0)"),0.0)</f>
        <v>0</v>
      </c>
      <c r="L15" s="38">
        <f t="shared" si="2"/>
        <v>0</v>
      </c>
      <c r="M15" s="39">
        <f t="array" ref="M15">K15/SUM(('Call Omzet'!C:C&lt;&gt;"")/COUNTIF('Call Omzet'!C:C,'Call Omzet'!C:C&amp;""))</f>
        <v>0</v>
      </c>
      <c r="N15" s="32">
        <f>countifs('Call Omzet'!C:C,today(),'Call Omzet'!E:E,A15,'Call Omzet'!HX:HX,"&gt;0")</f>
        <v>0</v>
      </c>
      <c r="O15" s="34">
        <v>2.0E7</v>
      </c>
      <c r="P15" s="35">
        <f>sumif('Call Omzet'!E:E,A15,'Call Omzet'!HX:HX)</f>
        <v>0</v>
      </c>
      <c r="Q15" s="38">
        <f t="shared" si="3"/>
        <v>0</v>
      </c>
      <c r="R15" s="35">
        <f t="array" ref="R15">P15/SUM(('Call Omzet'!C:C&lt;&gt;"")/COUNTIF('Call Omzet'!C:C,'Call Omzet'!C:C&amp;""))</f>
        <v>0</v>
      </c>
      <c r="S15" s="35">
        <f>sumifs('Call Omzet'!HX:HX,'Call Omzet'!C:C,today(),'Call Omzet'!E:E,A15)</f>
        <v>0</v>
      </c>
      <c r="T15" s="34">
        <v>2000000.0</v>
      </c>
      <c r="U15" s="35">
        <f>sumif('Call Omzet'!E:E,A15,'Call Omzet'!HS:HS)+sumif('Call Omzet'!E:E,A15,'Call Omzet'!HT:HT)</f>
        <v>0</v>
      </c>
      <c r="V15" s="36">
        <f t="shared" si="4"/>
        <v>0</v>
      </c>
      <c r="W15" s="35">
        <v>30.0</v>
      </c>
      <c r="X15" s="40">
        <f>IFERROR(__xludf.DUMMYFUNCTION("IFERROR(ROWS(UNIQUE(FILTER('Call Omzet'!S:S,('Call Omzet'!E:E=A15)*('Call Omzet'!HX:HX&gt;0)))),0)"),0.0)</f>
        <v>0</v>
      </c>
      <c r="Y15" s="36">
        <f t="shared" si="5"/>
        <v>0</v>
      </c>
      <c r="Z15" s="41">
        <f>SUMIF('Call Omzet'!E:E,A15,'Call Omzet'!HQ:HQ)</f>
        <v>0</v>
      </c>
      <c r="AA15" s="42" t="str">
        <f t="shared" si="6"/>
        <v>#DIV/0!</v>
      </c>
      <c r="AB15" s="36">
        <f t="array" ref="AB15">SUM(('Call Omzet'!C:C&lt;&gt;"")/COUNTIF('Call Omzet'!C:C,'Call Omzet'!C:C&amp;""))/25</f>
        <v>0.4</v>
      </c>
      <c r="AC15" s="40">
        <f t="shared" si="7"/>
        <v>0</v>
      </c>
      <c r="AD15" s="40">
        <f t="shared" si="8"/>
        <v>0</v>
      </c>
      <c r="AE15" s="40">
        <f t="shared" si="9"/>
        <v>0</v>
      </c>
      <c r="AF15" s="40">
        <f t="shared" si="10"/>
        <v>0</v>
      </c>
      <c r="AG15" s="40">
        <f t="shared" si="11"/>
        <v>0</v>
      </c>
      <c r="AH15" s="40">
        <f t="shared" si="12"/>
        <v>0</v>
      </c>
      <c r="AI15" s="40" t="str">
        <f t="shared" si="13"/>
        <v>D</v>
      </c>
      <c r="AJ15" s="32">
        <f t="shared" si="14"/>
        <v>0</v>
      </c>
    </row>
    <row r="16">
      <c r="A16" s="43" t="s">
        <v>6500</v>
      </c>
      <c r="B16" s="32" t="s">
        <v>6501</v>
      </c>
      <c r="C16" s="32" t="s">
        <v>6502</v>
      </c>
      <c r="D16" s="34" t="s">
        <v>238</v>
      </c>
      <c r="E16" s="35">
        <v>375.0</v>
      </c>
      <c r="F16" s="35">
        <f>countif('Call Omzet'!E:E,A16)</f>
        <v>0</v>
      </c>
      <c r="G16" s="36">
        <f t="shared" si="1"/>
        <v>0</v>
      </c>
      <c r="H16" s="37">
        <f t="array" ref="H16">F16/SUM(('Call Omzet'!C:C&lt;&gt;"")/COUNTIF('Call Omzet'!C:C,'Call Omzet'!C:C&amp;""))</f>
        <v>0</v>
      </c>
      <c r="I16" s="32">
        <f>countifs('Call Omzet'!C:C,today(),'Call Omzet'!E:E,A16)</f>
        <v>0</v>
      </c>
      <c r="J16" s="34">
        <v>200.0</v>
      </c>
      <c r="K16" s="35">
        <f>IFERROR(__xludf.DUMMYFUNCTION("IFERROR(ROWS(UNIQUE(FILTER('Call Omzet'!K:K,('Call Omzet'!E:E=A16)*('Call Omzet'!HX:HX&gt;0)))),0)"),0.0)</f>
        <v>0</v>
      </c>
      <c r="L16" s="38">
        <f t="shared" si="2"/>
        <v>0</v>
      </c>
      <c r="M16" s="39">
        <f t="array" ref="M16">K16/SUM(('Call Omzet'!C:C&lt;&gt;"")/COUNTIF('Call Omzet'!C:C,'Call Omzet'!C:C&amp;""))</f>
        <v>0</v>
      </c>
      <c r="N16" s="32">
        <f>countifs('Call Omzet'!C:C,today(),'Call Omzet'!E:E,A16,'Call Omzet'!HX:HX,"&gt;0")</f>
        <v>0</v>
      </c>
      <c r="O16" s="34">
        <v>2.0E7</v>
      </c>
      <c r="P16" s="35">
        <f>sumif('Call Omzet'!E:E,A16,'Call Omzet'!HX:HX)</f>
        <v>0</v>
      </c>
      <c r="Q16" s="38">
        <f t="shared" si="3"/>
        <v>0</v>
      </c>
      <c r="R16" s="35">
        <f t="array" ref="R16">P16/SUM(('Call Omzet'!C:C&lt;&gt;"")/COUNTIF('Call Omzet'!C:C,'Call Omzet'!C:C&amp;""))</f>
        <v>0</v>
      </c>
      <c r="S16" s="35">
        <f>sumifs('Call Omzet'!HX:HX,'Call Omzet'!C:C,today(),'Call Omzet'!E:E,A16)</f>
        <v>0</v>
      </c>
      <c r="T16" s="34">
        <v>2000000.0</v>
      </c>
      <c r="U16" s="35">
        <f>sumif('Call Omzet'!E:E,A16,'Call Omzet'!HS:HS)+sumif('Call Omzet'!E:E,A16,'Call Omzet'!HT:HT)</f>
        <v>0</v>
      </c>
      <c r="V16" s="36">
        <f t="shared" si="4"/>
        <v>0</v>
      </c>
      <c r="W16" s="35">
        <v>30.0</v>
      </c>
      <c r="X16" s="40">
        <f>IFERROR(__xludf.DUMMYFUNCTION("IFERROR(ROWS(UNIQUE(FILTER('Call Omzet'!S:S,('Call Omzet'!E:E=A16)*('Call Omzet'!HX:HX&gt;0)))),0)"),0.0)</f>
        <v>0</v>
      </c>
      <c r="Y16" s="36">
        <f t="shared" si="5"/>
        <v>0</v>
      </c>
      <c r="Z16" s="41">
        <f>SUMIF('Call Omzet'!E:E,A16,'Call Omzet'!HQ:HQ)</f>
        <v>0</v>
      </c>
      <c r="AA16" s="42" t="str">
        <f t="shared" si="6"/>
        <v>#DIV/0!</v>
      </c>
      <c r="AB16" s="36">
        <f t="array" ref="AB16">SUM(('Call Omzet'!C:C&lt;&gt;"")/COUNTIF('Call Omzet'!C:C,'Call Omzet'!C:C&amp;""))/25</f>
        <v>0.4</v>
      </c>
      <c r="AC16" s="40">
        <f t="shared" si="7"/>
        <v>0</v>
      </c>
      <c r="AD16" s="40">
        <f t="shared" si="8"/>
        <v>0</v>
      </c>
      <c r="AE16" s="40">
        <f t="shared" si="9"/>
        <v>0</v>
      </c>
      <c r="AF16" s="40">
        <f t="shared" si="10"/>
        <v>0</v>
      </c>
      <c r="AG16" s="40">
        <f t="shared" si="11"/>
        <v>0</v>
      </c>
      <c r="AH16" s="40">
        <f t="shared" si="12"/>
        <v>0</v>
      </c>
      <c r="AI16" s="40" t="str">
        <f t="shared" si="13"/>
        <v>D</v>
      </c>
      <c r="AJ16" s="32">
        <f t="shared" si="14"/>
        <v>0</v>
      </c>
    </row>
    <row r="17">
      <c r="A17" s="43" t="s">
        <v>6503</v>
      </c>
      <c r="B17" s="32" t="s">
        <v>6501</v>
      </c>
      <c r="C17" s="32" t="s">
        <v>6502</v>
      </c>
      <c r="D17" s="34" t="s">
        <v>238</v>
      </c>
      <c r="E17" s="35">
        <v>375.0</v>
      </c>
      <c r="F17" s="35">
        <f>countif('Call Omzet'!E:E,A17)</f>
        <v>0</v>
      </c>
      <c r="G17" s="36">
        <f t="shared" si="1"/>
        <v>0</v>
      </c>
      <c r="H17" s="37">
        <f t="array" ref="H17">F17/SUM(('Call Omzet'!C:C&lt;&gt;"")/COUNTIF('Call Omzet'!C:C,'Call Omzet'!C:C&amp;""))</f>
        <v>0</v>
      </c>
      <c r="I17" s="32">
        <f>countifs('Call Omzet'!C:C,today(),'Call Omzet'!E:E,A17)</f>
        <v>0</v>
      </c>
      <c r="J17" s="34">
        <v>200.0</v>
      </c>
      <c r="K17" s="35">
        <f>IFERROR(__xludf.DUMMYFUNCTION("IFERROR(ROWS(UNIQUE(FILTER('Call Omzet'!K:K,('Call Omzet'!E:E=A17)*('Call Omzet'!HX:HX&gt;0)))),0)"),0.0)</f>
        <v>0</v>
      </c>
      <c r="L17" s="38">
        <f t="shared" si="2"/>
        <v>0</v>
      </c>
      <c r="M17" s="39">
        <f t="array" ref="M17">K17/SUM(('Call Omzet'!C:C&lt;&gt;"")/COUNTIF('Call Omzet'!C:C,'Call Omzet'!C:C&amp;""))</f>
        <v>0</v>
      </c>
      <c r="N17" s="32">
        <f>countifs('Call Omzet'!C:C,today(),'Call Omzet'!E:E,A17,'Call Omzet'!HX:HX,"&gt;0")</f>
        <v>0</v>
      </c>
      <c r="O17" s="34">
        <v>2.0E7</v>
      </c>
      <c r="P17" s="35">
        <f>sumif('Call Omzet'!E:E,A17,'Call Omzet'!HX:HX)</f>
        <v>0</v>
      </c>
      <c r="Q17" s="38">
        <f t="shared" si="3"/>
        <v>0</v>
      </c>
      <c r="R17" s="35">
        <f t="array" ref="R17">P17/SUM(('Call Omzet'!C:C&lt;&gt;"")/COUNTIF('Call Omzet'!C:C,'Call Omzet'!C:C&amp;""))</f>
        <v>0</v>
      </c>
      <c r="S17" s="35">
        <f>sumifs('Call Omzet'!HX:HX,'Call Omzet'!C:C,today(),'Call Omzet'!E:E,A17)</f>
        <v>0</v>
      </c>
      <c r="T17" s="34">
        <v>2000000.0</v>
      </c>
      <c r="U17" s="35">
        <f>sumif('Call Omzet'!E:E,A17,'Call Omzet'!HS:HS)+sumif('Call Omzet'!E:E,A17,'Call Omzet'!HT:HT)</f>
        <v>0</v>
      </c>
      <c r="V17" s="36">
        <f t="shared" si="4"/>
        <v>0</v>
      </c>
      <c r="W17" s="35">
        <v>30.0</v>
      </c>
      <c r="X17" s="40">
        <f>IFERROR(__xludf.DUMMYFUNCTION("IFERROR(ROWS(UNIQUE(FILTER('Call Omzet'!S:S,('Call Omzet'!E:E=A17)*('Call Omzet'!HX:HX&gt;0)))),0)"),0.0)</f>
        <v>0</v>
      </c>
      <c r="Y17" s="36">
        <f t="shared" si="5"/>
        <v>0</v>
      </c>
      <c r="Z17" s="41">
        <f>SUMIF('Call Omzet'!E:E,A17,'Call Omzet'!HQ:HQ)</f>
        <v>0</v>
      </c>
      <c r="AA17" s="42" t="str">
        <f t="shared" si="6"/>
        <v>#DIV/0!</v>
      </c>
      <c r="AB17" s="36">
        <f t="array" ref="AB17">SUM(('Call Omzet'!C:C&lt;&gt;"")/COUNTIF('Call Omzet'!C:C,'Call Omzet'!C:C&amp;""))/25</f>
        <v>0.4</v>
      </c>
      <c r="AC17" s="40">
        <f t="shared" si="7"/>
        <v>0</v>
      </c>
      <c r="AD17" s="40">
        <f t="shared" si="8"/>
        <v>0</v>
      </c>
      <c r="AE17" s="40">
        <f t="shared" si="9"/>
        <v>0</v>
      </c>
      <c r="AF17" s="40">
        <f t="shared" si="10"/>
        <v>0</v>
      </c>
      <c r="AG17" s="40">
        <f t="shared" si="11"/>
        <v>0</v>
      </c>
      <c r="AH17" s="40">
        <f t="shared" si="12"/>
        <v>0</v>
      </c>
      <c r="AI17" s="40" t="str">
        <f t="shared" si="13"/>
        <v>D</v>
      </c>
      <c r="AJ17" s="32">
        <f t="shared" si="14"/>
        <v>0</v>
      </c>
    </row>
    <row r="18">
      <c r="A18" s="43" t="s">
        <v>6504</v>
      </c>
      <c r="B18" s="32" t="s">
        <v>6501</v>
      </c>
      <c r="C18" s="32" t="s">
        <v>6502</v>
      </c>
      <c r="D18" s="34" t="s">
        <v>238</v>
      </c>
      <c r="E18" s="35">
        <v>375.0</v>
      </c>
      <c r="F18" s="35">
        <f>countif('Call Omzet'!E:E,A18)</f>
        <v>0</v>
      </c>
      <c r="G18" s="36">
        <f t="shared" si="1"/>
        <v>0</v>
      </c>
      <c r="H18" s="37">
        <f t="array" ref="H18">F18/SUM(('Call Omzet'!C:C&lt;&gt;"")/COUNTIF('Call Omzet'!C:C,'Call Omzet'!C:C&amp;""))</f>
        <v>0</v>
      </c>
      <c r="I18" s="32">
        <f>countifs('Call Omzet'!C:C,today(),'Call Omzet'!E:E,A18)</f>
        <v>0</v>
      </c>
      <c r="J18" s="34">
        <v>200.0</v>
      </c>
      <c r="K18" s="35">
        <f>IFERROR(__xludf.DUMMYFUNCTION("IFERROR(ROWS(UNIQUE(FILTER('Call Omzet'!K:K,('Call Omzet'!E:E=A18)*('Call Omzet'!HX:HX&gt;0)))),0)"),0.0)</f>
        <v>0</v>
      </c>
      <c r="L18" s="38">
        <f t="shared" si="2"/>
        <v>0</v>
      </c>
      <c r="M18" s="39">
        <f t="array" ref="M18">K18/SUM(('Call Omzet'!C:C&lt;&gt;"")/COUNTIF('Call Omzet'!C:C,'Call Omzet'!C:C&amp;""))</f>
        <v>0</v>
      </c>
      <c r="N18" s="32">
        <f>countifs('Call Omzet'!C:C,today(),'Call Omzet'!E:E,A18,'Call Omzet'!HX:HX,"&gt;0")</f>
        <v>0</v>
      </c>
      <c r="O18" s="34">
        <v>2.0E7</v>
      </c>
      <c r="P18" s="35">
        <f>sumif('Call Omzet'!E:E,A18,'Call Omzet'!HX:HX)</f>
        <v>0</v>
      </c>
      <c r="Q18" s="38">
        <f t="shared" si="3"/>
        <v>0</v>
      </c>
      <c r="R18" s="35">
        <f t="array" ref="R18">P18/SUM(('Call Omzet'!C:C&lt;&gt;"")/COUNTIF('Call Omzet'!C:C,'Call Omzet'!C:C&amp;""))</f>
        <v>0</v>
      </c>
      <c r="S18" s="35">
        <f>sumifs('Call Omzet'!HX:HX,'Call Omzet'!C:C,today(),'Call Omzet'!E:E,A18)</f>
        <v>0</v>
      </c>
      <c r="T18" s="34">
        <v>2000000.0</v>
      </c>
      <c r="U18" s="35">
        <f>sumif('Call Omzet'!E:E,A18,'Call Omzet'!HS:HS)+sumif('Call Omzet'!E:E,A18,'Call Omzet'!HT:HT)</f>
        <v>0</v>
      </c>
      <c r="V18" s="36">
        <f t="shared" si="4"/>
        <v>0</v>
      </c>
      <c r="W18" s="35">
        <v>30.0</v>
      </c>
      <c r="X18" s="40">
        <f>IFERROR(__xludf.DUMMYFUNCTION("IFERROR(ROWS(UNIQUE(FILTER('Call Omzet'!S:S,('Call Omzet'!E:E=A18)*('Call Omzet'!HX:HX&gt;0)))),0)"),0.0)</f>
        <v>0</v>
      </c>
      <c r="Y18" s="36">
        <f t="shared" si="5"/>
        <v>0</v>
      </c>
      <c r="Z18" s="41">
        <f>SUMIF('Call Omzet'!E:E,A18,'Call Omzet'!HQ:HQ)</f>
        <v>0</v>
      </c>
      <c r="AA18" s="42" t="str">
        <f t="shared" si="6"/>
        <v>#DIV/0!</v>
      </c>
      <c r="AB18" s="36">
        <f t="array" ref="AB18">SUM(('Call Omzet'!C:C&lt;&gt;"")/COUNTIF('Call Omzet'!C:C,'Call Omzet'!C:C&amp;""))/25</f>
        <v>0.4</v>
      </c>
      <c r="AC18" s="40">
        <f t="shared" si="7"/>
        <v>0</v>
      </c>
      <c r="AD18" s="40">
        <f t="shared" si="8"/>
        <v>0</v>
      </c>
      <c r="AE18" s="40">
        <f t="shared" si="9"/>
        <v>0</v>
      </c>
      <c r="AF18" s="40">
        <f t="shared" si="10"/>
        <v>0</v>
      </c>
      <c r="AG18" s="40">
        <f t="shared" si="11"/>
        <v>0</v>
      </c>
      <c r="AH18" s="40">
        <f t="shared" si="12"/>
        <v>0</v>
      </c>
      <c r="AI18" s="40" t="str">
        <f t="shared" si="13"/>
        <v>D</v>
      </c>
      <c r="AJ18" s="32">
        <f t="shared" si="14"/>
        <v>0</v>
      </c>
    </row>
    <row r="19">
      <c r="A19" s="43" t="s">
        <v>6505</v>
      </c>
      <c r="B19" s="32" t="s">
        <v>6501</v>
      </c>
      <c r="C19" s="32" t="s">
        <v>6502</v>
      </c>
      <c r="D19" s="34" t="s">
        <v>238</v>
      </c>
      <c r="E19" s="35">
        <v>375.0</v>
      </c>
      <c r="F19" s="35">
        <f>countif('Call Omzet'!E:E,A19)</f>
        <v>0</v>
      </c>
      <c r="G19" s="36">
        <f t="shared" si="1"/>
        <v>0</v>
      </c>
      <c r="H19" s="37">
        <f t="array" ref="H19">F19/SUM(('Call Omzet'!C:C&lt;&gt;"")/COUNTIF('Call Omzet'!C:C,'Call Omzet'!C:C&amp;""))</f>
        <v>0</v>
      </c>
      <c r="I19" s="32">
        <f>countifs('Call Omzet'!C:C,today(),'Call Omzet'!E:E,A19)</f>
        <v>0</v>
      </c>
      <c r="J19" s="34">
        <v>200.0</v>
      </c>
      <c r="K19" s="35">
        <f>IFERROR(__xludf.DUMMYFUNCTION("IFERROR(ROWS(UNIQUE(FILTER('Call Omzet'!K:K,('Call Omzet'!E:E=A19)*('Call Omzet'!HX:HX&gt;0)))),0)"),0.0)</f>
        <v>0</v>
      </c>
      <c r="L19" s="38">
        <f t="shared" si="2"/>
        <v>0</v>
      </c>
      <c r="M19" s="39">
        <f t="array" ref="M19">K19/SUM(('Call Omzet'!C:C&lt;&gt;"")/COUNTIF('Call Omzet'!C:C,'Call Omzet'!C:C&amp;""))</f>
        <v>0</v>
      </c>
      <c r="N19" s="32">
        <f>countifs('Call Omzet'!C:C,today(),'Call Omzet'!E:E,A19,'Call Omzet'!HX:HX,"&gt;0")</f>
        <v>0</v>
      </c>
      <c r="O19" s="34">
        <v>2.0E7</v>
      </c>
      <c r="P19" s="35">
        <f>sumif('Call Omzet'!E:E,A19,'Call Omzet'!HX:HX)</f>
        <v>0</v>
      </c>
      <c r="Q19" s="38">
        <f t="shared" si="3"/>
        <v>0</v>
      </c>
      <c r="R19" s="35">
        <f t="array" ref="R19">P19/SUM(('Call Omzet'!C:C&lt;&gt;"")/COUNTIF('Call Omzet'!C:C,'Call Omzet'!C:C&amp;""))</f>
        <v>0</v>
      </c>
      <c r="S19" s="35">
        <f>sumifs('Call Omzet'!HX:HX,'Call Omzet'!C:C,today(),'Call Omzet'!E:E,A19)</f>
        <v>0</v>
      </c>
      <c r="T19" s="34">
        <v>2000000.0</v>
      </c>
      <c r="U19" s="35">
        <f>sumif('Call Omzet'!E:E,A19,'Call Omzet'!HS:HS)+sumif('Call Omzet'!E:E,A19,'Call Omzet'!HT:HT)</f>
        <v>0</v>
      </c>
      <c r="V19" s="36">
        <f t="shared" si="4"/>
        <v>0</v>
      </c>
      <c r="W19" s="35">
        <v>30.0</v>
      </c>
      <c r="X19" s="40">
        <f>IFERROR(__xludf.DUMMYFUNCTION("IFERROR(ROWS(UNIQUE(FILTER('Call Omzet'!S:S,('Call Omzet'!E:E=A19)*('Call Omzet'!HX:HX&gt;0)))),0)"),0.0)</f>
        <v>0</v>
      </c>
      <c r="Y19" s="36">
        <f t="shared" si="5"/>
        <v>0</v>
      </c>
      <c r="Z19" s="41">
        <f>SUMIF('Call Omzet'!E:E,A19,'Call Omzet'!HQ:HQ)</f>
        <v>0</v>
      </c>
      <c r="AA19" s="42" t="str">
        <f t="shared" si="6"/>
        <v>#DIV/0!</v>
      </c>
      <c r="AB19" s="36">
        <f t="array" ref="AB19">SUM(('Call Omzet'!C:C&lt;&gt;"")/COUNTIF('Call Omzet'!C:C,'Call Omzet'!C:C&amp;""))/25</f>
        <v>0.4</v>
      </c>
      <c r="AC19" s="40">
        <f t="shared" si="7"/>
        <v>0</v>
      </c>
      <c r="AD19" s="40">
        <f t="shared" si="8"/>
        <v>0</v>
      </c>
      <c r="AE19" s="40">
        <f t="shared" si="9"/>
        <v>0</v>
      </c>
      <c r="AF19" s="40">
        <f t="shared" si="10"/>
        <v>0</v>
      </c>
      <c r="AG19" s="40">
        <f t="shared" si="11"/>
        <v>0</v>
      </c>
      <c r="AH19" s="40">
        <f t="shared" si="12"/>
        <v>0</v>
      </c>
      <c r="AI19" s="40" t="str">
        <f t="shared" si="13"/>
        <v>D</v>
      </c>
      <c r="AJ19" s="32">
        <f t="shared" si="14"/>
        <v>0</v>
      </c>
    </row>
    <row r="20">
      <c r="A20" s="43" t="s">
        <v>6506</v>
      </c>
      <c r="B20" s="32" t="s">
        <v>6501</v>
      </c>
      <c r="C20" s="32" t="s">
        <v>6502</v>
      </c>
      <c r="D20" s="34" t="s">
        <v>238</v>
      </c>
      <c r="E20" s="34">
        <v>375.0</v>
      </c>
      <c r="F20" s="35">
        <f>countif('Call Omzet'!E:E,A20)</f>
        <v>0</v>
      </c>
      <c r="G20" s="36">
        <f t="shared" si="1"/>
        <v>0</v>
      </c>
      <c r="H20" s="37">
        <f t="array" ref="H20">F20/SUM(('Call Omzet'!C:C&lt;&gt;"")/COUNTIF('Call Omzet'!C:C,'Call Omzet'!C:C&amp;""))</f>
        <v>0</v>
      </c>
      <c r="I20" s="32">
        <f>countifs('Call Omzet'!C:C,today(),'Call Omzet'!E:E,A20)</f>
        <v>0</v>
      </c>
      <c r="J20" s="34">
        <v>200.0</v>
      </c>
      <c r="K20" s="35">
        <f>IFERROR(__xludf.DUMMYFUNCTION("IFERROR(ROWS(UNIQUE(FILTER('Call Omzet'!K:K,('Call Omzet'!E:E=A20)*('Call Omzet'!HX:HX&gt;0)))),0)"),0.0)</f>
        <v>0</v>
      </c>
      <c r="L20" s="38">
        <f t="shared" si="2"/>
        <v>0</v>
      </c>
      <c r="M20" s="39">
        <f t="array" ref="M20">K20/SUM(('Call Omzet'!C:C&lt;&gt;"")/COUNTIF('Call Omzet'!C:C,'Call Omzet'!C:C&amp;""))</f>
        <v>0</v>
      </c>
      <c r="N20" s="32">
        <f>countifs('Call Omzet'!C:C,today(),'Call Omzet'!E:E,A20,'Call Omzet'!HX:HX,"&gt;0")</f>
        <v>0</v>
      </c>
      <c r="O20" s="34">
        <v>2.0E7</v>
      </c>
      <c r="P20" s="35">
        <f>sumif('Call Omzet'!E:E,A20,'Call Omzet'!HX:HX)</f>
        <v>0</v>
      </c>
      <c r="Q20" s="38">
        <f t="shared" si="3"/>
        <v>0</v>
      </c>
      <c r="R20" s="35">
        <f t="array" ref="R20">P20/SUM(('Call Omzet'!C:C&lt;&gt;"")/COUNTIF('Call Omzet'!C:C,'Call Omzet'!C:C&amp;""))</f>
        <v>0</v>
      </c>
      <c r="S20" s="35">
        <f>sumifs('Call Omzet'!HX:HX,'Call Omzet'!C:C,today(),'Call Omzet'!E:E,A20)</f>
        <v>0</v>
      </c>
      <c r="T20" s="34">
        <v>2000000.0</v>
      </c>
      <c r="U20" s="35">
        <f>sumif('Call Omzet'!E:E,A20,'Call Omzet'!HS:HS)+sumif('Call Omzet'!E:E,A20,'Call Omzet'!HT:HT)</f>
        <v>0</v>
      </c>
      <c r="V20" s="36">
        <f t="shared" si="4"/>
        <v>0</v>
      </c>
      <c r="W20" s="35">
        <v>30.0</v>
      </c>
      <c r="X20" s="40">
        <f>IFERROR(__xludf.DUMMYFUNCTION("IFERROR(ROWS(UNIQUE(FILTER('Call Omzet'!S:S,('Call Omzet'!E:E=A20)*('Call Omzet'!HX:HX&gt;0)))),0)"),0.0)</f>
        <v>0</v>
      </c>
      <c r="Y20" s="36">
        <f t="shared" si="5"/>
        <v>0</v>
      </c>
      <c r="Z20" s="41">
        <f>SUMIF('Call Omzet'!E:E,A20,'Call Omzet'!HQ:HQ)</f>
        <v>0</v>
      </c>
      <c r="AA20" s="42" t="str">
        <f t="shared" si="6"/>
        <v>#DIV/0!</v>
      </c>
      <c r="AB20" s="36">
        <f t="array" ref="AB20">SUM(('Call Omzet'!C:C&lt;&gt;"")/COUNTIF('Call Omzet'!C:C,'Call Omzet'!C:C&amp;""))/25</f>
        <v>0.4</v>
      </c>
      <c r="AC20" s="40">
        <f t="shared" si="7"/>
        <v>0</v>
      </c>
      <c r="AD20" s="40">
        <f t="shared" si="8"/>
        <v>0</v>
      </c>
      <c r="AE20" s="40">
        <f t="shared" si="9"/>
        <v>0</v>
      </c>
      <c r="AF20" s="40">
        <f t="shared" si="10"/>
        <v>0</v>
      </c>
      <c r="AG20" s="40">
        <f t="shared" si="11"/>
        <v>0</v>
      </c>
      <c r="AH20" s="40">
        <f t="shared" si="12"/>
        <v>0</v>
      </c>
      <c r="AI20" s="40" t="str">
        <f t="shared" si="13"/>
        <v>D</v>
      </c>
      <c r="AJ20" s="32">
        <f t="shared" si="14"/>
        <v>0</v>
      </c>
    </row>
    <row r="21">
      <c r="A21" s="43" t="s">
        <v>6507</v>
      </c>
      <c r="B21" s="32" t="s">
        <v>6501</v>
      </c>
      <c r="C21" s="32" t="s">
        <v>6502</v>
      </c>
      <c r="D21" s="34" t="s">
        <v>238</v>
      </c>
      <c r="E21" s="35">
        <v>375.0</v>
      </c>
      <c r="F21" s="35">
        <f>countif('Call Omzet'!E:E,A21)</f>
        <v>0</v>
      </c>
      <c r="G21" s="36">
        <f t="shared" si="1"/>
        <v>0</v>
      </c>
      <c r="H21" s="37">
        <f t="array" ref="H21">F21/SUM(('Call Omzet'!C:C&lt;&gt;"")/COUNTIF('Call Omzet'!C:C,'Call Omzet'!C:C&amp;""))</f>
        <v>0</v>
      </c>
      <c r="I21" s="32">
        <f>countifs('Call Omzet'!C:C,today(),'Call Omzet'!E:E,A21)</f>
        <v>0</v>
      </c>
      <c r="J21" s="34">
        <v>200.0</v>
      </c>
      <c r="K21" s="35">
        <f>IFERROR(__xludf.DUMMYFUNCTION("IFERROR(ROWS(UNIQUE(FILTER('Call Omzet'!K:K,('Call Omzet'!E:E=A21)*('Call Omzet'!HX:HX&gt;0)))),0)"),0.0)</f>
        <v>0</v>
      </c>
      <c r="L21" s="38">
        <f t="shared" si="2"/>
        <v>0</v>
      </c>
      <c r="M21" s="39">
        <f t="array" ref="M21">K21/SUM(('Call Omzet'!C:C&lt;&gt;"")/COUNTIF('Call Omzet'!C:C,'Call Omzet'!C:C&amp;""))</f>
        <v>0</v>
      </c>
      <c r="N21" s="32">
        <f>countifs('Call Omzet'!C:C,today(),'Call Omzet'!E:E,A21,'Call Omzet'!HX:HX,"&gt;0")</f>
        <v>0</v>
      </c>
      <c r="O21" s="34">
        <v>2.0E7</v>
      </c>
      <c r="P21" s="35">
        <f>sumif('Call Omzet'!E:E,A21,'Call Omzet'!HX:HX)</f>
        <v>0</v>
      </c>
      <c r="Q21" s="38">
        <f t="shared" si="3"/>
        <v>0</v>
      </c>
      <c r="R21" s="35">
        <f t="array" ref="R21">P21/SUM(('Call Omzet'!C:C&lt;&gt;"")/COUNTIF('Call Omzet'!C:C,'Call Omzet'!C:C&amp;""))</f>
        <v>0</v>
      </c>
      <c r="S21" s="35">
        <f>sumifs('Call Omzet'!HX:HX,'Call Omzet'!C:C,today(),'Call Omzet'!E:E,A21)</f>
        <v>0</v>
      </c>
      <c r="T21" s="34">
        <v>2000000.0</v>
      </c>
      <c r="U21" s="35">
        <f>sumif('Call Omzet'!E:E,A21,'Call Omzet'!HS:HS)+sumif('Call Omzet'!E:E,A21,'Call Omzet'!HT:HT)</f>
        <v>0</v>
      </c>
      <c r="V21" s="36">
        <f t="shared" si="4"/>
        <v>0</v>
      </c>
      <c r="W21" s="35">
        <v>30.0</v>
      </c>
      <c r="X21" s="40">
        <f>IFERROR(__xludf.DUMMYFUNCTION("IFERROR(ROWS(UNIQUE(FILTER('Call Omzet'!S:S,('Call Omzet'!E:E=A21)*('Call Omzet'!HX:HX&gt;0)))),0)"),0.0)</f>
        <v>0</v>
      </c>
      <c r="Y21" s="36">
        <f t="shared" si="5"/>
        <v>0</v>
      </c>
      <c r="Z21" s="41">
        <f>SUMIF('Call Omzet'!E:E,A21,'Call Omzet'!HQ:HQ)</f>
        <v>0</v>
      </c>
      <c r="AA21" s="42" t="str">
        <f t="shared" si="6"/>
        <v>#DIV/0!</v>
      </c>
      <c r="AB21" s="36">
        <f t="array" ref="AB21">SUM(('Call Omzet'!C:C&lt;&gt;"")/COUNTIF('Call Omzet'!C:C,'Call Omzet'!C:C&amp;""))/25</f>
        <v>0.4</v>
      </c>
      <c r="AC21" s="40">
        <f t="shared" si="7"/>
        <v>0</v>
      </c>
      <c r="AD21" s="40">
        <f t="shared" si="8"/>
        <v>0</v>
      </c>
      <c r="AE21" s="40">
        <f t="shared" si="9"/>
        <v>0</v>
      </c>
      <c r="AF21" s="40">
        <f t="shared" si="10"/>
        <v>0</v>
      </c>
      <c r="AG21" s="40">
        <f t="shared" si="11"/>
        <v>0</v>
      </c>
      <c r="AH21" s="40">
        <f t="shared" si="12"/>
        <v>0</v>
      </c>
      <c r="AI21" s="40" t="str">
        <f t="shared" si="13"/>
        <v>D</v>
      </c>
      <c r="AJ21" s="32">
        <f t="shared" si="14"/>
        <v>0</v>
      </c>
    </row>
    <row r="22">
      <c r="A22" s="43" t="s">
        <v>6508</v>
      </c>
      <c r="B22" s="32" t="s">
        <v>6509</v>
      </c>
      <c r="C22" s="32" t="s">
        <v>6510</v>
      </c>
      <c r="D22" s="34" t="s">
        <v>238</v>
      </c>
      <c r="E22" s="35">
        <v>375.0</v>
      </c>
      <c r="F22" s="35">
        <f>countif('Call Omzet'!E:E,A22)</f>
        <v>0</v>
      </c>
      <c r="G22" s="36">
        <f t="shared" si="1"/>
        <v>0</v>
      </c>
      <c r="H22" s="37">
        <f t="array" ref="H22">F22/SUM(('Call Omzet'!C:C&lt;&gt;"")/COUNTIF('Call Omzet'!C:C,'Call Omzet'!C:C&amp;""))</f>
        <v>0</v>
      </c>
      <c r="I22" s="32">
        <f>countifs('Call Omzet'!C:C,today(),'Call Omzet'!E:E,A22)</f>
        <v>0</v>
      </c>
      <c r="J22" s="34">
        <v>200.0</v>
      </c>
      <c r="K22" s="35">
        <f>IFERROR(__xludf.DUMMYFUNCTION("IFERROR(ROWS(UNIQUE(FILTER('Call Omzet'!K:K,('Call Omzet'!E:E=A22)*('Call Omzet'!HX:HX&gt;0)))),0)"),0.0)</f>
        <v>0</v>
      </c>
      <c r="L22" s="38">
        <f t="shared" si="2"/>
        <v>0</v>
      </c>
      <c r="M22" s="39">
        <f t="array" ref="M22">K22/SUM(('Call Omzet'!C:C&lt;&gt;"")/COUNTIF('Call Omzet'!C:C,'Call Omzet'!C:C&amp;""))</f>
        <v>0</v>
      </c>
      <c r="N22" s="32">
        <f>countifs('Call Omzet'!C:C,today(),'Call Omzet'!E:E,A22,'Call Omzet'!HX:HX,"&gt;0")</f>
        <v>0</v>
      </c>
      <c r="O22" s="34">
        <v>2.0E7</v>
      </c>
      <c r="P22" s="35">
        <f>sumif('Call Omzet'!E:E,A22,'Call Omzet'!HX:HX)</f>
        <v>0</v>
      </c>
      <c r="Q22" s="38">
        <f t="shared" si="3"/>
        <v>0</v>
      </c>
      <c r="R22" s="35">
        <f t="array" ref="R22">P22/SUM(('Call Omzet'!C:C&lt;&gt;"")/COUNTIF('Call Omzet'!C:C,'Call Omzet'!C:C&amp;""))</f>
        <v>0</v>
      </c>
      <c r="S22" s="35">
        <f>sumifs('Call Omzet'!HX:HX,'Call Omzet'!C:C,today(),'Call Omzet'!E:E,A22)</f>
        <v>0</v>
      </c>
      <c r="T22" s="34">
        <v>2000000.0</v>
      </c>
      <c r="U22" s="35">
        <f>sumif('Call Omzet'!E:E,A22,'Call Omzet'!HS:HS)+sumif('Call Omzet'!E:E,A22,'Call Omzet'!HT:HT)</f>
        <v>0</v>
      </c>
      <c r="V22" s="36">
        <f t="shared" si="4"/>
        <v>0</v>
      </c>
      <c r="W22" s="35">
        <v>30.0</v>
      </c>
      <c r="X22" s="40">
        <f>IFERROR(__xludf.DUMMYFUNCTION("IFERROR(ROWS(UNIQUE(FILTER('Call Omzet'!S:S,('Call Omzet'!E:E=A22)*('Call Omzet'!HX:HX&gt;0)))),0)"),0.0)</f>
        <v>0</v>
      </c>
      <c r="Y22" s="36">
        <f t="shared" si="5"/>
        <v>0</v>
      </c>
      <c r="Z22" s="41">
        <f>SUMIF('Call Omzet'!E:E,A22,'Call Omzet'!HQ:HQ)</f>
        <v>0</v>
      </c>
      <c r="AA22" s="42" t="str">
        <f t="shared" si="6"/>
        <v>#DIV/0!</v>
      </c>
      <c r="AB22" s="36">
        <f t="array" ref="AB22">SUM(('Call Omzet'!C:C&lt;&gt;"")/COUNTIF('Call Omzet'!C:C,'Call Omzet'!C:C&amp;""))/25</f>
        <v>0.4</v>
      </c>
      <c r="AC22" s="40">
        <f t="shared" si="7"/>
        <v>0</v>
      </c>
      <c r="AD22" s="40">
        <f t="shared" si="8"/>
        <v>0</v>
      </c>
      <c r="AE22" s="40">
        <f t="shared" si="9"/>
        <v>0</v>
      </c>
      <c r="AF22" s="40">
        <f t="shared" si="10"/>
        <v>0</v>
      </c>
      <c r="AG22" s="40">
        <f t="shared" si="11"/>
        <v>0</v>
      </c>
      <c r="AH22" s="40">
        <f t="shared" si="12"/>
        <v>0</v>
      </c>
      <c r="AI22" s="40" t="str">
        <f t="shared" si="13"/>
        <v>D</v>
      </c>
      <c r="AJ22" s="32">
        <f t="shared" si="14"/>
        <v>0</v>
      </c>
    </row>
    <row r="23">
      <c r="A23" s="43" t="s">
        <v>6511</v>
      </c>
      <c r="B23" s="32" t="s">
        <v>6509</v>
      </c>
      <c r="C23" s="32" t="s">
        <v>6510</v>
      </c>
      <c r="D23" s="34" t="s">
        <v>238</v>
      </c>
      <c r="E23" s="35">
        <v>375.0</v>
      </c>
      <c r="F23" s="35">
        <f>countif('Call Omzet'!E:E,A23)</f>
        <v>0</v>
      </c>
      <c r="G23" s="36">
        <f t="shared" si="1"/>
        <v>0</v>
      </c>
      <c r="H23" s="37">
        <f t="array" ref="H23">F23/SUM(('Call Omzet'!C:C&lt;&gt;"")/COUNTIF('Call Omzet'!C:C,'Call Omzet'!C:C&amp;""))</f>
        <v>0</v>
      </c>
      <c r="I23" s="32">
        <f>countifs('Call Omzet'!C:C,today(),'Call Omzet'!E:E,A23)</f>
        <v>0</v>
      </c>
      <c r="J23" s="34">
        <v>200.0</v>
      </c>
      <c r="K23" s="35">
        <f>IFERROR(__xludf.DUMMYFUNCTION("IFERROR(ROWS(UNIQUE(FILTER('Call Omzet'!K:K,('Call Omzet'!E:E=A23)*('Call Omzet'!HX:HX&gt;0)))),0)"),0.0)</f>
        <v>0</v>
      </c>
      <c r="L23" s="38">
        <f t="shared" si="2"/>
        <v>0</v>
      </c>
      <c r="M23" s="39">
        <f t="array" ref="M23">K23/SUM(('Call Omzet'!C:C&lt;&gt;"")/COUNTIF('Call Omzet'!C:C,'Call Omzet'!C:C&amp;""))</f>
        <v>0</v>
      </c>
      <c r="N23" s="32">
        <f>countifs('Call Omzet'!C:C,today(),'Call Omzet'!E:E,A23,'Call Omzet'!HX:HX,"&gt;0")</f>
        <v>0</v>
      </c>
      <c r="O23" s="34">
        <v>2.0E7</v>
      </c>
      <c r="P23" s="35">
        <f>sumif('Call Omzet'!E:E,A23,'Call Omzet'!HX:HX)</f>
        <v>0</v>
      </c>
      <c r="Q23" s="38">
        <f t="shared" si="3"/>
        <v>0</v>
      </c>
      <c r="R23" s="35">
        <f t="array" ref="R23">P23/SUM(('Call Omzet'!C:C&lt;&gt;"")/COUNTIF('Call Omzet'!C:C,'Call Omzet'!C:C&amp;""))</f>
        <v>0</v>
      </c>
      <c r="S23" s="35">
        <f>sumifs('Call Omzet'!HX:HX,'Call Omzet'!C:C,today(),'Call Omzet'!E:E,A23)</f>
        <v>0</v>
      </c>
      <c r="T23" s="34">
        <v>2000000.0</v>
      </c>
      <c r="U23" s="35">
        <f>sumif('Call Omzet'!E:E,A23,'Call Omzet'!HS:HS)+sumif('Call Omzet'!E:E,A23,'Call Omzet'!HT:HT)</f>
        <v>0</v>
      </c>
      <c r="V23" s="36">
        <f t="shared" si="4"/>
        <v>0</v>
      </c>
      <c r="W23" s="35">
        <v>30.0</v>
      </c>
      <c r="X23" s="40">
        <f>IFERROR(__xludf.DUMMYFUNCTION("IFERROR(ROWS(UNIQUE(FILTER('Call Omzet'!S:S,('Call Omzet'!E:E=A23)*('Call Omzet'!HX:HX&gt;0)))),0)"),0.0)</f>
        <v>0</v>
      </c>
      <c r="Y23" s="36">
        <f t="shared" si="5"/>
        <v>0</v>
      </c>
      <c r="Z23" s="41">
        <f>SUMIF('Call Omzet'!E:E,A23,'Call Omzet'!HQ:HQ)</f>
        <v>0</v>
      </c>
      <c r="AA23" s="42" t="str">
        <f t="shared" si="6"/>
        <v>#DIV/0!</v>
      </c>
      <c r="AB23" s="36">
        <f t="array" ref="AB23">SUM(('Call Omzet'!C:C&lt;&gt;"")/COUNTIF('Call Omzet'!C:C,'Call Omzet'!C:C&amp;""))/25</f>
        <v>0.4</v>
      </c>
      <c r="AC23" s="40">
        <f t="shared" si="7"/>
        <v>0</v>
      </c>
      <c r="AD23" s="40">
        <f t="shared" si="8"/>
        <v>0</v>
      </c>
      <c r="AE23" s="40">
        <f t="shared" si="9"/>
        <v>0</v>
      </c>
      <c r="AF23" s="40">
        <f t="shared" si="10"/>
        <v>0</v>
      </c>
      <c r="AG23" s="40">
        <f t="shared" si="11"/>
        <v>0</v>
      </c>
      <c r="AH23" s="40">
        <f t="shared" si="12"/>
        <v>0</v>
      </c>
      <c r="AI23" s="40" t="str">
        <f t="shared" si="13"/>
        <v>D</v>
      </c>
      <c r="AJ23" s="32">
        <f t="shared" si="14"/>
        <v>0</v>
      </c>
    </row>
    <row r="24">
      <c r="A24" s="43" t="s">
        <v>6512</v>
      </c>
      <c r="B24" s="32" t="s">
        <v>6509</v>
      </c>
      <c r="C24" s="32" t="s">
        <v>6510</v>
      </c>
      <c r="D24" s="34" t="s">
        <v>238</v>
      </c>
      <c r="E24" s="35">
        <v>375.0</v>
      </c>
      <c r="F24" s="35">
        <f>countif('Call Omzet'!E:E,A24)</f>
        <v>0</v>
      </c>
      <c r="G24" s="36">
        <f t="shared" si="1"/>
        <v>0</v>
      </c>
      <c r="H24" s="37">
        <f t="array" ref="H24">F24/SUM(('Call Omzet'!C:C&lt;&gt;"")/COUNTIF('Call Omzet'!C:C,'Call Omzet'!C:C&amp;""))</f>
        <v>0</v>
      </c>
      <c r="I24" s="32">
        <f>countifs('Call Omzet'!C:C,today(),'Call Omzet'!E:E,A24)</f>
        <v>0</v>
      </c>
      <c r="J24" s="34">
        <v>200.0</v>
      </c>
      <c r="K24" s="35">
        <f>IFERROR(__xludf.DUMMYFUNCTION("IFERROR(ROWS(UNIQUE(FILTER('Call Omzet'!K:K,('Call Omzet'!E:E=A24)*('Call Omzet'!HX:HX&gt;0)))),0)"),0.0)</f>
        <v>0</v>
      </c>
      <c r="L24" s="38">
        <f t="shared" si="2"/>
        <v>0</v>
      </c>
      <c r="M24" s="39">
        <f t="array" ref="M24">K24/SUM(('Call Omzet'!C:C&lt;&gt;"")/COUNTIF('Call Omzet'!C:C,'Call Omzet'!C:C&amp;""))</f>
        <v>0</v>
      </c>
      <c r="N24" s="32">
        <f>countifs('Call Omzet'!C:C,today(),'Call Omzet'!E:E,A24,'Call Omzet'!HX:HX,"&gt;0")</f>
        <v>0</v>
      </c>
      <c r="O24" s="34">
        <v>2.0E7</v>
      </c>
      <c r="P24" s="35">
        <f>sumif('Call Omzet'!E:E,A24,'Call Omzet'!HX:HX)</f>
        <v>0</v>
      </c>
      <c r="Q24" s="38">
        <f t="shared" si="3"/>
        <v>0</v>
      </c>
      <c r="R24" s="35">
        <f t="array" ref="R24">P24/SUM(('Call Omzet'!C:C&lt;&gt;"")/COUNTIF('Call Omzet'!C:C,'Call Omzet'!C:C&amp;""))</f>
        <v>0</v>
      </c>
      <c r="S24" s="35">
        <f>sumifs('Call Omzet'!HX:HX,'Call Omzet'!C:C,today(),'Call Omzet'!E:E,A24)</f>
        <v>0</v>
      </c>
      <c r="T24" s="34">
        <v>2000000.0</v>
      </c>
      <c r="U24" s="35">
        <f>sumif('Call Omzet'!E:E,A24,'Call Omzet'!HS:HS)+sumif('Call Omzet'!E:E,A24,'Call Omzet'!HT:HT)</f>
        <v>0</v>
      </c>
      <c r="V24" s="36">
        <f t="shared" si="4"/>
        <v>0</v>
      </c>
      <c r="W24" s="35">
        <v>30.0</v>
      </c>
      <c r="X24" s="40">
        <f>IFERROR(__xludf.DUMMYFUNCTION("IFERROR(ROWS(UNIQUE(FILTER('Call Omzet'!S:S,('Call Omzet'!E:E=A24)*('Call Omzet'!HX:HX&gt;0)))),0)"),0.0)</f>
        <v>0</v>
      </c>
      <c r="Y24" s="36">
        <f t="shared" si="5"/>
        <v>0</v>
      </c>
      <c r="Z24" s="41">
        <f>SUMIF('Call Omzet'!E:E,A24,'Call Omzet'!HQ:HQ)</f>
        <v>0</v>
      </c>
      <c r="AA24" s="42" t="str">
        <f t="shared" si="6"/>
        <v>#DIV/0!</v>
      </c>
      <c r="AB24" s="36">
        <f t="array" ref="AB24">SUM(('Call Omzet'!C:C&lt;&gt;"")/COUNTIF('Call Omzet'!C:C,'Call Omzet'!C:C&amp;""))/25</f>
        <v>0.4</v>
      </c>
      <c r="AC24" s="40">
        <f t="shared" si="7"/>
        <v>0</v>
      </c>
      <c r="AD24" s="40">
        <f t="shared" si="8"/>
        <v>0</v>
      </c>
      <c r="AE24" s="40">
        <f t="shared" si="9"/>
        <v>0</v>
      </c>
      <c r="AF24" s="40">
        <f t="shared" si="10"/>
        <v>0</v>
      </c>
      <c r="AG24" s="40">
        <f t="shared" si="11"/>
        <v>0</v>
      </c>
      <c r="AH24" s="40">
        <f t="shared" si="12"/>
        <v>0</v>
      </c>
      <c r="AI24" s="40" t="str">
        <f t="shared" si="13"/>
        <v>D</v>
      </c>
      <c r="AJ24" s="32">
        <f t="shared" si="14"/>
        <v>0</v>
      </c>
    </row>
    <row r="25">
      <c r="A25" s="43" t="s">
        <v>6513</v>
      </c>
      <c r="B25" s="32" t="s">
        <v>6509</v>
      </c>
      <c r="C25" s="32" t="s">
        <v>6510</v>
      </c>
      <c r="D25" s="34" t="s">
        <v>238</v>
      </c>
      <c r="E25" s="34">
        <v>375.0</v>
      </c>
      <c r="F25" s="35">
        <f>countif('Call Omzet'!E:E,A25)</f>
        <v>0</v>
      </c>
      <c r="G25" s="36">
        <f t="shared" si="1"/>
        <v>0</v>
      </c>
      <c r="H25" s="37">
        <f t="array" ref="H25">F25/SUM(('Call Omzet'!C:C&lt;&gt;"")/COUNTIF('Call Omzet'!C:C,'Call Omzet'!C:C&amp;""))</f>
        <v>0</v>
      </c>
      <c r="I25" s="32">
        <f>countifs('Call Omzet'!C:C,today(),'Call Omzet'!E:E,A25)</f>
        <v>0</v>
      </c>
      <c r="J25" s="34">
        <v>200.0</v>
      </c>
      <c r="K25" s="35">
        <f>IFERROR(__xludf.DUMMYFUNCTION("IFERROR(ROWS(UNIQUE(FILTER('Call Omzet'!K:K,('Call Omzet'!E:E=A25)*('Call Omzet'!HX:HX&gt;0)))),0)"),0.0)</f>
        <v>0</v>
      </c>
      <c r="L25" s="38">
        <f t="shared" si="2"/>
        <v>0</v>
      </c>
      <c r="M25" s="39">
        <f t="array" ref="M25">K25/SUM(('Call Omzet'!C:C&lt;&gt;"")/COUNTIF('Call Omzet'!C:C,'Call Omzet'!C:C&amp;""))</f>
        <v>0</v>
      </c>
      <c r="N25" s="32">
        <f>countifs('Call Omzet'!C:C,today(),'Call Omzet'!E:E,A25,'Call Omzet'!HX:HX,"&gt;0")</f>
        <v>0</v>
      </c>
      <c r="O25" s="34">
        <v>2.0E7</v>
      </c>
      <c r="P25" s="35">
        <f>sumif('Call Omzet'!E:E,A25,'Call Omzet'!HX:HX)</f>
        <v>0</v>
      </c>
      <c r="Q25" s="38">
        <f t="shared" si="3"/>
        <v>0</v>
      </c>
      <c r="R25" s="35">
        <f t="array" ref="R25">P25/SUM(('Call Omzet'!C:C&lt;&gt;"")/COUNTIF('Call Omzet'!C:C,'Call Omzet'!C:C&amp;""))</f>
        <v>0</v>
      </c>
      <c r="S25" s="35">
        <f>sumifs('Call Omzet'!HX:HX,'Call Omzet'!C:C,today(),'Call Omzet'!E:E,A25)</f>
        <v>0</v>
      </c>
      <c r="T25" s="34">
        <v>2000000.0</v>
      </c>
      <c r="U25" s="35">
        <f>sumif('Call Omzet'!E:E,A25,'Call Omzet'!HS:HS)+sumif('Call Omzet'!E:E,A25,'Call Omzet'!HT:HT)</f>
        <v>0</v>
      </c>
      <c r="V25" s="36">
        <f t="shared" si="4"/>
        <v>0</v>
      </c>
      <c r="W25" s="35">
        <v>30.0</v>
      </c>
      <c r="X25" s="40">
        <f>IFERROR(__xludf.DUMMYFUNCTION("IFERROR(ROWS(UNIQUE(FILTER('Call Omzet'!S:S,('Call Omzet'!E:E=A25)*('Call Omzet'!HX:HX&gt;0)))),0)"),0.0)</f>
        <v>0</v>
      </c>
      <c r="Y25" s="36">
        <f t="shared" si="5"/>
        <v>0</v>
      </c>
      <c r="Z25" s="41">
        <f>SUMIF('Call Omzet'!E:E,A25,'Call Omzet'!HQ:HQ)</f>
        <v>0</v>
      </c>
      <c r="AA25" s="42" t="str">
        <f t="shared" si="6"/>
        <v>#DIV/0!</v>
      </c>
      <c r="AB25" s="36">
        <f t="array" ref="AB25">SUM(('Call Omzet'!C:C&lt;&gt;"")/COUNTIF('Call Omzet'!C:C,'Call Omzet'!C:C&amp;""))/25</f>
        <v>0.4</v>
      </c>
      <c r="AC25" s="40">
        <f t="shared" si="7"/>
        <v>0</v>
      </c>
      <c r="AD25" s="40">
        <f t="shared" si="8"/>
        <v>0</v>
      </c>
      <c r="AE25" s="40">
        <f t="shared" si="9"/>
        <v>0</v>
      </c>
      <c r="AF25" s="40">
        <f t="shared" si="10"/>
        <v>0</v>
      </c>
      <c r="AG25" s="40">
        <f t="shared" si="11"/>
        <v>0</v>
      </c>
      <c r="AH25" s="40">
        <f t="shared" si="12"/>
        <v>0</v>
      </c>
      <c r="AI25" s="40" t="str">
        <f t="shared" si="13"/>
        <v>D</v>
      </c>
      <c r="AJ25" s="32">
        <f t="shared" si="14"/>
        <v>0</v>
      </c>
    </row>
    <row r="26">
      <c r="A26" s="43" t="s">
        <v>6514</v>
      </c>
      <c r="B26" s="32" t="s">
        <v>6515</v>
      </c>
      <c r="C26" s="32" t="s">
        <v>6516</v>
      </c>
      <c r="D26" s="34" t="s">
        <v>238</v>
      </c>
      <c r="E26" s="35">
        <v>375.0</v>
      </c>
      <c r="F26" s="35">
        <f>countif('Call Omzet'!E:E,A26)</f>
        <v>0</v>
      </c>
      <c r="G26" s="36">
        <f t="shared" si="1"/>
        <v>0</v>
      </c>
      <c r="H26" s="37">
        <f t="array" ref="H26">F26/SUM(('Call Omzet'!C:C&lt;&gt;"")/COUNTIF('Call Omzet'!C:C,'Call Omzet'!C:C&amp;""))</f>
        <v>0</v>
      </c>
      <c r="I26" s="32">
        <f>countifs('Call Omzet'!C:C,today(),'Call Omzet'!E:E,A26)</f>
        <v>0</v>
      </c>
      <c r="J26" s="34">
        <v>200.0</v>
      </c>
      <c r="K26" s="35">
        <f>IFERROR(__xludf.DUMMYFUNCTION("IFERROR(ROWS(UNIQUE(FILTER('Call Omzet'!K:K,('Call Omzet'!E:E=A26)*('Call Omzet'!HX:HX&gt;0)))),0)"),0.0)</f>
        <v>0</v>
      </c>
      <c r="L26" s="38">
        <f t="shared" si="2"/>
        <v>0</v>
      </c>
      <c r="M26" s="39">
        <f t="array" ref="M26">K26/SUM(('Call Omzet'!C:C&lt;&gt;"")/COUNTIF('Call Omzet'!C:C,'Call Omzet'!C:C&amp;""))</f>
        <v>0</v>
      </c>
      <c r="N26" s="32">
        <f>countifs('Call Omzet'!C:C,today(),'Call Omzet'!E:E,A26,'Call Omzet'!HX:HX,"&gt;0")</f>
        <v>0</v>
      </c>
      <c r="O26" s="34">
        <v>2.0E7</v>
      </c>
      <c r="P26" s="35">
        <f>sumif('Call Omzet'!E:E,A26,'Call Omzet'!HX:HX)</f>
        <v>0</v>
      </c>
      <c r="Q26" s="38">
        <f t="shared" si="3"/>
        <v>0</v>
      </c>
      <c r="R26" s="35">
        <f t="array" ref="R26">P26/SUM(('Call Omzet'!C:C&lt;&gt;"")/COUNTIF('Call Omzet'!C:C,'Call Omzet'!C:C&amp;""))</f>
        <v>0</v>
      </c>
      <c r="S26" s="35">
        <f>sumifs('Call Omzet'!HX:HX,'Call Omzet'!C:C,today(),'Call Omzet'!E:E,A26)</f>
        <v>0</v>
      </c>
      <c r="T26" s="34">
        <v>2000000.0</v>
      </c>
      <c r="U26" s="35">
        <f>sumif('Call Omzet'!E:E,A26,'Call Omzet'!HS:HS)+sumif('Call Omzet'!E:E,A26,'Call Omzet'!HT:HT)</f>
        <v>0</v>
      </c>
      <c r="V26" s="36">
        <f t="shared" si="4"/>
        <v>0</v>
      </c>
      <c r="W26" s="35">
        <v>30.0</v>
      </c>
      <c r="X26" s="40">
        <f>IFERROR(__xludf.DUMMYFUNCTION("IFERROR(ROWS(UNIQUE(FILTER('Call Omzet'!S:S,('Call Omzet'!E:E=A26)*('Call Omzet'!HX:HX&gt;0)))),0)"),0.0)</f>
        <v>0</v>
      </c>
      <c r="Y26" s="36">
        <f t="shared" si="5"/>
        <v>0</v>
      </c>
      <c r="Z26" s="41">
        <f>SUMIF('Call Omzet'!E:E,A26,'Call Omzet'!HQ:HQ)</f>
        <v>0</v>
      </c>
      <c r="AA26" s="42" t="str">
        <f t="shared" si="6"/>
        <v>#DIV/0!</v>
      </c>
      <c r="AB26" s="36">
        <f t="array" ref="AB26">SUM(('Call Omzet'!C:C&lt;&gt;"")/COUNTIF('Call Omzet'!C:C,'Call Omzet'!C:C&amp;""))/25</f>
        <v>0.4</v>
      </c>
      <c r="AC26" s="40">
        <f t="shared" si="7"/>
        <v>0</v>
      </c>
      <c r="AD26" s="40">
        <f t="shared" si="8"/>
        <v>0</v>
      </c>
      <c r="AE26" s="40">
        <f t="shared" si="9"/>
        <v>0</v>
      </c>
      <c r="AF26" s="40">
        <f t="shared" si="10"/>
        <v>0</v>
      </c>
      <c r="AG26" s="40">
        <f t="shared" si="11"/>
        <v>0</v>
      </c>
      <c r="AH26" s="40">
        <f t="shared" si="12"/>
        <v>0</v>
      </c>
      <c r="AI26" s="40" t="str">
        <f t="shared" si="13"/>
        <v>D</v>
      </c>
      <c r="AJ26" s="32">
        <f t="shared" si="14"/>
        <v>0</v>
      </c>
    </row>
    <row r="27">
      <c r="A27" s="43" t="s">
        <v>6517</v>
      </c>
      <c r="B27" s="32" t="s">
        <v>6515</v>
      </c>
      <c r="C27" s="32" t="s">
        <v>6516</v>
      </c>
      <c r="D27" s="34" t="s">
        <v>238</v>
      </c>
      <c r="E27" s="35">
        <v>375.0</v>
      </c>
      <c r="F27" s="35">
        <f>countif('Call Omzet'!E:E,A27)</f>
        <v>0</v>
      </c>
      <c r="G27" s="36">
        <f t="shared" si="1"/>
        <v>0</v>
      </c>
      <c r="H27" s="37">
        <f t="array" ref="H27">F27/SUM(('Call Omzet'!C:C&lt;&gt;"")/COUNTIF('Call Omzet'!C:C,'Call Omzet'!C:C&amp;""))</f>
        <v>0</v>
      </c>
      <c r="I27" s="32">
        <f>countifs('Call Omzet'!C:C,today(),'Call Omzet'!E:E,A27)</f>
        <v>0</v>
      </c>
      <c r="J27" s="34">
        <v>200.0</v>
      </c>
      <c r="K27" s="35">
        <f>IFERROR(__xludf.DUMMYFUNCTION("IFERROR(ROWS(UNIQUE(FILTER('Call Omzet'!K:K,('Call Omzet'!E:E=A27)*('Call Omzet'!HX:HX&gt;0)))),0)"),0.0)</f>
        <v>0</v>
      </c>
      <c r="L27" s="38">
        <f t="shared" si="2"/>
        <v>0</v>
      </c>
      <c r="M27" s="39">
        <f t="array" ref="M27">K27/SUM(('Call Omzet'!C:C&lt;&gt;"")/COUNTIF('Call Omzet'!C:C,'Call Omzet'!C:C&amp;""))</f>
        <v>0</v>
      </c>
      <c r="N27" s="32">
        <f>countifs('Call Omzet'!C:C,today(),'Call Omzet'!E:E,A27,'Call Omzet'!HX:HX,"&gt;0")</f>
        <v>0</v>
      </c>
      <c r="O27" s="34">
        <v>2.0E7</v>
      </c>
      <c r="P27" s="35">
        <f>sumif('Call Omzet'!E:E,A27,'Call Omzet'!HX:HX)</f>
        <v>0</v>
      </c>
      <c r="Q27" s="38">
        <f t="shared" si="3"/>
        <v>0</v>
      </c>
      <c r="R27" s="35">
        <f t="array" ref="R27">P27/SUM(('Call Omzet'!C:C&lt;&gt;"")/COUNTIF('Call Omzet'!C:C,'Call Omzet'!C:C&amp;""))</f>
        <v>0</v>
      </c>
      <c r="S27" s="35">
        <f>sumifs('Call Omzet'!HX:HX,'Call Omzet'!C:C,today(),'Call Omzet'!E:E,A27)</f>
        <v>0</v>
      </c>
      <c r="T27" s="34">
        <v>2000000.0</v>
      </c>
      <c r="U27" s="35">
        <f>sumif('Call Omzet'!E:E,A27,'Call Omzet'!HS:HS)+sumif('Call Omzet'!E:E,A27,'Call Omzet'!HT:HT)</f>
        <v>0</v>
      </c>
      <c r="V27" s="36">
        <f t="shared" si="4"/>
        <v>0</v>
      </c>
      <c r="W27" s="35">
        <v>30.0</v>
      </c>
      <c r="X27" s="40">
        <f>IFERROR(__xludf.DUMMYFUNCTION("IFERROR(ROWS(UNIQUE(FILTER('Call Omzet'!S:S,('Call Omzet'!E:E=A27)*('Call Omzet'!HX:HX&gt;0)))),0)"),0.0)</f>
        <v>0</v>
      </c>
      <c r="Y27" s="36">
        <f t="shared" si="5"/>
        <v>0</v>
      </c>
      <c r="Z27" s="41">
        <f>SUMIF('Call Omzet'!E:E,A27,'Call Omzet'!HQ:HQ)</f>
        <v>0</v>
      </c>
      <c r="AA27" s="42" t="str">
        <f t="shared" si="6"/>
        <v>#DIV/0!</v>
      </c>
      <c r="AB27" s="36">
        <f t="array" ref="AB27">SUM(('Call Omzet'!C:C&lt;&gt;"")/COUNTIF('Call Omzet'!C:C,'Call Omzet'!C:C&amp;""))/25</f>
        <v>0.4</v>
      </c>
      <c r="AC27" s="40">
        <f t="shared" si="7"/>
        <v>0</v>
      </c>
      <c r="AD27" s="40">
        <f t="shared" si="8"/>
        <v>0</v>
      </c>
      <c r="AE27" s="40">
        <f t="shared" si="9"/>
        <v>0</v>
      </c>
      <c r="AF27" s="40">
        <f t="shared" si="10"/>
        <v>0</v>
      </c>
      <c r="AG27" s="40">
        <f t="shared" si="11"/>
        <v>0</v>
      </c>
      <c r="AH27" s="40">
        <f t="shared" si="12"/>
        <v>0</v>
      </c>
      <c r="AI27" s="40" t="str">
        <f t="shared" si="13"/>
        <v>D</v>
      </c>
      <c r="AJ27" s="32">
        <f t="shared" si="14"/>
        <v>0</v>
      </c>
    </row>
    <row r="28">
      <c r="A28" s="43" t="s">
        <v>6518</v>
      </c>
      <c r="B28" s="32" t="s">
        <v>6519</v>
      </c>
      <c r="C28" s="32" t="s">
        <v>6516</v>
      </c>
      <c r="D28" s="34" t="s">
        <v>238</v>
      </c>
      <c r="E28" s="35">
        <v>375.0</v>
      </c>
      <c r="F28" s="35">
        <f>countif('Call Omzet'!E:E,A28)</f>
        <v>0</v>
      </c>
      <c r="G28" s="36">
        <f t="shared" si="1"/>
        <v>0</v>
      </c>
      <c r="H28" s="37">
        <f t="array" ref="H28">F28/SUM(('Call Omzet'!C:C&lt;&gt;"")/COUNTIF('Call Omzet'!C:C,'Call Omzet'!C:C&amp;""))</f>
        <v>0</v>
      </c>
      <c r="I28" s="32">
        <f>countifs('Call Omzet'!C:C,today(),'Call Omzet'!E:E,A28)</f>
        <v>0</v>
      </c>
      <c r="J28" s="34">
        <v>200.0</v>
      </c>
      <c r="K28" s="35">
        <f>IFERROR(__xludf.DUMMYFUNCTION("IFERROR(ROWS(UNIQUE(FILTER('Call Omzet'!K:K,('Call Omzet'!E:E=A28)*('Call Omzet'!HX:HX&gt;0)))),0)"),0.0)</f>
        <v>0</v>
      </c>
      <c r="L28" s="38">
        <f t="shared" si="2"/>
        <v>0</v>
      </c>
      <c r="M28" s="39">
        <f t="array" ref="M28">K28/SUM(('Call Omzet'!C:C&lt;&gt;"")/COUNTIF('Call Omzet'!C:C,'Call Omzet'!C:C&amp;""))</f>
        <v>0</v>
      </c>
      <c r="N28" s="32">
        <f>countifs('Call Omzet'!C:C,today(),'Call Omzet'!E:E,A28,'Call Omzet'!HX:HX,"&gt;0")</f>
        <v>0</v>
      </c>
      <c r="O28" s="34">
        <v>2.0E7</v>
      </c>
      <c r="P28" s="35">
        <f>sumif('Call Omzet'!E:E,A28,'Call Omzet'!HX:HX)</f>
        <v>0</v>
      </c>
      <c r="Q28" s="38">
        <f t="shared" si="3"/>
        <v>0</v>
      </c>
      <c r="R28" s="35">
        <f t="array" ref="R28">P28/SUM(('Call Omzet'!C:C&lt;&gt;"")/COUNTIF('Call Omzet'!C:C,'Call Omzet'!C:C&amp;""))</f>
        <v>0</v>
      </c>
      <c r="S28" s="35">
        <f>sumifs('Call Omzet'!HX:HX,'Call Omzet'!C:C,today(),'Call Omzet'!E:E,A28)</f>
        <v>0</v>
      </c>
      <c r="T28" s="34">
        <v>2000000.0</v>
      </c>
      <c r="U28" s="35">
        <f>sumif('Call Omzet'!E:E,A28,'Call Omzet'!HS:HS)+sumif('Call Omzet'!E:E,A28,'Call Omzet'!HT:HT)</f>
        <v>0</v>
      </c>
      <c r="V28" s="36">
        <f t="shared" si="4"/>
        <v>0</v>
      </c>
      <c r="W28" s="35">
        <v>30.0</v>
      </c>
      <c r="X28" s="40">
        <f>IFERROR(__xludf.DUMMYFUNCTION("IFERROR(ROWS(UNIQUE(FILTER('Call Omzet'!S:S,('Call Omzet'!E:E=A28)*('Call Omzet'!HX:HX&gt;0)))),0)"),0.0)</f>
        <v>0</v>
      </c>
      <c r="Y28" s="36">
        <f t="shared" si="5"/>
        <v>0</v>
      </c>
      <c r="Z28" s="41">
        <f>SUMIF('Call Omzet'!E:E,A28,'Call Omzet'!HQ:HQ)</f>
        <v>0</v>
      </c>
      <c r="AA28" s="42" t="str">
        <f t="shared" si="6"/>
        <v>#DIV/0!</v>
      </c>
      <c r="AB28" s="36">
        <f t="array" ref="AB28">SUM(('Call Omzet'!C:C&lt;&gt;"")/COUNTIF('Call Omzet'!C:C,'Call Omzet'!C:C&amp;""))/25</f>
        <v>0.4</v>
      </c>
      <c r="AC28" s="40">
        <f t="shared" si="7"/>
        <v>0</v>
      </c>
      <c r="AD28" s="40">
        <f t="shared" si="8"/>
        <v>0</v>
      </c>
      <c r="AE28" s="40">
        <f t="shared" si="9"/>
        <v>0</v>
      </c>
      <c r="AF28" s="40">
        <f t="shared" si="10"/>
        <v>0</v>
      </c>
      <c r="AG28" s="40">
        <f t="shared" si="11"/>
        <v>0</v>
      </c>
      <c r="AH28" s="40">
        <f t="shared" si="12"/>
        <v>0</v>
      </c>
      <c r="AI28" s="40" t="str">
        <f t="shared" si="13"/>
        <v>D</v>
      </c>
      <c r="AJ28" s="32">
        <f t="shared" si="14"/>
        <v>0</v>
      </c>
    </row>
    <row r="29">
      <c r="A29" s="43" t="s">
        <v>6520</v>
      </c>
      <c r="B29" s="32" t="s">
        <v>6519</v>
      </c>
      <c r="C29" s="32" t="s">
        <v>6516</v>
      </c>
      <c r="D29" s="34" t="s">
        <v>238</v>
      </c>
      <c r="E29" s="35">
        <v>375.0</v>
      </c>
      <c r="F29" s="35">
        <f>countif('Call Omzet'!E:E,A29)</f>
        <v>0</v>
      </c>
      <c r="G29" s="36">
        <f t="shared" si="1"/>
        <v>0</v>
      </c>
      <c r="H29" s="37">
        <f t="array" ref="H29">F29/SUM(('Call Omzet'!C:C&lt;&gt;"")/COUNTIF('Call Omzet'!C:C,'Call Omzet'!C:C&amp;""))</f>
        <v>0</v>
      </c>
      <c r="I29" s="32">
        <f>countifs('Call Omzet'!C:C,today(),'Call Omzet'!E:E,A29)</f>
        <v>0</v>
      </c>
      <c r="J29" s="34">
        <v>200.0</v>
      </c>
      <c r="K29" s="35">
        <f>IFERROR(__xludf.DUMMYFUNCTION("IFERROR(ROWS(UNIQUE(FILTER('Call Omzet'!K:K,('Call Omzet'!E:E=A29)*('Call Omzet'!HX:HX&gt;0)))),0)"),0.0)</f>
        <v>0</v>
      </c>
      <c r="L29" s="38">
        <f t="shared" si="2"/>
        <v>0</v>
      </c>
      <c r="M29" s="39">
        <f t="array" ref="M29">K29/SUM(('Call Omzet'!C:C&lt;&gt;"")/COUNTIF('Call Omzet'!C:C,'Call Omzet'!C:C&amp;""))</f>
        <v>0</v>
      </c>
      <c r="N29" s="32">
        <f>countifs('Call Omzet'!C:C,today(),'Call Omzet'!E:E,A29,'Call Omzet'!HX:HX,"&gt;0")</f>
        <v>0</v>
      </c>
      <c r="O29" s="34">
        <v>2.0E7</v>
      </c>
      <c r="P29" s="35">
        <f>sumif('Call Omzet'!E:E,A29,'Call Omzet'!HX:HX)</f>
        <v>0</v>
      </c>
      <c r="Q29" s="38">
        <f t="shared" si="3"/>
        <v>0</v>
      </c>
      <c r="R29" s="35">
        <f t="array" ref="R29">P29/SUM(('Call Omzet'!C:C&lt;&gt;"")/COUNTIF('Call Omzet'!C:C,'Call Omzet'!C:C&amp;""))</f>
        <v>0</v>
      </c>
      <c r="S29" s="35">
        <f>sumifs('Call Omzet'!HX:HX,'Call Omzet'!C:C,today(),'Call Omzet'!E:E,A29)</f>
        <v>0</v>
      </c>
      <c r="T29" s="34">
        <v>2000000.0</v>
      </c>
      <c r="U29" s="35">
        <f>sumif('Call Omzet'!E:E,A29,'Call Omzet'!HS:HS)+sumif('Call Omzet'!E:E,A29,'Call Omzet'!HT:HT)</f>
        <v>0</v>
      </c>
      <c r="V29" s="36">
        <f t="shared" si="4"/>
        <v>0</v>
      </c>
      <c r="W29" s="35">
        <v>30.0</v>
      </c>
      <c r="X29" s="40">
        <f>IFERROR(__xludf.DUMMYFUNCTION("IFERROR(ROWS(UNIQUE(FILTER('Call Omzet'!S:S,('Call Omzet'!E:E=A29)*('Call Omzet'!HX:HX&gt;0)))),0)"),0.0)</f>
        <v>0</v>
      </c>
      <c r="Y29" s="36">
        <f t="shared" si="5"/>
        <v>0</v>
      </c>
      <c r="Z29" s="41">
        <f>SUMIF('Call Omzet'!E:E,A29,'Call Omzet'!HQ:HQ)</f>
        <v>0</v>
      </c>
      <c r="AA29" s="42" t="str">
        <f t="shared" si="6"/>
        <v>#DIV/0!</v>
      </c>
      <c r="AB29" s="36">
        <f t="array" ref="AB29">SUM(('Call Omzet'!C:C&lt;&gt;"")/COUNTIF('Call Omzet'!C:C,'Call Omzet'!C:C&amp;""))/25</f>
        <v>0.4</v>
      </c>
      <c r="AC29" s="40">
        <f t="shared" si="7"/>
        <v>0</v>
      </c>
      <c r="AD29" s="40">
        <f t="shared" si="8"/>
        <v>0</v>
      </c>
      <c r="AE29" s="40">
        <f t="shared" si="9"/>
        <v>0</v>
      </c>
      <c r="AF29" s="40">
        <f t="shared" si="10"/>
        <v>0</v>
      </c>
      <c r="AG29" s="40">
        <f t="shared" si="11"/>
        <v>0</v>
      </c>
      <c r="AH29" s="40">
        <f t="shared" si="12"/>
        <v>0</v>
      </c>
      <c r="AI29" s="40" t="str">
        <f t="shared" si="13"/>
        <v>D</v>
      </c>
      <c r="AJ29" s="32">
        <f t="shared" si="14"/>
        <v>0</v>
      </c>
    </row>
    <row r="30">
      <c r="A30" s="43" t="s">
        <v>6521</v>
      </c>
      <c r="B30" s="32" t="s">
        <v>6522</v>
      </c>
      <c r="C30" s="32" t="s">
        <v>6523</v>
      </c>
      <c r="D30" s="34" t="s">
        <v>238</v>
      </c>
      <c r="E30" s="34">
        <v>375.0</v>
      </c>
      <c r="F30" s="35">
        <f>countif('Call Omzet'!E:E,A30)</f>
        <v>0</v>
      </c>
      <c r="G30" s="36">
        <f t="shared" si="1"/>
        <v>0</v>
      </c>
      <c r="H30" s="37">
        <f t="array" ref="H30">F30/SUM(('Call Omzet'!C:C&lt;&gt;"")/COUNTIF('Call Omzet'!C:C,'Call Omzet'!C:C&amp;""))</f>
        <v>0</v>
      </c>
      <c r="I30" s="32">
        <f>countifs('Call Omzet'!C:C,today(),'Call Omzet'!E:E,A30)</f>
        <v>0</v>
      </c>
      <c r="J30" s="34">
        <v>200.0</v>
      </c>
      <c r="K30" s="35">
        <f>IFERROR(__xludf.DUMMYFUNCTION("IFERROR(ROWS(UNIQUE(FILTER('Call Omzet'!K:K,('Call Omzet'!E:E=A30)*('Call Omzet'!HX:HX&gt;0)))),0)"),0.0)</f>
        <v>0</v>
      </c>
      <c r="L30" s="38">
        <f t="shared" si="2"/>
        <v>0</v>
      </c>
      <c r="M30" s="39">
        <f t="array" ref="M30">K30/SUM(('Call Omzet'!C:C&lt;&gt;"")/COUNTIF('Call Omzet'!C:C,'Call Omzet'!C:C&amp;""))</f>
        <v>0</v>
      </c>
      <c r="N30" s="32">
        <f>countifs('Call Omzet'!C:C,today(),'Call Omzet'!E:E,A30,'Call Omzet'!HX:HX,"&gt;0")</f>
        <v>0</v>
      </c>
      <c r="O30" s="34">
        <v>2.0E7</v>
      </c>
      <c r="P30" s="35">
        <f>sumif('Call Omzet'!E:E,A30,'Call Omzet'!HX:HX)</f>
        <v>0</v>
      </c>
      <c r="Q30" s="38">
        <f t="shared" si="3"/>
        <v>0</v>
      </c>
      <c r="R30" s="35">
        <f t="array" ref="R30">P30/SUM(('Call Omzet'!C:C&lt;&gt;"")/COUNTIF('Call Omzet'!C:C,'Call Omzet'!C:C&amp;""))</f>
        <v>0</v>
      </c>
      <c r="S30" s="35">
        <f>sumifs('Call Omzet'!HX:HX,'Call Omzet'!C:C,today(),'Call Omzet'!E:E,A30)</f>
        <v>0</v>
      </c>
      <c r="T30" s="34">
        <v>2000000.0</v>
      </c>
      <c r="U30" s="35">
        <f>sumif('Call Omzet'!E:E,A30,'Call Omzet'!HS:HS)+sumif('Call Omzet'!E:E,A30,'Call Omzet'!HT:HT)</f>
        <v>0</v>
      </c>
      <c r="V30" s="36">
        <f t="shared" si="4"/>
        <v>0</v>
      </c>
      <c r="W30" s="35">
        <v>30.0</v>
      </c>
      <c r="X30" s="40">
        <f>IFERROR(__xludf.DUMMYFUNCTION("IFERROR(ROWS(UNIQUE(FILTER('Call Omzet'!S:S,('Call Omzet'!E:E=A30)*('Call Omzet'!HX:HX&gt;0)))),0)"),0.0)</f>
        <v>0</v>
      </c>
      <c r="Y30" s="36">
        <f t="shared" si="5"/>
        <v>0</v>
      </c>
      <c r="Z30" s="41">
        <f>SUMIF('Call Omzet'!E:E,A30,'Call Omzet'!HQ:HQ)</f>
        <v>0</v>
      </c>
      <c r="AA30" s="42" t="str">
        <f t="shared" si="6"/>
        <v>#DIV/0!</v>
      </c>
      <c r="AB30" s="36">
        <f t="array" ref="AB30">SUM(('Call Omzet'!C:C&lt;&gt;"")/COUNTIF('Call Omzet'!C:C,'Call Omzet'!C:C&amp;""))/25</f>
        <v>0.4</v>
      </c>
      <c r="AC30" s="40">
        <f t="shared" si="7"/>
        <v>0</v>
      </c>
      <c r="AD30" s="40">
        <f t="shared" si="8"/>
        <v>0</v>
      </c>
      <c r="AE30" s="40">
        <f t="shared" si="9"/>
        <v>0</v>
      </c>
      <c r="AF30" s="40">
        <f t="shared" si="10"/>
        <v>0</v>
      </c>
      <c r="AG30" s="40">
        <f t="shared" si="11"/>
        <v>0</v>
      </c>
      <c r="AH30" s="40">
        <f t="shared" si="12"/>
        <v>0</v>
      </c>
      <c r="AI30" s="40" t="str">
        <f t="shared" si="13"/>
        <v>D</v>
      </c>
      <c r="AJ30" s="32">
        <f t="shared" si="14"/>
        <v>0</v>
      </c>
    </row>
    <row r="31">
      <c r="A31" s="43" t="s">
        <v>6524</v>
      </c>
      <c r="B31" s="32" t="s">
        <v>6522</v>
      </c>
      <c r="C31" s="32" t="s">
        <v>6523</v>
      </c>
      <c r="D31" s="34" t="s">
        <v>238</v>
      </c>
      <c r="E31" s="35">
        <v>375.0</v>
      </c>
      <c r="F31" s="35">
        <f>countif('Call Omzet'!E:E,A31)</f>
        <v>0</v>
      </c>
      <c r="G31" s="36">
        <f t="shared" si="1"/>
        <v>0</v>
      </c>
      <c r="H31" s="37">
        <f t="array" ref="H31">F31/SUM(('Call Omzet'!C:C&lt;&gt;"")/COUNTIF('Call Omzet'!C:C,'Call Omzet'!C:C&amp;""))</f>
        <v>0</v>
      </c>
      <c r="I31" s="32">
        <f>countifs('Call Omzet'!C:C,today(),'Call Omzet'!E:E,A31)</f>
        <v>0</v>
      </c>
      <c r="J31" s="34">
        <v>200.0</v>
      </c>
      <c r="K31" s="35">
        <f>IFERROR(__xludf.DUMMYFUNCTION("IFERROR(ROWS(UNIQUE(FILTER('Call Omzet'!K:K,('Call Omzet'!E:E=A31)*('Call Omzet'!HX:HX&gt;0)))),0)"),0.0)</f>
        <v>0</v>
      </c>
      <c r="L31" s="38">
        <f t="shared" si="2"/>
        <v>0</v>
      </c>
      <c r="M31" s="39">
        <f t="array" ref="M31">K31/SUM(('Call Omzet'!C:C&lt;&gt;"")/COUNTIF('Call Omzet'!C:C,'Call Omzet'!C:C&amp;""))</f>
        <v>0</v>
      </c>
      <c r="N31" s="32">
        <f>countifs('Call Omzet'!C:C,today(),'Call Omzet'!E:E,A31,'Call Omzet'!HX:HX,"&gt;0")</f>
        <v>0</v>
      </c>
      <c r="O31" s="34">
        <v>2.0E7</v>
      </c>
      <c r="P31" s="35">
        <f>sumif('Call Omzet'!E:E,A31,'Call Omzet'!HX:HX)</f>
        <v>0</v>
      </c>
      <c r="Q31" s="38">
        <f t="shared" si="3"/>
        <v>0</v>
      </c>
      <c r="R31" s="35">
        <f t="array" ref="R31">P31/SUM(('Call Omzet'!C:C&lt;&gt;"")/COUNTIF('Call Omzet'!C:C,'Call Omzet'!C:C&amp;""))</f>
        <v>0</v>
      </c>
      <c r="S31" s="35">
        <f>sumifs('Call Omzet'!HX:HX,'Call Omzet'!C:C,today(),'Call Omzet'!E:E,A31)</f>
        <v>0</v>
      </c>
      <c r="T31" s="34">
        <v>2000000.0</v>
      </c>
      <c r="U31" s="35">
        <f>sumif('Call Omzet'!E:E,A31,'Call Omzet'!HS:HS)+sumif('Call Omzet'!E:E,A31,'Call Omzet'!HT:HT)</f>
        <v>0</v>
      </c>
      <c r="V31" s="36">
        <f t="shared" si="4"/>
        <v>0</v>
      </c>
      <c r="W31" s="35">
        <v>30.0</v>
      </c>
      <c r="X31" s="40">
        <f>IFERROR(__xludf.DUMMYFUNCTION("IFERROR(ROWS(UNIQUE(FILTER('Call Omzet'!S:S,('Call Omzet'!E:E=A31)*('Call Omzet'!HX:HX&gt;0)))),0)"),0.0)</f>
        <v>0</v>
      </c>
      <c r="Y31" s="36">
        <f t="shared" si="5"/>
        <v>0</v>
      </c>
      <c r="Z31" s="41">
        <f>SUMIF('Call Omzet'!E:E,A31,'Call Omzet'!HQ:HQ)</f>
        <v>0</v>
      </c>
      <c r="AA31" s="42" t="str">
        <f t="shared" si="6"/>
        <v>#DIV/0!</v>
      </c>
      <c r="AB31" s="36">
        <f t="array" ref="AB31">SUM(('Call Omzet'!C:C&lt;&gt;"")/COUNTIF('Call Omzet'!C:C,'Call Omzet'!C:C&amp;""))/25</f>
        <v>0.4</v>
      </c>
      <c r="AC31" s="40">
        <f t="shared" si="7"/>
        <v>0</v>
      </c>
      <c r="AD31" s="40">
        <f t="shared" si="8"/>
        <v>0</v>
      </c>
      <c r="AE31" s="40">
        <f t="shared" si="9"/>
        <v>0</v>
      </c>
      <c r="AF31" s="40">
        <f t="shared" si="10"/>
        <v>0</v>
      </c>
      <c r="AG31" s="40">
        <f t="shared" si="11"/>
        <v>0</v>
      </c>
      <c r="AH31" s="40">
        <f t="shared" si="12"/>
        <v>0</v>
      </c>
      <c r="AI31" s="40" t="str">
        <f t="shared" si="13"/>
        <v>D</v>
      </c>
      <c r="AJ31" s="32">
        <f t="shared" si="14"/>
        <v>0</v>
      </c>
    </row>
    <row r="32">
      <c r="A32" s="43" t="s">
        <v>6525</v>
      </c>
      <c r="B32" s="32" t="s">
        <v>6522</v>
      </c>
      <c r="C32" s="32" t="s">
        <v>6523</v>
      </c>
      <c r="D32" s="34" t="s">
        <v>238</v>
      </c>
      <c r="E32" s="35">
        <v>375.0</v>
      </c>
      <c r="F32" s="35">
        <f>countif('Call Omzet'!E:E,A32)</f>
        <v>0</v>
      </c>
      <c r="G32" s="36">
        <f t="shared" si="1"/>
        <v>0</v>
      </c>
      <c r="H32" s="37">
        <f t="array" ref="H32">F32/SUM(('Call Omzet'!C:C&lt;&gt;"")/COUNTIF('Call Omzet'!C:C,'Call Omzet'!C:C&amp;""))</f>
        <v>0</v>
      </c>
      <c r="I32" s="32">
        <f>countifs('Call Omzet'!C:C,today(),'Call Omzet'!E:E,A32)</f>
        <v>0</v>
      </c>
      <c r="J32" s="34">
        <v>200.0</v>
      </c>
      <c r="K32" s="35">
        <f>IFERROR(__xludf.DUMMYFUNCTION("IFERROR(ROWS(UNIQUE(FILTER('Call Omzet'!K:K,('Call Omzet'!E:E=A32)*('Call Omzet'!HX:HX&gt;0)))),0)"),0.0)</f>
        <v>0</v>
      </c>
      <c r="L32" s="38">
        <f t="shared" si="2"/>
        <v>0</v>
      </c>
      <c r="M32" s="39">
        <f t="array" ref="M32">K32/SUM(('Call Omzet'!C:C&lt;&gt;"")/COUNTIF('Call Omzet'!C:C,'Call Omzet'!C:C&amp;""))</f>
        <v>0</v>
      </c>
      <c r="N32" s="32">
        <f>countifs('Call Omzet'!C:C,today(),'Call Omzet'!E:E,A32,'Call Omzet'!HX:HX,"&gt;0")</f>
        <v>0</v>
      </c>
      <c r="O32" s="34">
        <v>2.0E7</v>
      </c>
      <c r="P32" s="35">
        <f>sumif('Call Omzet'!E:E,A32,'Call Omzet'!HX:HX)</f>
        <v>0</v>
      </c>
      <c r="Q32" s="38">
        <f t="shared" si="3"/>
        <v>0</v>
      </c>
      <c r="R32" s="35">
        <f t="array" ref="R32">P32/SUM(('Call Omzet'!C:C&lt;&gt;"")/COUNTIF('Call Omzet'!C:C,'Call Omzet'!C:C&amp;""))</f>
        <v>0</v>
      </c>
      <c r="S32" s="35">
        <f>sumifs('Call Omzet'!HX:HX,'Call Omzet'!C:C,today(),'Call Omzet'!E:E,A32)</f>
        <v>0</v>
      </c>
      <c r="T32" s="34">
        <v>2000000.0</v>
      </c>
      <c r="U32" s="35">
        <f>sumif('Call Omzet'!E:E,A32,'Call Omzet'!HS:HS)+sumif('Call Omzet'!E:E,A32,'Call Omzet'!HT:HT)</f>
        <v>0</v>
      </c>
      <c r="V32" s="36">
        <f t="shared" si="4"/>
        <v>0</v>
      </c>
      <c r="W32" s="35">
        <v>30.0</v>
      </c>
      <c r="X32" s="40">
        <f>IFERROR(__xludf.DUMMYFUNCTION("IFERROR(ROWS(UNIQUE(FILTER('Call Omzet'!S:S,('Call Omzet'!E:E=A32)*('Call Omzet'!HX:HX&gt;0)))),0)"),0.0)</f>
        <v>0</v>
      </c>
      <c r="Y32" s="36">
        <f t="shared" si="5"/>
        <v>0</v>
      </c>
      <c r="Z32" s="41">
        <f>SUMIF('Call Omzet'!E:E,A32,'Call Omzet'!HQ:HQ)</f>
        <v>0</v>
      </c>
      <c r="AA32" s="42" t="str">
        <f t="shared" si="6"/>
        <v>#DIV/0!</v>
      </c>
      <c r="AB32" s="36">
        <f t="array" ref="AB32">SUM(('Call Omzet'!C:C&lt;&gt;"")/COUNTIF('Call Omzet'!C:C,'Call Omzet'!C:C&amp;""))/25</f>
        <v>0.4</v>
      </c>
      <c r="AC32" s="40">
        <f t="shared" si="7"/>
        <v>0</v>
      </c>
      <c r="AD32" s="40">
        <f t="shared" si="8"/>
        <v>0</v>
      </c>
      <c r="AE32" s="40">
        <f t="shared" si="9"/>
        <v>0</v>
      </c>
      <c r="AF32" s="40">
        <f t="shared" si="10"/>
        <v>0</v>
      </c>
      <c r="AG32" s="40">
        <f t="shared" si="11"/>
        <v>0</v>
      </c>
      <c r="AH32" s="40">
        <f t="shared" si="12"/>
        <v>0</v>
      </c>
      <c r="AI32" s="40" t="str">
        <f t="shared" si="13"/>
        <v>D</v>
      </c>
      <c r="AJ32" s="32">
        <f t="shared" si="14"/>
        <v>0</v>
      </c>
    </row>
    <row r="33">
      <c r="A33" s="43" t="s">
        <v>6526</v>
      </c>
      <c r="B33" s="32" t="s">
        <v>6522</v>
      </c>
      <c r="C33" s="32" t="s">
        <v>6523</v>
      </c>
      <c r="D33" s="34" t="s">
        <v>238</v>
      </c>
      <c r="E33" s="35">
        <v>375.0</v>
      </c>
      <c r="F33" s="35">
        <f>countif('Call Omzet'!E:E,A33)</f>
        <v>0</v>
      </c>
      <c r="G33" s="36">
        <f t="shared" si="1"/>
        <v>0</v>
      </c>
      <c r="H33" s="37">
        <f t="array" ref="H33">F33/SUM(('Call Omzet'!C:C&lt;&gt;"")/COUNTIF('Call Omzet'!C:C,'Call Omzet'!C:C&amp;""))</f>
        <v>0</v>
      </c>
      <c r="I33" s="32">
        <f>countifs('Call Omzet'!C:C,today(),'Call Omzet'!E:E,A33)</f>
        <v>0</v>
      </c>
      <c r="J33" s="34">
        <v>200.0</v>
      </c>
      <c r="K33" s="35">
        <f>IFERROR(__xludf.DUMMYFUNCTION("IFERROR(ROWS(UNIQUE(FILTER('Call Omzet'!K:K,('Call Omzet'!E:E=A33)*('Call Omzet'!HX:HX&gt;0)))),0)"),0.0)</f>
        <v>0</v>
      </c>
      <c r="L33" s="38">
        <f t="shared" si="2"/>
        <v>0</v>
      </c>
      <c r="M33" s="39">
        <f t="array" ref="M33">K33/SUM(('Call Omzet'!C:C&lt;&gt;"")/COUNTIF('Call Omzet'!C:C,'Call Omzet'!C:C&amp;""))</f>
        <v>0</v>
      </c>
      <c r="N33" s="32">
        <f>countifs('Call Omzet'!C:C,today(),'Call Omzet'!E:E,A33,'Call Omzet'!HX:HX,"&gt;0")</f>
        <v>0</v>
      </c>
      <c r="O33" s="34">
        <v>2.0E7</v>
      </c>
      <c r="P33" s="35">
        <f>sumif('Call Omzet'!E:E,A33,'Call Omzet'!HX:HX)</f>
        <v>0</v>
      </c>
      <c r="Q33" s="38">
        <f t="shared" si="3"/>
        <v>0</v>
      </c>
      <c r="R33" s="35">
        <f t="array" ref="R33">P33/SUM(('Call Omzet'!C:C&lt;&gt;"")/COUNTIF('Call Omzet'!C:C,'Call Omzet'!C:C&amp;""))</f>
        <v>0</v>
      </c>
      <c r="S33" s="35">
        <f>sumifs('Call Omzet'!HX:HX,'Call Omzet'!C:C,today(),'Call Omzet'!E:E,A33)</f>
        <v>0</v>
      </c>
      <c r="T33" s="34">
        <v>2000000.0</v>
      </c>
      <c r="U33" s="35">
        <f>sumif('Call Omzet'!E:E,A33,'Call Omzet'!HS:HS)+sumif('Call Omzet'!E:E,A33,'Call Omzet'!HT:HT)</f>
        <v>0</v>
      </c>
      <c r="V33" s="36">
        <f t="shared" si="4"/>
        <v>0</v>
      </c>
      <c r="W33" s="35">
        <v>30.0</v>
      </c>
      <c r="X33" s="40">
        <f>IFERROR(__xludf.DUMMYFUNCTION("IFERROR(ROWS(UNIQUE(FILTER('Call Omzet'!S:S,('Call Omzet'!E:E=A33)*('Call Omzet'!HX:HX&gt;0)))),0)"),0.0)</f>
        <v>0</v>
      </c>
      <c r="Y33" s="36">
        <f t="shared" si="5"/>
        <v>0</v>
      </c>
      <c r="Z33" s="41">
        <f>SUMIF('Call Omzet'!E:E,A33,'Call Omzet'!HQ:HQ)</f>
        <v>0</v>
      </c>
      <c r="AA33" s="42" t="str">
        <f t="shared" si="6"/>
        <v>#DIV/0!</v>
      </c>
      <c r="AB33" s="36">
        <f t="array" ref="AB33">SUM(('Call Omzet'!C:C&lt;&gt;"")/COUNTIF('Call Omzet'!C:C,'Call Omzet'!C:C&amp;""))/25</f>
        <v>0.4</v>
      </c>
      <c r="AC33" s="40">
        <f t="shared" si="7"/>
        <v>0</v>
      </c>
      <c r="AD33" s="40">
        <f t="shared" si="8"/>
        <v>0</v>
      </c>
      <c r="AE33" s="40">
        <f t="shared" si="9"/>
        <v>0</v>
      </c>
      <c r="AF33" s="40">
        <f t="shared" si="10"/>
        <v>0</v>
      </c>
      <c r="AG33" s="40">
        <f t="shared" si="11"/>
        <v>0</v>
      </c>
      <c r="AH33" s="40">
        <f t="shared" si="12"/>
        <v>0</v>
      </c>
      <c r="AI33" s="40" t="str">
        <f t="shared" si="13"/>
        <v>D</v>
      </c>
      <c r="AJ33" s="32">
        <f t="shared" si="14"/>
        <v>0</v>
      </c>
    </row>
    <row r="34">
      <c r="A34" s="43" t="s">
        <v>6527</v>
      </c>
      <c r="B34" s="32" t="s">
        <v>6522</v>
      </c>
      <c r="C34" s="32" t="s">
        <v>6523</v>
      </c>
      <c r="D34" s="34" t="s">
        <v>238</v>
      </c>
      <c r="E34" s="35">
        <v>375.0</v>
      </c>
      <c r="F34" s="35">
        <f>countif('Call Omzet'!E:E,A34)</f>
        <v>0</v>
      </c>
      <c r="G34" s="36">
        <f t="shared" si="1"/>
        <v>0</v>
      </c>
      <c r="H34" s="37">
        <f t="array" ref="H34">F34/SUM(('Call Omzet'!C:C&lt;&gt;"")/COUNTIF('Call Omzet'!C:C,'Call Omzet'!C:C&amp;""))</f>
        <v>0</v>
      </c>
      <c r="I34" s="32">
        <f>countifs('Call Omzet'!C:C,today(),'Call Omzet'!E:E,A34)</f>
        <v>0</v>
      </c>
      <c r="J34" s="34">
        <v>200.0</v>
      </c>
      <c r="K34" s="35">
        <f>IFERROR(__xludf.DUMMYFUNCTION("IFERROR(ROWS(UNIQUE(FILTER('Call Omzet'!K:K,('Call Omzet'!E:E=A34)*('Call Omzet'!HX:HX&gt;0)))),0)"),0.0)</f>
        <v>0</v>
      </c>
      <c r="L34" s="38">
        <f t="shared" si="2"/>
        <v>0</v>
      </c>
      <c r="M34" s="39">
        <f t="array" ref="M34">K34/SUM(('Call Omzet'!C:C&lt;&gt;"")/COUNTIF('Call Omzet'!C:C,'Call Omzet'!C:C&amp;""))</f>
        <v>0</v>
      </c>
      <c r="N34" s="32">
        <f>countifs('Call Omzet'!C:C,today(),'Call Omzet'!E:E,A34,'Call Omzet'!HX:HX,"&gt;0")</f>
        <v>0</v>
      </c>
      <c r="O34" s="34">
        <v>2.0E7</v>
      </c>
      <c r="P34" s="35">
        <f>sumif('Call Omzet'!E:E,A34,'Call Omzet'!HX:HX)</f>
        <v>0</v>
      </c>
      <c r="Q34" s="38">
        <f t="shared" si="3"/>
        <v>0</v>
      </c>
      <c r="R34" s="35">
        <f t="array" ref="R34">P34/SUM(('Call Omzet'!C:C&lt;&gt;"")/COUNTIF('Call Omzet'!C:C,'Call Omzet'!C:C&amp;""))</f>
        <v>0</v>
      </c>
      <c r="S34" s="35">
        <f>sumifs('Call Omzet'!HX:HX,'Call Omzet'!C:C,today(),'Call Omzet'!E:E,A34)</f>
        <v>0</v>
      </c>
      <c r="T34" s="34">
        <v>2000000.0</v>
      </c>
      <c r="U34" s="35">
        <f>sumif('Call Omzet'!E:E,A34,'Call Omzet'!HS:HS)+sumif('Call Omzet'!E:E,A34,'Call Omzet'!HT:HT)</f>
        <v>0</v>
      </c>
      <c r="V34" s="36">
        <f t="shared" si="4"/>
        <v>0</v>
      </c>
      <c r="W34" s="35">
        <v>30.0</v>
      </c>
      <c r="X34" s="40">
        <f>IFERROR(__xludf.DUMMYFUNCTION("IFERROR(ROWS(UNIQUE(FILTER('Call Omzet'!S:S,('Call Omzet'!E:E=A34)*('Call Omzet'!HX:HX&gt;0)))),0)"),0.0)</f>
        <v>0</v>
      </c>
      <c r="Y34" s="36">
        <f t="shared" si="5"/>
        <v>0</v>
      </c>
      <c r="Z34" s="41">
        <f>SUMIF('Call Omzet'!E:E,A34,'Call Omzet'!HQ:HQ)</f>
        <v>0</v>
      </c>
      <c r="AA34" s="42" t="str">
        <f t="shared" si="6"/>
        <v>#DIV/0!</v>
      </c>
      <c r="AB34" s="36">
        <f t="array" ref="AB34">SUM(('Call Omzet'!C:C&lt;&gt;"")/COUNTIF('Call Omzet'!C:C,'Call Omzet'!C:C&amp;""))/25</f>
        <v>0.4</v>
      </c>
      <c r="AC34" s="40">
        <f t="shared" si="7"/>
        <v>0</v>
      </c>
      <c r="AD34" s="40">
        <f t="shared" si="8"/>
        <v>0</v>
      </c>
      <c r="AE34" s="40">
        <f t="shared" si="9"/>
        <v>0</v>
      </c>
      <c r="AF34" s="40">
        <f t="shared" si="10"/>
        <v>0</v>
      </c>
      <c r="AG34" s="40">
        <f t="shared" si="11"/>
        <v>0</v>
      </c>
      <c r="AH34" s="40">
        <f t="shared" si="12"/>
        <v>0</v>
      </c>
      <c r="AI34" s="40" t="str">
        <f t="shared" si="13"/>
        <v>D</v>
      </c>
      <c r="AJ34" s="32">
        <f t="shared" si="14"/>
        <v>0</v>
      </c>
    </row>
    <row r="35">
      <c r="A35" s="43" t="s">
        <v>6528</v>
      </c>
      <c r="B35" s="32" t="s">
        <v>6522</v>
      </c>
      <c r="C35" s="32" t="s">
        <v>6523</v>
      </c>
      <c r="D35" s="34" t="s">
        <v>238</v>
      </c>
      <c r="E35" s="34">
        <v>375.0</v>
      </c>
      <c r="F35" s="35">
        <f>countif('Call Omzet'!E:E,A35)</f>
        <v>0</v>
      </c>
      <c r="G35" s="36">
        <f t="shared" si="1"/>
        <v>0</v>
      </c>
      <c r="H35" s="37">
        <f t="array" ref="H35">F35/SUM(('Call Omzet'!C:C&lt;&gt;"")/COUNTIF('Call Omzet'!C:C,'Call Omzet'!C:C&amp;""))</f>
        <v>0</v>
      </c>
      <c r="I35" s="32">
        <f>countifs('Call Omzet'!C:C,today(),'Call Omzet'!E:E,A35)</f>
        <v>0</v>
      </c>
      <c r="J35" s="34">
        <v>200.0</v>
      </c>
      <c r="K35" s="35">
        <f>IFERROR(__xludf.DUMMYFUNCTION("IFERROR(ROWS(UNIQUE(FILTER('Call Omzet'!K:K,('Call Omzet'!E:E=A35)*('Call Omzet'!HX:HX&gt;0)))),0)"),0.0)</f>
        <v>0</v>
      </c>
      <c r="L35" s="38">
        <f t="shared" si="2"/>
        <v>0</v>
      </c>
      <c r="M35" s="39">
        <f t="array" ref="M35">K35/SUM(('Call Omzet'!C:C&lt;&gt;"")/COUNTIF('Call Omzet'!C:C,'Call Omzet'!C:C&amp;""))</f>
        <v>0</v>
      </c>
      <c r="N35" s="32">
        <f>countifs('Call Omzet'!C:C,today(),'Call Omzet'!E:E,A35,'Call Omzet'!HX:HX,"&gt;0")</f>
        <v>0</v>
      </c>
      <c r="O35" s="34">
        <v>2.0E7</v>
      </c>
      <c r="P35" s="35">
        <f>sumif('Call Omzet'!E:E,A35,'Call Omzet'!HX:HX)</f>
        <v>0</v>
      </c>
      <c r="Q35" s="38">
        <f t="shared" si="3"/>
        <v>0</v>
      </c>
      <c r="R35" s="35">
        <f t="array" ref="R35">P35/SUM(('Call Omzet'!C:C&lt;&gt;"")/COUNTIF('Call Omzet'!C:C,'Call Omzet'!C:C&amp;""))</f>
        <v>0</v>
      </c>
      <c r="S35" s="35">
        <f>sumifs('Call Omzet'!HX:HX,'Call Omzet'!C:C,today(),'Call Omzet'!E:E,A35)</f>
        <v>0</v>
      </c>
      <c r="T35" s="34">
        <v>2000000.0</v>
      </c>
      <c r="U35" s="35">
        <f>sumif('Call Omzet'!E:E,A35,'Call Omzet'!HS:HS)+sumif('Call Omzet'!E:E,A35,'Call Omzet'!HT:HT)</f>
        <v>0</v>
      </c>
      <c r="V35" s="36">
        <f t="shared" si="4"/>
        <v>0</v>
      </c>
      <c r="W35" s="35">
        <v>30.0</v>
      </c>
      <c r="X35" s="40">
        <f>IFERROR(__xludf.DUMMYFUNCTION("IFERROR(ROWS(UNIQUE(FILTER('Call Omzet'!S:S,('Call Omzet'!E:E=A35)*('Call Omzet'!HX:HX&gt;0)))),0)"),0.0)</f>
        <v>0</v>
      </c>
      <c r="Y35" s="36">
        <f t="shared" si="5"/>
        <v>0</v>
      </c>
      <c r="Z35" s="41">
        <f>SUMIF('Call Omzet'!E:E,A35,'Call Omzet'!HQ:HQ)</f>
        <v>0</v>
      </c>
      <c r="AA35" s="42" t="str">
        <f t="shared" si="6"/>
        <v>#DIV/0!</v>
      </c>
      <c r="AB35" s="36">
        <f t="array" ref="AB35">SUM(('Call Omzet'!C:C&lt;&gt;"")/COUNTIF('Call Omzet'!C:C,'Call Omzet'!C:C&amp;""))/25</f>
        <v>0.4</v>
      </c>
      <c r="AC35" s="40">
        <f t="shared" si="7"/>
        <v>0</v>
      </c>
      <c r="AD35" s="40">
        <f t="shared" si="8"/>
        <v>0</v>
      </c>
      <c r="AE35" s="40">
        <f t="shared" si="9"/>
        <v>0</v>
      </c>
      <c r="AF35" s="40">
        <f t="shared" si="10"/>
        <v>0</v>
      </c>
      <c r="AG35" s="40">
        <f t="shared" si="11"/>
        <v>0</v>
      </c>
      <c r="AH35" s="40">
        <f t="shared" si="12"/>
        <v>0</v>
      </c>
      <c r="AI35" s="40" t="str">
        <f t="shared" si="13"/>
        <v>D</v>
      </c>
      <c r="AJ35" s="32">
        <f t="shared" si="14"/>
        <v>0</v>
      </c>
    </row>
    <row r="36">
      <c r="A36" s="43" t="s">
        <v>6529</v>
      </c>
      <c r="B36" s="32" t="s">
        <v>6522</v>
      </c>
      <c r="C36" s="32" t="s">
        <v>6523</v>
      </c>
      <c r="D36" s="34" t="s">
        <v>238</v>
      </c>
      <c r="E36" s="35">
        <v>375.0</v>
      </c>
      <c r="F36" s="35">
        <f>countif('Call Omzet'!E:E,A36)</f>
        <v>0</v>
      </c>
      <c r="G36" s="36">
        <f t="shared" si="1"/>
        <v>0</v>
      </c>
      <c r="H36" s="37">
        <f t="array" ref="H36">F36/SUM(('Call Omzet'!C:C&lt;&gt;"")/COUNTIF('Call Omzet'!C:C,'Call Omzet'!C:C&amp;""))</f>
        <v>0</v>
      </c>
      <c r="I36" s="32">
        <f>countifs('Call Omzet'!C:C,today(),'Call Omzet'!E:E,A36)</f>
        <v>0</v>
      </c>
      <c r="J36" s="34">
        <v>200.0</v>
      </c>
      <c r="K36" s="35">
        <f>IFERROR(__xludf.DUMMYFUNCTION("IFERROR(ROWS(UNIQUE(FILTER('Call Omzet'!K:K,('Call Omzet'!E:E=A36)*('Call Omzet'!HX:HX&gt;0)))),0)"),0.0)</f>
        <v>0</v>
      </c>
      <c r="L36" s="38">
        <f t="shared" si="2"/>
        <v>0</v>
      </c>
      <c r="M36" s="39">
        <f t="array" ref="M36">K36/SUM(('Call Omzet'!C:C&lt;&gt;"")/COUNTIF('Call Omzet'!C:C,'Call Omzet'!C:C&amp;""))</f>
        <v>0</v>
      </c>
      <c r="N36" s="32">
        <f>countifs('Call Omzet'!C:C,today(),'Call Omzet'!E:E,A36,'Call Omzet'!HX:HX,"&gt;0")</f>
        <v>0</v>
      </c>
      <c r="O36" s="34">
        <v>2.0E7</v>
      </c>
      <c r="P36" s="35">
        <f>sumif('Call Omzet'!E:E,A36,'Call Omzet'!HX:HX)</f>
        <v>0</v>
      </c>
      <c r="Q36" s="38">
        <f t="shared" si="3"/>
        <v>0</v>
      </c>
      <c r="R36" s="35">
        <f t="array" ref="R36">P36/SUM(('Call Omzet'!C:C&lt;&gt;"")/COUNTIF('Call Omzet'!C:C,'Call Omzet'!C:C&amp;""))</f>
        <v>0</v>
      </c>
      <c r="S36" s="35">
        <f>sumifs('Call Omzet'!HX:HX,'Call Omzet'!C:C,today(),'Call Omzet'!E:E,A36)</f>
        <v>0</v>
      </c>
      <c r="T36" s="34">
        <v>2000000.0</v>
      </c>
      <c r="U36" s="35">
        <f>sumif('Call Omzet'!E:E,A36,'Call Omzet'!HS:HS)+sumif('Call Omzet'!E:E,A36,'Call Omzet'!HT:HT)</f>
        <v>0</v>
      </c>
      <c r="V36" s="36">
        <f t="shared" si="4"/>
        <v>0</v>
      </c>
      <c r="W36" s="35">
        <v>30.0</v>
      </c>
      <c r="X36" s="40">
        <f>IFERROR(__xludf.DUMMYFUNCTION("IFERROR(ROWS(UNIQUE(FILTER('Call Omzet'!S:S,('Call Omzet'!E:E=A36)*('Call Omzet'!HX:HX&gt;0)))),0)"),0.0)</f>
        <v>0</v>
      </c>
      <c r="Y36" s="36">
        <f t="shared" si="5"/>
        <v>0</v>
      </c>
      <c r="Z36" s="41">
        <f>SUMIF('Call Omzet'!E:E,A36,'Call Omzet'!HQ:HQ)</f>
        <v>0</v>
      </c>
      <c r="AA36" s="42" t="str">
        <f t="shared" si="6"/>
        <v>#DIV/0!</v>
      </c>
      <c r="AB36" s="36">
        <f t="array" ref="AB36">SUM(('Call Omzet'!C:C&lt;&gt;"")/COUNTIF('Call Omzet'!C:C,'Call Omzet'!C:C&amp;""))/25</f>
        <v>0.4</v>
      </c>
      <c r="AC36" s="40">
        <f t="shared" si="7"/>
        <v>0</v>
      </c>
      <c r="AD36" s="40">
        <f t="shared" si="8"/>
        <v>0</v>
      </c>
      <c r="AE36" s="40">
        <f t="shared" si="9"/>
        <v>0</v>
      </c>
      <c r="AF36" s="40">
        <f t="shared" si="10"/>
        <v>0</v>
      </c>
      <c r="AG36" s="40">
        <f t="shared" si="11"/>
        <v>0</v>
      </c>
      <c r="AH36" s="40">
        <f t="shared" si="12"/>
        <v>0</v>
      </c>
      <c r="AI36" s="40" t="str">
        <f t="shared" si="13"/>
        <v>D</v>
      </c>
      <c r="AJ36" s="32">
        <f t="shared" si="14"/>
        <v>0</v>
      </c>
    </row>
    <row r="37">
      <c r="A37" s="43" t="s">
        <v>6530</v>
      </c>
      <c r="B37" s="32" t="s">
        <v>6522</v>
      </c>
      <c r="C37" s="32" t="s">
        <v>6523</v>
      </c>
      <c r="D37" s="34" t="s">
        <v>238</v>
      </c>
      <c r="E37" s="35">
        <v>375.0</v>
      </c>
      <c r="F37" s="35">
        <f>countif('Call Omzet'!E:E,A37)</f>
        <v>0</v>
      </c>
      <c r="G37" s="36">
        <f t="shared" si="1"/>
        <v>0</v>
      </c>
      <c r="H37" s="37">
        <f t="array" ref="H37">F37/SUM(('Call Omzet'!C:C&lt;&gt;"")/COUNTIF('Call Omzet'!C:C,'Call Omzet'!C:C&amp;""))</f>
        <v>0</v>
      </c>
      <c r="I37" s="32">
        <f>countifs('Call Omzet'!C:C,today(),'Call Omzet'!E:E,A37)</f>
        <v>0</v>
      </c>
      <c r="J37" s="34">
        <v>200.0</v>
      </c>
      <c r="K37" s="35">
        <f>IFERROR(__xludf.DUMMYFUNCTION("IFERROR(ROWS(UNIQUE(FILTER('Call Omzet'!K:K,('Call Omzet'!E:E=A37)*('Call Omzet'!HX:HX&gt;0)))),0)"),0.0)</f>
        <v>0</v>
      </c>
      <c r="L37" s="38">
        <f t="shared" si="2"/>
        <v>0</v>
      </c>
      <c r="M37" s="39">
        <f t="array" ref="M37">K37/SUM(('Call Omzet'!C:C&lt;&gt;"")/COUNTIF('Call Omzet'!C:C,'Call Omzet'!C:C&amp;""))</f>
        <v>0</v>
      </c>
      <c r="N37" s="32">
        <f>countifs('Call Omzet'!C:C,today(),'Call Omzet'!E:E,A37,'Call Omzet'!HX:HX,"&gt;0")</f>
        <v>0</v>
      </c>
      <c r="O37" s="34">
        <v>2.0E7</v>
      </c>
      <c r="P37" s="35">
        <f>sumif('Call Omzet'!E:E,A37,'Call Omzet'!HX:HX)</f>
        <v>0</v>
      </c>
      <c r="Q37" s="38">
        <f t="shared" si="3"/>
        <v>0</v>
      </c>
      <c r="R37" s="35">
        <f t="array" ref="R37">P37/SUM(('Call Omzet'!C:C&lt;&gt;"")/COUNTIF('Call Omzet'!C:C,'Call Omzet'!C:C&amp;""))</f>
        <v>0</v>
      </c>
      <c r="S37" s="35">
        <f>sumifs('Call Omzet'!HX:HX,'Call Omzet'!C:C,today(),'Call Omzet'!E:E,A37)</f>
        <v>0</v>
      </c>
      <c r="T37" s="34">
        <v>2000000.0</v>
      </c>
      <c r="U37" s="35">
        <f>sumif('Call Omzet'!E:E,A37,'Call Omzet'!HS:HS)+sumif('Call Omzet'!E:E,A37,'Call Omzet'!HT:HT)</f>
        <v>0</v>
      </c>
      <c r="V37" s="36">
        <f t="shared" si="4"/>
        <v>0</v>
      </c>
      <c r="W37" s="35">
        <v>30.0</v>
      </c>
      <c r="X37" s="40">
        <f>IFERROR(__xludf.DUMMYFUNCTION("IFERROR(ROWS(UNIQUE(FILTER('Call Omzet'!S:S,('Call Omzet'!E:E=A37)*('Call Omzet'!HX:HX&gt;0)))),0)"),0.0)</f>
        <v>0</v>
      </c>
      <c r="Y37" s="36">
        <f t="shared" si="5"/>
        <v>0</v>
      </c>
      <c r="Z37" s="41">
        <f>SUMIF('Call Omzet'!E:E,A37,'Call Omzet'!HQ:HQ)</f>
        <v>0</v>
      </c>
      <c r="AA37" s="42" t="str">
        <f t="shared" si="6"/>
        <v>#DIV/0!</v>
      </c>
      <c r="AB37" s="36">
        <f t="array" ref="AB37">SUM(('Call Omzet'!C:C&lt;&gt;"")/COUNTIF('Call Omzet'!C:C,'Call Omzet'!C:C&amp;""))/25</f>
        <v>0.4</v>
      </c>
      <c r="AC37" s="40">
        <f t="shared" si="7"/>
        <v>0</v>
      </c>
      <c r="AD37" s="40">
        <f t="shared" si="8"/>
        <v>0</v>
      </c>
      <c r="AE37" s="40">
        <f t="shared" si="9"/>
        <v>0</v>
      </c>
      <c r="AF37" s="40">
        <f t="shared" si="10"/>
        <v>0</v>
      </c>
      <c r="AG37" s="40">
        <f t="shared" si="11"/>
        <v>0</v>
      </c>
      <c r="AH37" s="40">
        <f t="shared" si="12"/>
        <v>0</v>
      </c>
      <c r="AI37" s="40" t="str">
        <f t="shared" si="13"/>
        <v>D</v>
      </c>
      <c r="AJ37" s="32">
        <f t="shared" si="14"/>
        <v>0</v>
      </c>
    </row>
    <row r="38">
      <c r="A38" s="43" t="s">
        <v>6531</v>
      </c>
      <c r="B38" s="32" t="s">
        <v>6522</v>
      </c>
      <c r="C38" s="32" t="s">
        <v>6523</v>
      </c>
      <c r="D38" s="34" t="s">
        <v>238</v>
      </c>
      <c r="E38" s="35">
        <v>375.0</v>
      </c>
      <c r="F38" s="35">
        <f>countif('Call Omzet'!E:E,A38)</f>
        <v>0</v>
      </c>
      <c r="G38" s="36">
        <f t="shared" si="1"/>
        <v>0</v>
      </c>
      <c r="H38" s="37">
        <f t="array" ref="H38">F38/SUM(('Call Omzet'!C:C&lt;&gt;"")/COUNTIF('Call Omzet'!C:C,'Call Omzet'!C:C&amp;""))</f>
        <v>0</v>
      </c>
      <c r="I38" s="32">
        <f>countifs('Call Omzet'!C:C,today(),'Call Omzet'!E:E,A38)</f>
        <v>0</v>
      </c>
      <c r="J38" s="34">
        <v>200.0</v>
      </c>
      <c r="K38" s="35">
        <f>IFERROR(__xludf.DUMMYFUNCTION("IFERROR(ROWS(UNIQUE(FILTER('Call Omzet'!K:K,('Call Omzet'!E:E=A38)*('Call Omzet'!HX:HX&gt;0)))),0)"),0.0)</f>
        <v>0</v>
      </c>
      <c r="L38" s="38">
        <f t="shared" si="2"/>
        <v>0</v>
      </c>
      <c r="M38" s="39">
        <f t="array" ref="M38">K38/SUM(('Call Omzet'!C:C&lt;&gt;"")/COUNTIF('Call Omzet'!C:C,'Call Omzet'!C:C&amp;""))</f>
        <v>0</v>
      </c>
      <c r="N38" s="32">
        <f>countifs('Call Omzet'!C:C,today(),'Call Omzet'!E:E,A38,'Call Omzet'!HX:HX,"&gt;0")</f>
        <v>0</v>
      </c>
      <c r="O38" s="34">
        <v>2.0E7</v>
      </c>
      <c r="P38" s="35">
        <f>sumif('Call Omzet'!E:E,A38,'Call Omzet'!HX:HX)</f>
        <v>0</v>
      </c>
      <c r="Q38" s="38">
        <f t="shared" si="3"/>
        <v>0</v>
      </c>
      <c r="R38" s="35">
        <f t="array" ref="R38">P38/SUM(('Call Omzet'!C:C&lt;&gt;"")/COUNTIF('Call Omzet'!C:C,'Call Omzet'!C:C&amp;""))</f>
        <v>0</v>
      </c>
      <c r="S38" s="35">
        <f>sumifs('Call Omzet'!HX:HX,'Call Omzet'!C:C,today(),'Call Omzet'!E:E,A38)</f>
        <v>0</v>
      </c>
      <c r="T38" s="34">
        <v>2000000.0</v>
      </c>
      <c r="U38" s="35">
        <f>sumif('Call Omzet'!E:E,A38,'Call Omzet'!HS:HS)+sumif('Call Omzet'!E:E,A38,'Call Omzet'!HT:HT)</f>
        <v>0</v>
      </c>
      <c r="V38" s="36">
        <f t="shared" si="4"/>
        <v>0</v>
      </c>
      <c r="W38" s="35">
        <v>30.0</v>
      </c>
      <c r="X38" s="40">
        <f>IFERROR(__xludf.DUMMYFUNCTION("IFERROR(ROWS(UNIQUE(FILTER('Call Omzet'!S:S,('Call Omzet'!E:E=A38)*('Call Omzet'!HX:HX&gt;0)))),0)"),0.0)</f>
        <v>0</v>
      </c>
      <c r="Y38" s="36">
        <f t="shared" si="5"/>
        <v>0</v>
      </c>
      <c r="Z38" s="41">
        <f>SUMIF('Call Omzet'!E:E,A38,'Call Omzet'!HQ:HQ)</f>
        <v>0</v>
      </c>
      <c r="AA38" s="42" t="str">
        <f t="shared" si="6"/>
        <v>#DIV/0!</v>
      </c>
      <c r="AB38" s="36">
        <f t="array" ref="AB38">SUM(('Call Omzet'!C:C&lt;&gt;"")/COUNTIF('Call Omzet'!C:C,'Call Omzet'!C:C&amp;""))/25</f>
        <v>0.4</v>
      </c>
      <c r="AC38" s="40">
        <f t="shared" si="7"/>
        <v>0</v>
      </c>
      <c r="AD38" s="40">
        <f t="shared" si="8"/>
        <v>0</v>
      </c>
      <c r="AE38" s="40">
        <f t="shared" si="9"/>
        <v>0</v>
      </c>
      <c r="AF38" s="40">
        <f t="shared" si="10"/>
        <v>0</v>
      </c>
      <c r="AG38" s="40">
        <f t="shared" si="11"/>
        <v>0</v>
      </c>
      <c r="AH38" s="40">
        <f t="shared" si="12"/>
        <v>0</v>
      </c>
      <c r="AI38" s="40" t="str">
        <f t="shared" si="13"/>
        <v>D</v>
      </c>
      <c r="AJ38" s="32">
        <f t="shared" si="14"/>
        <v>0</v>
      </c>
    </row>
    <row r="39">
      <c r="A39" s="43" t="s">
        <v>6532</v>
      </c>
      <c r="B39" s="32" t="s">
        <v>6522</v>
      </c>
      <c r="C39" s="32" t="s">
        <v>6523</v>
      </c>
      <c r="D39" s="34" t="s">
        <v>238</v>
      </c>
      <c r="E39" s="35">
        <v>375.0</v>
      </c>
      <c r="F39" s="35">
        <f>countif('Call Omzet'!E:E,A39)</f>
        <v>0</v>
      </c>
      <c r="G39" s="36">
        <f t="shared" si="1"/>
        <v>0</v>
      </c>
      <c r="H39" s="37">
        <f t="array" ref="H39">F39/SUM(('Call Omzet'!C:C&lt;&gt;"")/COUNTIF('Call Omzet'!C:C,'Call Omzet'!C:C&amp;""))</f>
        <v>0</v>
      </c>
      <c r="I39" s="32">
        <f>countifs('Call Omzet'!C:C,today(),'Call Omzet'!E:E,A39)</f>
        <v>0</v>
      </c>
      <c r="J39" s="34">
        <v>200.0</v>
      </c>
      <c r="K39" s="35">
        <f>IFERROR(__xludf.DUMMYFUNCTION("IFERROR(ROWS(UNIQUE(FILTER('Call Omzet'!K:K,('Call Omzet'!E:E=A39)*('Call Omzet'!HX:HX&gt;0)))),0)"),0.0)</f>
        <v>0</v>
      </c>
      <c r="L39" s="38">
        <f t="shared" si="2"/>
        <v>0</v>
      </c>
      <c r="M39" s="39">
        <f t="array" ref="M39">K39/SUM(('Call Omzet'!C:C&lt;&gt;"")/COUNTIF('Call Omzet'!C:C,'Call Omzet'!C:C&amp;""))</f>
        <v>0</v>
      </c>
      <c r="N39" s="32">
        <f>countifs('Call Omzet'!C:C,today(),'Call Omzet'!E:E,A39,'Call Omzet'!HX:HX,"&gt;0")</f>
        <v>0</v>
      </c>
      <c r="O39" s="34">
        <v>2.0E7</v>
      </c>
      <c r="P39" s="35">
        <f>sumif('Call Omzet'!E:E,A39,'Call Omzet'!HX:HX)</f>
        <v>0</v>
      </c>
      <c r="Q39" s="38">
        <f t="shared" si="3"/>
        <v>0</v>
      </c>
      <c r="R39" s="35">
        <f t="array" ref="R39">P39/SUM(('Call Omzet'!C:C&lt;&gt;"")/COUNTIF('Call Omzet'!C:C,'Call Omzet'!C:C&amp;""))</f>
        <v>0</v>
      </c>
      <c r="S39" s="35">
        <f>sumifs('Call Omzet'!HX:HX,'Call Omzet'!C:C,today(),'Call Omzet'!E:E,A39)</f>
        <v>0</v>
      </c>
      <c r="T39" s="34">
        <v>2000000.0</v>
      </c>
      <c r="U39" s="35">
        <f>sumif('Call Omzet'!E:E,A39,'Call Omzet'!HS:HS)+sumif('Call Omzet'!E:E,A39,'Call Omzet'!HT:HT)</f>
        <v>0</v>
      </c>
      <c r="V39" s="36">
        <f t="shared" si="4"/>
        <v>0</v>
      </c>
      <c r="W39" s="35">
        <v>30.0</v>
      </c>
      <c r="X39" s="40">
        <f>IFERROR(__xludf.DUMMYFUNCTION("IFERROR(ROWS(UNIQUE(FILTER('Call Omzet'!S:S,('Call Omzet'!E:E=A39)*('Call Omzet'!HX:HX&gt;0)))),0)"),0.0)</f>
        <v>0</v>
      </c>
      <c r="Y39" s="36">
        <f t="shared" si="5"/>
        <v>0</v>
      </c>
      <c r="Z39" s="41">
        <f>SUMIF('Call Omzet'!E:E,A39,'Call Omzet'!HQ:HQ)</f>
        <v>0</v>
      </c>
      <c r="AA39" s="42" t="str">
        <f t="shared" si="6"/>
        <v>#DIV/0!</v>
      </c>
      <c r="AB39" s="36">
        <f t="array" ref="AB39">SUM(('Call Omzet'!C:C&lt;&gt;"")/COUNTIF('Call Omzet'!C:C,'Call Omzet'!C:C&amp;""))/25</f>
        <v>0.4</v>
      </c>
      <c r="AC39" s="40">
        <f t="shared" si="7"/>
        <v>0</v>
      </c>
      <c r="AD39" s="40">
        <f t="shared" si="8"/>
        <v>0</v>
      </c>
      <c r="AE39" s="40">
        <f t="shared" si="9"/>
        <v>0</v>
      </c>
      <c r="AF39" s="40">
        <f t="shared" si="10"/>
        <v>0</v>
      </c>
      <c r="AG39" s="40">
        <f t="shared" si="11"/>
        <v>0</v>
      </c>
      <c r="AH39" s="40">
        <f t="shared" si="12"/>
        <v>0</v>
      </c>
      <c r="AI39" s="40" t="str">
        <f t="shared" si="13"/>
        <v>D</v>
      </c>
      <c r="AJ39" s="32">
        <f t="shared" si="14"/>
        <v>0</v>
      </c>
    </row>
    <row r="40">
      <c r="A40" s="43" t="s">
        <v>6533</v>
      </c>
      <c r="B40" s="32" t="s">
        <v>6522</v>
      </c>
      <c r="C40" s="32" t="s">
        <v>6523</v>
      </c>
      <c r="D40" s="34" t="s">
        <v>238</v>
      </c>
      <c r="E40" s="34">
        <v>375.0</v>
      </c>
      <c r="F40" s="35">
        <f>countif('Call Omzet'!E:E,A40)</f>
        <v>0</v>
      </c>
      <c r="G40" s="36">
        <f t="shared" si="1"/>
        <v>0</v>
      </c>
      <c r="H40" s="37">
        <f t="array" ref="H40">F40/SUM(('Call Omzet'!C:C&lt;&gt;"")/COUNTIF('Call Omzet'!C:C,'Call Omzet'!C:C&amp;""))</f>
        <v>0</v>
      </c>
      <c r="I40" s="32">
        <f>countifs('Call Omzet'!C:C,today(),'Call Omzet'!E:E,A40)</f>
        <v>0</v>
      </c>
      <c r="J40" s="34">
        <v>200.0</v>
      </c>
      <c r="K40" s="35">
        <f>IFERROR(__xludf.DUMMYFUNCTION("IFERROR(ROWS(UNIQUE(FILTER('Call Omzet'!K:K,('Call Omzet'!E:E=A40)*('Call Omzet'!HX:HX&gt;0)))),0)"),0.0)</f>
        <v>0</v>
      </c>
      <c r="L40" s="38">
        <f t="shared" si="2"/>
        <v>0</v>
      </c>
      <c r="M40" s="39">
        <f t="array" ref="M40">K40/SUM(('Call Omzet'!C:C&lt;&gt;"")/COUNTIF('Call Omzet'!C:C,'Call Omzet'!C:C&amp;""))</f>
        <v>0</v>
      </c>
      <c r="N40" s="32">
        <f>countifs('Call Omzet'!C:C,today(),'Call Omzet'!E:E,A40,'Call Omzet'!HX:HX,"&gt;0")</f>
        <v>0</v>
      </c>
      <c r="O40" s="34">
        <v>2.0E7</v>
      </c>
      <c r="P40" s="35">
        <f>sumif('Call Omzet'!E:E,A40,'Call Omzet'!HX:HX)</f>
        <v>0</v>
      </c>
      <c r="Q40" s="38">
        <f t="shared" si="3"/>
        <v>0</v>
      </c>
      <c r="R40" s="35">
        <f t="array" ref="R40">P40/SUM(('Call Omzet'!C:C&lt;&gt;"")/COUNTIF('Call Omzet'!C:C,'Call Omzet'!C:C&amp;""))</f>
        <v>0</v>
      </c>
      <c r="S40" s="35">
        <f>sumifs('Call Omzet'!HX:HX,'Call Omzet'!C:C,today(),'Call Omzet'!E:E,A40)</f>
        <v>0</v>
      </c>
      <c r="T40" s="34">
        <v>2000000.0</v>
      </c>
      <c r="U40" s="35">
        <f>sumif('Call Omzet'!E:E,A40,'Call Omzet'!HS:HS)+sumif('Call Omzet'!E:E,A40,'Call Omzet'!HT:HT)</f>
        <v>0</v>
      </c>
      <c r="V40" s="36">
        <f t="shared" si="4"/>
        <v>0</v>
      </c>
      <c r="W40" s="35">
        <v>30.0</v>
      </c>
      <c r="X40" s="40">
        <f>IFERROR(__xludf.DUMMYFUNCTION("IFERROR(ROWS(UNIQUE(FILTER('Call Omzet'!S:S,('Call Omzet'!E:E=A40)*('Call Omzet'!HX:HX&gt;0)))),0)"),0.0)</f>
        <v>0</v>
      </c>
      <c r="Y40" s="36">
        <f t="shared" si="5"/>
        <v>0</v>
      </c>
      <c r="Z40" s="41">
        <f>SUMIF('Call Omzet'!E:E,A40,'Call Omzet'!HQ:HQ)</f>
        <v>0</v>
      </c>
      <c r="AA40" s="42" t="str">
        <f t="shared" si="6"/>
        <v>#DIV/0!</v>
      </c>
      <c r="AB40" s="36">
        <f t="array" ref="AB40">SUM(('Call Omzet'!C:C&lt;&gt;"")/COUNTIF('Call Omzet'!C:C,'Call Omzet'!C:C&amp;""))/25</f>
        <v>0.4</v>
      </c>
      <c r="AC40" s="40">
        <f t="shared" si="7"/>
        <v>0</v>
      </c>
      <c r="AD40" s="40">
        <f t="shared" si="8"/>
        <v>0</v>
      </c>
      <c r="AE40" s="40">
        <f t="shared" si="9"/>
        <v>0</v>
      </c>
      <c r="AF40" s="40">
        <f t="shared" si="10"/>
        <v>0</v>
      </c>
      <c r="AG40" s="40">
        <f t="shared" si="11"/>
        <v>0</v>
      </c>
      <c r="AH40" s="40">
        <f t="shared" si="12"/>
        <v>0</v>
      </c>
      <c r="AI40" s="40" t="str">
        <f t="shared" si="13"/>
        <v>D</v>
      </c>
      <c r="AJ40" s="32">
        <f t="shared" si="14"/>
        <v>0</v>
      </c>
    </row>
    <row r="41">
      <c r="A41" s="43" t="s">
        <v>6534</v>
      </c>
      <c r="B41" s="32" t="s">
        <v>6522</v>
      </c>
      <c r="C41" s="32" t="s">
        <v>6523</v>
      </c>
      <c r="D41" s="34" t="s">
        <v>238</v>
      </c>
      <c r="E41" s="35">
        <v>375.0</v>
      </c>
      <c r="F41" s="35">
        <f>countif('Call Omzet'!E:E,A41)</f>
        <v>0</v>
      </c>
      <c r="G41" s="36">
        <f t="shared" si="1"/>
        <v>0</v>
      </c>
      <c r="H41" s="37">
        <f t="array" ref="H41">F41/SUM(('Call Omzet'!C:C&lt;&gt;"")/COUNTIF('Call Omzet'!C:C,'Call Omzet'!C:C&amp;""))</f>
        <v>0</v>
      </c>
      <c r="I41" s="32">
        <f>countifs('Call Omzet'!C:C,today(),'Call Omzet'!E:E,A41)</f>
        <v>0</v>
      </c>
      <c r="J41" s="34">
        <v>200.0</v>
      </c>
      <c r="K41" s="35">
        <f>IFERROR(__xludf.DUMMYFUNCTION("IFERROR(ROWS(UNIQUE(FILTER('Call Omzet'!K:K,('Call Omzet'!E:E=A41)*('Call Omzet'!HX:HX&gt;0)))),0)"),0.0)</f>
        <v>0</v>
      </c>
      <c r="L41" s="38">
        <f t="shared" si="2"/>
        <v>0</v>
      </c>
      <c r="M41" s="39">
        <f t="array" ref="M41">K41/SUM(('Call Omzet'!C:C&lt;&gt;"")/COUNTIF('Call Omzet'!C:C,'Call Omzet'!C:C&amp;""))</f>
        <v>0</v>
      </c>
      <c r="N41" s="32">
        <f>countifs('Call Omzet'!C:C,today(),'Call Omzet'!E:E,A41,'Call Omzet'!HX:HX,"&gt;0")</f>
        <v>0</v>
      </c>
      <c r="O41" s="34">
        <v>2.0E7</v>
      </c>
      <c r="P41" s="35">
        <f>sumif('Call Omzet'!E:E,A41,'Call Omzet'!HX:HX)</f>
        <v>0</v>
      </c>
      <c r="Q41" s="38">
        <f t="shared" si="3"/>
        <v>0</v>
      </c>
      <c r="R41" s="35">
        <f t="array" ref="R41">P41/SUM(('Call Omzet'!C:C&lt;&gt;"")/COUNTIF('Call Omzet'!C:C,'Call Omzet'!C:C&amp;""))</f>
        <v>0</v>
      </c>
      <c r="S41" s="35">
        <f>sumifs('Call Omzet'!HX:HX,'Call Omzet'!C:C,today(),'Call Omzet'!E:E,A41)</f>
        <v>0</v>
      </c>
      <c r="T41" s="34">
        <v>2000000.0</v>
      </c>
      <c r="U41" s="35">
        <f>sumif('Call Omzet'!E:E,A41,'Call Omzet'!HS:HS)+sumif('Call Omzet'!E:E,A41,'Call Omzet'!HT:HT)</f>
        <v>0</v>
      </c>
      <c r="V41" s="36">
        <f t="shared" si="4"/>
        <v>0</v>
      </c>
      <c r="W41" s="35">
        <v>30.0</v>
      </c>
      <c r="X41" s="40">
        <f>IFERROR(__xludf.DUMMYFUNCTION("IFERROR(ROWS(UNIQUE(FILTER('Call Omzet'!S:S,('Call Omzet'!E:E=A41)*('Call Omzet'!HX:HX&gt;0)))),0)"),0.0)</f>
        <v>0</v>
      </c>
      <c r="Y41" s="36">
        <f t="shared" si="5"/>
        <v>0</v>
      </c>
      <c r="Z41" s="41">
        <f>SUMIF('Call Omzet'!E:E,A41,'Call Omzet'!HQ:HQ)</f>
        <v>0</v>
      </c>
      <c r="AA41" s="42" t="str">
        <f t="shared" si="6"/>
        <v>#DIV/0!</v>
      </c>
      <c r="AB41" s="36">
        <f t="array" ref="AB41">SUM(('Call Omzet'!C:C&lt;&gt;"")/COUNTIF('Call Omzet'!C:C,'Call Omzet'!C:C&amp;""))/25</f>
        <v>0.4</v>
      </c>
      <c r="AC41" s="40">
        <f t="shared" si="7"/>
        <v>0</v>
      </c>
      <c r="AD41" s="40">
        <f t="shared" si="8"/>
        <v>0</v>
      </c>
      <c r="AE41" s="40">
        <f t="shared" si="9"/>
        <v>0</v>
      </c>
      <c r="AF41" s="40">
        <f t="shared" si="10"/>
        <v>0</v>
      </c>
      <c r="AG41" s="40">
        <f t="shared" si="11"/>
        <v>0</v>
      </c>
      <c r="AH41" s="40">
        <f t="shared" si="12"/>
        <v>0</v>
      </c>
      <c r="AI41" s="40" t="str">
        <f t="shared" si="13"/>
        <v>D</v>
      </c>
      <c r="AJ41" s="32">
        <f t="shared" si="14"/>
        <v>0</v>
      </c>
    </row>
    <row r="42">
      <c r="A42" s="43" t="s">
        <v>6535</v>
      </c>
      <c r="B42" s="32" t="s">
        <v>6536</v>
      </c>
      <c r="C42" s="43" t="s">
        <v>6537</v>
      </c>
      <c r="D42" s="34" t="s">
        <v>238</v>
      </c>
      <c r="E42" s="35">
        <v>375.0</v>
      </c>
      <c r="F42" s="35">
        <f>countif('Call Omzet'!E:E,A42)</f>
        <v>0</v>
      </c>
      <c r="G42" s="36">
        <f t="shared" si="1"/>
        <v>0</v>
      </c>
      <c r="H42" s="37">
        <f t="array" ref="H42">F42/SUM(('Call Omzet'!C:C&lt;&gt;"")/COUNTIF('Call Omzet'!C:C,'Call Omzet'!C:C&amp;""))</f>
        <v>0</v>
      </c>
      <c r="I42" s="32">
        <f>countifs('Call Omzet'!C:C,today(),'Call Omzet'!E:E,A42)</f>
        <v>0</v>
      </c>
      <c r="J42" s="34">
        <v>200.0</v>
      </c>
      <c r="K42" s="35">
        <f>IFERROR(__xludf.DUMMYFUNCTION("IFERROR(ROWS(UNIQUE(FILTER('Call Omzet'!K:K,('Call Omzet'!E:E=A42)*('Call Omzet'!HX:HX&gt;0)))),0)"),0.0)</f>
        <v>0</v>
      </c>
      <c r="L42" s="38">
        <f t="shared" si="2"/>
        <v>0</v>
      </c>
      <c r="M42" s="39">
        <f t="array" ref="M42">K42/SUM(('Call Omzet'!C:C&lt;&gt;"")/COUNTIF('Call Omzet'!C:C,'Call Omzet'!C:C&amp;""))</f>
        <v>0</v>
      </c>
      <c r="N42" s="32">
        <f>countifs('Call Omzet'!C:C,today(),'Call Omzet'!E:E,A42,'Call Omzet'!HX:HX,"&gt;0")</f>
        <v>0</v>
      </c>
      <c r="O42" s="34">
        <v>2.0E7</v>
      </c>
      <c r="P42" s="35">
        <f>sumif('Call Omzet'!E:E,A42,'Call Omzet'!HX:HX)</f>
        <v>0</v>
      </c>
      <c r="Q42" s="38">
        <f t="shared" si="3"/>
        <v>0</v>
      </c>
      <c r="R42" s="35">
        <f t="array" ref="R42">P42/SUM(('Call Omzet'!C:C&lt;&gt;"")/COUNTIF('Call Omzet'!C:C,'Call Omzet'!C:C&amp;""))</f>
        <v>0</v>
      </c>
      <c r="S42" s="35">
        <f>sumifs('Call Omzet'!HX:HX,'Call Omzet'!C:C,today(),'Call Omzet'!E:E,A42)</f>
        <v>0</v>
      </c>
      <c r="T42" s="34">
        <v>2000000.0</v>
      </c>
      <c r="U42" s="35">
        <f>sumif('Call Omzet'!E:E,A42,'Call Omzet'!HS:HS)+sumif('Call Omzet'!E:E,A42,'Call Omzet'!HT:HT)</f>
        <v>0</v>
      </c>
      <c r="V42" s="36">
        <f t="shared" si="4"/>
        <v>0</v>
      </c>
      <c r="W42" s="35">
        <v>30.0</v>
      </c>
      <c r="X42" s="40">
        <f>IFERROR(__xludf.DUMMYFUNCTION("IFERROR(ROWS(UNIQUE(FILTER('Call Omzet'!S:S,('Call Omzet'!E:E=A42)*('Call Omzet'!HX:HX&gt;0)))),0)"),0.0)</f>
        <v>0</v>
      </c>
      <c r="Y42" s="36">
        <f t="shared" si="5"/>
        <v>0</v>
      </c>
      <c r="Z42" s="41">
        <f>SUMIF('Call Omzet'!E:E,A42,'Call Omzet'!HQ:HQ)</f>
        <v>0</v>
      </c>
      <c r="AA42" s="42" t="str">
        <f t="shared" si="6"/>
        <v>#DIV/0!</v>
      </c>
      <c r="AB42" s="36">
        <f t="array" ref="AB42">SUM(('Call Omzet'!C:C&lt;&gt;"")/COUNTIF('Call Omzet'!C:C,'Call Omzet'!C:C&amp;""))/25</f>
        <v>0.4</v>
      </c>
      <c r="AC42" s="40">
        <f t="shared" si="7"/>
        <v>0</v>
      </c>
      <c r="AD42" s="40">
        <f t="shared" si="8"/>
        <v>0</v>
      </c>
      <c r="AE42" s="40">
        <f t="shared" si="9"/>
        <v>0</v>
      </c>
      <c r="AF42" s="40">
        <f t="shared" si="10"/>
        <v>0</v>
      </c>
      <c r="AG42" s="40">
        <f t="shared" si="11"/>
        <v>0</v>
      </c>
      <c r="AH42" s="40">
        <f t="shared" si="12"/>
        <v>0</v>
      </c>
      <c r="AI42" s="40" t="str">
        <f t="shared" si="13"/>
        <v>D</v>
      </c>
      <c r="AJ42" s="32">
        <f t="shared" si="14"/>
        <v>0</v>
      </c>
    </row>
    <row r="43">
      <c r="A43" s="43" t="s">
        <v>6520</v>
      </c>
      <c r="B43" s="32" t="s">
        <v>6536</v>
      </c>
      <c r="C43" s="43" t="s">
        <v>6537</v>
      </c>
      <c r="D43" s="34" t="s">
        <v>238</v>
      </c>
      <c r="E43" s="35">
        <v>375.0</v>
      </c>
      <c r="F43" s="35">
        <f>countif('Call Omzet'!E:E,A43)</f>
        <v>0</v>
      </c>
      <c r="G43" s="36">
        <f t="shared" si="1"/>
        <v>0</v>
      </c>
      <c r="H43" s="37">
        <f t="array" ref="H43">F43/SUM(('Call Omzet'!C:C&lt;&gt;"")/COUNTIF('Call Omzet'!C:C,'Call Omzet'!C:C&amp;""))</f>
        <v>0</v>
      </c>
      <c r="I43" s="32">
        <f>countifs('Call Omzet'!C:C,today(),'Call Omzet'!E:E,A43)</f>
        <v>0</v>
      </c>
      <c r="J43" s="34">
        <v>200.0</v>
      </c>
      <c r="K43" s="35">
        <f>IFERROR(__xludf.DUMMYFUNCTION("IFERROR(ROWS(UNIQUE(FILTER('Call Omzet'!K:K,('Call Omzet'!E:E=A43)*('Call Omzet'!HX:HX&gt;0)))),0)"),0.0)</f>
        <v>0</v>
      </c>
      <c r="L43" s="38">
        <f t="shared" si="2"/>
        <v>0</v>
      </c>
      <c r="M43" s="39">
        <f t="array" ref="M43">K43/SUM(('Call Omzet'!C:C&lt;&gt;"")/COUNTIF('Call Omzet'!C:C,'Call Omzet'!C:C&amp;""))</f>
        <v>0</v>
      </c>
      <c r="N43" s="32">
        <f>countifs('Call Omzet'!C:C,today(),'Call Omzet'!E:E,A43,'Call Omzet'!HX:HX,"&gt;0")</f>
        <v>0</v>
      </c>
      <c r="O43" s="34">
        <v>2.0E7</v>
      </c>
      <c r="P43" s="35">
        <f>sumif('Call Omzet'!E:E,A43,'Call Omzet'!HX:HX)</f>
        <v>0</v>
      </c>
      <c r="Q43" s="38">
        <f t="shared" si="3"/>
        <v>0</v>
      </c>
      <c r="R43" s="35">
        <f t="array" ref="R43">P43/SUM(('Call Omzet'!C:C&lt;&gt;"")/COUNTIF('Call Omzet'!C:C,'Call Omzet'!C:C&amp;""))</f>
        <v>0</v>
      </c>
      <c r="S43" s="35">
        <f>sumifs('Call Omzet'!HX:HX,'Call Omzet'!C:C,today(),'Call Omzet'!E:E,A43)</f>
        <v>0</v>
      </c>
      <c r="T43" s="34">
        <v>2000000.0</v>
      </c>
      <c r="U43" s="35">
        <f>sumif('Call Omzet'!E:E,A43,'Call Omzet'!HS:HS)+sumif('Call Omzet'!E:E,A43,'Call Omzet'!HT:HT)</f>
        <v>0</v>
      </c>
      <c r="V43" s="36">
        <f t="shared" si="4"/>
        <v>0</v>
      </c>
      <c r="W43" s="35">
        <v>30.0</v>
      </c>
      <c r="X43" s="40">
        <f>IFERROR(__xludf.DUMMYFUNCTION("IFERROR(ROWS(UNIQUE(FILTER('Call Omzet'!S:S,('Call Omzet'!E:E=A43)*('Call Omzet'!HX:HX&gt;0)))),0)"),0.0)</f>
        <v>0</v>
      </c>
      <c r="Y43" s="36">
        <f t="shared" si="5"/>
        <v>0</v>
      </c>
      <c r="Z43" s="41">
        <f>SUMIF('Call Omzet'!E:E,A43,'Call Omzet'!HQ:HQ)</f>
        <v>0</v>
      </c>
      <c r="AA43" s="42" t="str">
        <f t="shared" si="6"/>
        <v>#DIV/0!</v>
      </c>
      <c r="AB43" s="36">
        <f t="array" ref="AB43">SUM(('Call Omzet'!C:C&lt;&gt;"")/COUNTIF('Call Omzet'!C:C,'Call Omzet'!C:C&amp;""))/25</f>
        <v>0.4</v>
      </c>
      <c r="AC43" s="40">
        <f t="shared" si="7"/>
        <v>0</v>
      </c>
      <c r="AD43" s="40">
        <f t="shared" si="8"/>
        <v>0</v>
      </c>
      <c r="AE43" s="40">
        <f t="shared" si="9"/>
        <v>0</v>
      </c>
      <c r="AF43" s="40">
        <f t="shared" si="10"/>
        <v>0</v>
      </c>
      <c r="AG43" s="40">
        <f t="shared" si="11"/>
        <v>0</v>
      </c>
      <c r="AH43" s="40">
        <f t="shared" si="12"/>
        <v>0</v>
      </c>
      <c r="AI43" s="40" t="str">
        <f t="shared" si="13"/>
        <v>D</v>
      </c>
      <c r="AJ43" s="32">
        <f t="shared" si="14"/>
        <v>0</v>
      </c>
    </row>
    <row r="44">
      <c r="A44" s="43" t="s">
        <v>6538</v>
      </c>
      <c r="B44" s="32" t="s">
        <v>6536</v>
      </c>
      <c r="C44" s="43" t="s">
        <v>6537</v>
      </c>
      <c r="D44" s="34" t="s">
        <v>238</v>
      </c>
      <c r="E44" s="35">
        <v>375.0</v>
      </c>
      <c r="F44" s="35">
        <f>countif('Call Omzet'!E:E,A44)</f>
        <v>0</v>
      </c>
      <c r="G44" s="36">
        <f t="shared" si="1"/>
        <v>0</v>
      </c>
      <c r="H44" s="37">
        <f t="array" ref="H44">F44/SUM(('Call Omzet'!C:C&lt;&gt;"")/COUNTIF('Call Omzet'!C:C,'Call Omzet'!C:C&amp;""))</f>
        <v>0</v>
      </c>
      <c r="I44" s="32">
        <f>countifs('Call Omzet'!C:C,today(),'Call Omzet'!E:E,A44)</f>
        <v>0</v>
      </c>
      <c r="J44" s="34">
        <v>200.0</v>
      </c>
      <c r="K44" s="35">
        <f>IFERROR(__xludf.DUMMYFUNCTION("IFERROR(ROWS(UNIQUE(FILTER('Call Omzet'!K:K,('Call Omzet'!E:E=A44)*('Call Omzet'!HX:HX&gt;0)))),0)"),0.0)</f>
        <v>0</v>
      </c>
      <c r="L44" s="38">
        <f t="shared" si="2"/>
        <v>0</v>
      </c>
      <c r="M44" s="39">
        <f t="array" ref="M44">K44/SUM(('Call Omzet'!C:C&lt;&gt;"")/COUNTIF('Call Omzet'!C:C,'Call Omzet'!C:C&amp;""))</f>
        <v>0</v>
      </c>
      <c r="N44" s="32">
        <f>countifs('Call Omzet'!C:C,today(),'Call Omzet'!E:E,A44,'Call Omzet'!HX:HX,"&gt;0")</f>
        <v>0</v>
      </c>
      <c r="O44" s="34">
        <v>2.0E7</v>
      </c>
      <c r="P44" s="35">
        <f>sumif('Call Omzet'!E:E,A44,'Call Omzet'!HX:HX)</f>
        <v>0</v>
      </c>
      <c r="Q44" s="38">
        <f t="shared" si="3"/>
        <v>0</v>
      </c>
      <c r="R44" s="35">
        <f t="array" ref="R44">P44/SUM(('Call Omzet'!C:C&lt;&gt;"")/COUNTIF('Call Omzet'!C:C,'Call Omzet'!C:C&amp;""))</f>
        <v>0</v>
      </c>
      <c r="S44" s="35">
        <f>sumifs('Call Omzet'!HX:HX,'Call Omzet'!C:C,today(),'Call Omzet'!E:E,A44)</f>
        <v>0</v>
      </c>
      <c r="T44" s="34">
        <v>2000000.0</v>
      </c>
      <c r="U44" s="35">
        <f>sumif('Call Omzet'!E:E,A44,'Call Omzet'!HS:HS)+sumif('Call Omzet'!E:E,A44,'Call Omzet'!HT:HT)</f>
        <v>0</v>
      </c>
      <c r="V44" s="36">
        <f t="shared" si="4"/>
        <v>0</v>
      </c>
      <c r="W44" s="35">
        <v>30.0</v>
      </c>
      <c r="X44" s="40">
        <f>IFERROR(__xludf.DUMMYFUNCTION("IFERROR(ROWS(UNIQUE(FILTER('Call Omzet'!S:S,('Call Omzet'!E:E=A44)*('Call Omzet'!HX:HX&gt;0)))),0)"),0.0)</f>
        <v>0</v>
      </c>
      <c r="Y44" s="36">
        <f t="shared" si="5"/>
        <v>0</v>
      </c>
      <c r="Z44" s="41">
        <f>SUMIF('Call Omzet'!E:E,A44,'Call Omzet'!HQ:HQ)</f>
        <v>0</v>
      </c>
      <c r="AA44" s="42" t="str">
        <f t="shared" si="6"/>
        <v>#DIV/0!</v>
      </c>
      <c r="AB44" s="36">
        <f t="array" ref="AB44">SUM(('Call Omzet'!C:C&lt;&gt;"")/COUNTIF('Call Omzet'!C:C,'Call Omzet'!C:C&amp;""))/25</f>
        <v>0.4</v>
      </c>
      <c r="AC44" s="40">
        <f t="shared" si="7"/>
        <v>0</v>
      </c>
      <c r="AD44" s="40">
        <f t="shared" si="8"/>
        <v>0</v>
      </c>
      <c r="AE44" s="40">
        <f t="shared" si="9"/>
        <v>0</v>
      </c>
      <c r="AF44" s="40">
        <f t="shared" si="10"/>
        <v>0</v>
      </c>
      <c r="AG44" s="40">
        <f t="shared" si="11"/>
        <v>0</v>
      </c>
      <c r="AH44" s="40">
        <f t="shared" si="12"/>
        <v>0</v>
      </c>
      <c r="AI44" s="40" t="str">
        <f t="shared" si="13"/>
        <v>D</v>
      </c>
      <c r="AJ44" s="32">
        <f t="shared" si="14"/>
        <v>0</v>
      </c>
    </row>
    <row r="45">
      <c r="A45" s="43" t="s">
        <v>6539</v>
      </c>
      <c r="B45" s="32" t="s">
        <v>6536</v>
      </c>
      <c r="C45" s="43" t="s">
        <v>6537</v>
      </c>
      <c r="D45" s="34" t="s">
        <v>238</v>
      </c>
      <c r="E45" s="34">
        <v>375.0</v>
      </c>
      <c r="F45" s="35">
        <f>countif('Call Omzet'!E:E,A45)</f>
        <v>0</v>
      </c>
      <c r="G45" s="36">
        <f t="shared" si="1"/>
        <v>0</v>
      </c>
      <c r="H45" s="37">
        <f t="array" ref="H45">F45/SUM(('Call Omzet'!C:C&lt;&gt;"")/COUNTIF('Call Omzet'!C:C,'Call Omzet'!C:C&amp;""))</f>
        <v>0</v>
      </c>
      <c r="I45" s="32">
        <f>countifs('Call Omzet'!C:C,today(),'Call Omzet'!E:E,A45)</f>
        <v>0</v>
      </c>
      <c r="J45" s="34">
        <v>200.0</v>
      </c>
      <c r="K45" s="35">
        <f>IFERROR(__xludf.DUMMYFUNCTION("IFERROR(ROWS(UNIQUE(FILTER('Call Omzet'!K:K,('Call Omzet'!E:E=A45)*('Call Omzet'!HX:HX&gt;0)))),0)"),0.0)</f>
        <v>0</v>
      </c>
      <c r="L45" s="38">
        <f t="shared" si="2"/>
        <v>0</v>
      </c>
      <c r="M45" s="39">
        <f t="array" ref="M45">K45/SUM(('Call Omzet'!C:C&lt;&gt;"")/COUNTIF('Call Omzet'!C:C,'Call Omzet'!C:C&amp;""))</f>
        <v>0</v>
      </c>
      <c r="N45" s="32">
        <f>countifs('Call Omzet'!C:C,today(),'Call Omzet'!E:E,A45,'Call Omzet'!HX:HX,"&gt;0")</f>
        <v>0</v>
      </c>
      <c r="O45" s="34">
        <v>2.0E7</v>
      </c>
      <c r="P45" s="35">
        <f>sumif('Call Omzet'!E:E,A45,'Call Omzet'!HX:HX)</f>
        <v>0</v>
      </c>
      <c r="Q45" s="38">
        <f t="shared" si="3"/>
        <v>0</v>
      </c>
      <c r="R45" s="35">
        <f t="array" ref="R45">P45/SUM(('Call Omzet'!C:C&lt;&gt;"")/COUNTIF('Call Omzet'!C:C,'Call Omzet'!C:C&amp;""))</f>
        <v>0</v>
      </c>
      <c r="S45" s="35">
        <f>sumifs('Call Omzet'!HX:HX,'Call Omzet'!C:C,today(),'Call Omzet'!E:E,A45)</f>
        <v>0</v>
      </c>
      <c r="T45" s="34">
        <v>2000000.0</v>
      </c>
      <c r="U45" s="35">
        <f>sumif('Call Omzet'!E:E,A45,'Call Omzet'!HS:HS)+sumif('Call Omzet'!E:E,A45,'Call Omzet'!HT:HT)</f>
        <v>0</v>
      </c>
      <c r="V45" s="36">
        <f t="shared" si="4"/>
        <v>0</v>
      </c>
      <c r="W45" s="35">
        <v>30.0</v>
      </c>
      <c r="X45" s="40">
        <f>IFERROR(__xludf.DUMMYFUNCTION("IFERROR(ROWS(UNIQUE(FILTER('Call Omzet'!S:S,('Call Omzet'!E:E=A45)*('Call Omzet'!HX:HX&gt;0)))),0)"),0.0)</f>
        <v>0</v>
      </c>
      <c r="Y45" s="36">
        <f t="shared" si="5"/>
        <v>0</v>
      </c>
      <c r="Z45" s="41">
        <f>SUMIF('Call Omzet'!E:E,A45,'Call Omzet'!HQ:HQ)</f>
        <v>0</v>
      </c>
      <c r="AA45" s="42" t="str">
        <f t="shared" si="6"/>
        <v>#DIV/0!</v>
      </c>
      <c r="AB45" s="36">
        <f t="array" ref="AB45">SUM(('Call Omzet'!C:C&lt;&gt;"")/COUNTIF('Call Omzet'!C:C,'Call Omzet'!C:C&amp;""))/25</f>
        <v>0.4</v>
      </c>
      <c r="AC45" s="40">
        <f t="shared" si="7"/>
        <v>0</v>
      </c>
      <c r="AD45" s="40">
        <f t="shared" si="8"/>
        <v>0</v>
      </c>
      <c r="AE45" s="40">
        <f t="shared" si="9"/>
        <v>0</v>
      </c>
      <c r="AF45" s="40">
        <f t="shared" si="10"/>
        <v>0</v>
      </c>
      <c r="AG45" s="40">
        <f t="shared" si="11"/>
        <v>0</v>
      </c>
      <c r="AH45" s="40">
        <f t="shared" si="12"/>
        <v>0</v>
      </c>
      <c r="AI45" s="40" t="str">
        <f t="shared" si="13"/>
        <v>D</v>
      </c>
      <c r="AJ45" s="32">
        <f t="shared" si="14"/>
        <v>0</v>
      </c>
    </row>
    <row r="46">
      <c r="A46" s="43" t="s">
        <v>6540</v>
      </c>
      <c r="B46" s="32" t="s">
        <v>6536</v>
      </c>
      <c r="C46" s="43" t="s">
        <v>6537</v>
      </c>
      <c r="D46" s="34" t="s">
        <v>238</v>
      </c>
      <c r="E46" s="35">
        <v>375.0</v>
      </c>
      <c r="F46" s="35">
        <f>countif('Call Omzet'!E:E,A46)</f>
        <v>0</v>
      </c>
      <c r="G46" s="36">
        <f t="shared" si="1"/>
        <v>0</v>
      </c>
      <c r="H46" s="37">
        <f t="array" ref="H46">F46/SUM(('Call Omzet'!C:C&lt;&gt;"")/COUNTIF('Call Omzet'!C:C,'Call Omzet'!C:C&amp;""))</f>
        <v>0</v>
      </c>
      <c r="I46" s="32">
        <f>countifs('Call Omzet'!C:C,today(),'Call Omzet'!E:E,A46)</f>
        <v>0</v>
      </c>
      <c r="J46" s="34">
        <v>200.0</v>
      </c>
      <c r="K46" s="35">
        <f>IFERROR(__xludf.DUMMYFUNCTION("IFERROR(ROWS(UNIQUE(FILTER('Call Omzet'!K:K,('Call Omzet'!E:E=A46)*('Call Omzet'!HX:HX&gt;0)))),0)"),0.0)</f>
        <v>0</v>
      </c>
      <c r="L46" s="38">
        <f t="shared" si="2"/>
        <v>0</v>
      </c>
      <c r="M46" s="39">
        <f t="array" ref="M46">K46/SUM(('Call Omzet'!C:C&lt;&gt;"")/COUNTIF('Call Omzet'!C:C,'Call Omzet'!C:C&amp;""))</f>
        <v>0</v>
      </c>
      <c r="N46" s="32">
        <f>countifs('Call Omzet'!C:C,today(),'Call Omzet'!E:E,A46,'Call Omzet'!HX:HX,"&gt;0")</f>
        <v>0</v>
      </c>
      <c r="O46" s="34">
        <v>2.0E7</v>
      </c>
      <c r="P46" s="35">
        <f>sumif('Call Omzet'!E:E,A46,'Call Omzet'!HX:HX)</f>
        <v>0</v>
      </c>
      <c r="Q46" s="38">
        <f t="shared" si="3"/>
        <v>0</v>
      </c>
      <c r="R46" s="35">
        <f t="array" ref="R46">P46/SUM(('Call Omzet'!C:C&lt;&gt;"")/COUNTIF('Call Omzet'!C:C,'Call Omzet'!C:C&amp;""))</f>
        <v>0</v>
      </c>
      <c r="S46" s="35">
        <f>sumifs('Call Omzet'!HX:HX,'Call Omzet'!C:C,today(),'Call Omzet'!E:E,A46)</f>
        <v>0</v>
      </c>
      <c r="T46" s="34">
        <v>2000000.0</v>
      </c>
      <c r="U46" s="35">
        <f>sumif('Call Omzet'!E:E,A46,'Call Omzet'!HS:HS)+sumif('Call Omzet'!E:E,A46,'Call Omzet'!HT:HT)</f>
        <v>0</v>
      </c>
      <c r="V46" s="36">
        <f t="shared" si="4"/>
        <v>0</v>
      </c>
      <c r="W46" s="35">
        <v>30.0</v>
      </c>
      <c r="X46" s="40">
        <f>IFERROR(__xludf.DUMMYFUNCTION("IFERROR(ROWS(UNIQUE(FILTER('Call Omzet'!S:S,('Call Omzet'!E:E=A46)*('Call Omzet'!HX:HX&gt;0)))),0)"),0.0)</f>
        <v>0</v>
      </c>
      <c r="Y46" s="36">
        <f t="shared" si="5"/>
        <v>0</v>
      </c>
      <c r="Z46" s="41">
        <f>SUMIF('Call Omzet'!E:E,A46,'Call Omzet'!HQ:HQ)</f>
        <v>0</v>
      </c>
      <c r="AA46" s="42" t="str">
        <f t="shared" si="6"/>
        <v>#DIV/0!</v>
      </c>
      <c r="AB46" s="36">
        <f t="array" ref="AB46">SUM(('Call Omzet'!C:C&lt;&gt;"")/COUNTIF('Call Omzet'!C:C,'Call Omzet'!C:C&amp;""))/25</f>
        <v>0.4</v>
      </c>
      <c r="AC46" s="40">
        <f t="shared" si="7"/>
        <v>0</v>
      </c>
      <c r="AD46" s="40">
        <f t="shared" si="8"/>
        <v>0</v>
      </c>
      <c r="AE46" s="40">
        <f t="shared" si="9"/>
        <v>0</v>
      </c>
      <c r="AF46" s="40">
        <f t="shared" si="10"/>
        <v>0</v>
      </c>
      <c r="AG46" s="40">
        <f t="shared" si="11"/>
        <v>0</v>
      </c>
      <c r="AH46" s="40">
        <f t="shared" si="12"/>
        <v>0</v>
      </c>
      <c r="AI46" s="40" t="str">
        <f t="shared" si="13"/>
        <v>D</v>
      </c>
      <c r="AJ46" s="32">
        <f t="shared" si="14"/>
        <v>0</v>
      </c>
    </row>
    <row r="47">
      <c r="A47" s="43" t="s">
        <v>6541</v>
      </c>
      <c r="B47" s="32" t="s">
        <v>6536</v>
      </c>
      <c r="C47" s="43" t="s">
        <v>6537</v>
      </c>
      <c r="D47" s="34" t="s">
        <v>238</v>
      </c>
      <c r="E47" s="35">
        <v>375.0</v>
      </c>
      <c r="F47" s="35">
        <f>countif('Call Omzet'!E:E,A47)</f>
        <v>0</v>
      </c>
      <c r="G47" s="36">
        <f t="shared" si="1"/>
        <v>0</v>
      </c>
      <c r="H47" s="37">
        <f t="array" ref="H47">F47/SUM(('Call Omzet'!C:C&lt;&gt;"")/COUNTIF('Call Omzet'!C:C,'Call Omzet'!C:C&amp;""))</f>
        <v>0</v>
      </c>
      <c r="I47" s="32">
        <f>countifs('Call Omzet'!C:C,today(),'Call Omzet'!E:E,A47)</f>
        <v>0</v>
      </c>
      <c r="J47" s="34">
        <v>200.0</v>
      </c>
      <c r="K47" s="35">
        <f>IFERROR(__xludf.DUMMYFUNCTION("IFERROR(ROWS(UNIQUE(FILTER('Call Omzet'!K:K,('Call Omzet'!E:E=A47)*('Call Omzet'!HX:HX&gt;0)))),0)"),0.0)</f>
        <v>0</v>
      </c>
      <c r="L47" s="38">
        <f t="shared" si="2"/>
        <v>0</v>
      </c>
      <c r="M47" s="39">
        <f t="array" ref="M47">K47/SUM(('Call Omzet'!C:C&lt;&gt;"")/COUNTIF('Call Omzet'!C:C,'Call Omzet'!C:C&amp;""))</f>
        <v>0</v>
      </c>
      <c r="N47" s="32">
        <f>countifs('Call Omzet'!C:C,today(),'Call Omzet'!E:E,A47,'Call Omzet'!HX:HX,"&gt;0")</f>
        <v>0</v>
      </c>
      <c r="O47" s="34">
        <v>2.0E7</v>
      </c>
      <c r="P47" s="35">
        <f>sumif('Call Omzet'!E:E,A47,'Call Omzet'!HX:HX)</f>
        <v>0</v>
      </c>
      <c r="Q47" s="38">
        <f t="shared" si="3"/>
        <v>0</v>
      </c>
      <c r="R47" s="35">
        <f t="array" ref="R47">P47/SUM(('Call Omzet'!C:C&lt;&gt;"")/COUNTIF('Call Omzet'!C:C,'Call Omzet'!C:C&amp;""))</f>
        <v>0</v>
      </c>
      <c r="S47" s="35">
        <f>sumifs('Call Omzet'!HX:HX,'Call Omzet'!C:C,today(),'Call Omzet'!E:E,A47)</f>
        <v>0</v>
      </c>
      <c r="T47" s="34">
        <v>2000000.0</v>
      </c>
      <c r="U47" s="35">
        <f>sumif('Call Omzet'!E:E,A47,'Call Omzet'!HS:HS)+sumif('Call Omzet'!E:E,A47,'Call Omzet'!HT:HT)</f>
        <v>0</v>
      </c>
      <c r="V47" s="36">
        <f t="shared" si="4"/>
        <v>0</v>
      </c>
      <c r="W47" s="35">
        <v>30.0</v>
      </c>
      <c r="X47" s="40">
        <f>IFERROR(__xludf.DUMMYFUNCTION("IFERROR(ROWS(UNIQUE(FILTER('Call Omzet'!S:S,('Call Omzet'!E:E=A47)*('Call Omzet'!HX:HX&gt;0)))),0)"),0.0)</f>
        <v>0</v>
      </c>
      <c r="Y47" s="36">
        <f t="shared" si="5"/>
        <v>0</v>
      </c>
      <c r="Z47" s="41">
        <f>SUMIF('Call Omzet'!E:E,A47,'Call Omzet'!HQ:HQ)</f>
        <v>0</v>
      </c>
      <c r="AA47" s="42" t="str">
        <f t="shared" si="6"/>
        <v>#DIV/0!</v>
      </c>
      <c r="AB47" s="36">
        <f t="array" ref="AB47">SUM(('Call Omzet'!C:C&lt;&gt;"")/COUNTIF('Call Omzet'!C:C,'Call Omzet'!C:C&amp;""))/25</f>
        <v>0.4</v>
      </c>
      <c r="AC47" s="40">
        <f t="shared" si="7"/>
        <v>0</v>
      </c>
      <c r="AD47" s="40">
        <f t="shared" si="8"/>
        <v>0</v>
      </c>
      <c r="AE47" s="40">
        <f t="shared" si="9"/>
        <v>0</v>
      </c>
      <c r="AF47" s="40">
        <f t="shared" si="10"/>
        <v>0</v>
      </c>
      <c r="AG47" s="40">
        <f t="shared" si="11"/>
        <v>0</v>
      </c>
      <c r="AH47" s="40">
        <f t="shared" si="12"/>
        <v>0</v>
      </c>
      <c r="AI47" s="40" t="str">
        <f t="shared" si="13"/>
        <v>D</v>
      </c>
      <c r="AJ47" s="32">
        <f t="shared" si="14"/>
        <v>0</v>
      </c>
    </row>
    <row r="48">
      <c r="A48" s="43" t="s">
        <v>6542</v>
      </c>
      <c r="B48" s="32" t="s">
        <v>6536</v>
      </c>
      <c r="C48" s="43" t="s">
        <v>6537</v>
      </c>
      <c r="D48" s="34" t="s">
        <v>238</v>
      </c>
      <c r="E48" s="35">
        <v>375.0</v>
      </c>
      <c r="F48" s="35">
        <f>countif('Call Omzet'!E:E,A48)</f>
        <v>0</v>
      </c>
      <c r="G48" s="36">
        <f t="shared" si="1"/>
        <v>0</v>
      </c>
      <c r="H48" s="37">
        <f t="array" ref="H48">F48/SUM(('Call Omzet'!C:C&lt;&gt;"")/COUNTIF('Call Omzet'!C:C,'Call Omzet'!C:C&amp;""))</f>
        <v>0</v>
      </c>
      <c r="I48" s="32">
        <f>countifs('Call Omzet'!C:C,today(),'Call Omzet'!E:E,A48)</f>
        <v>0</v>
      </c>
      <c r="J48" s="34">
        <v>200.0</v>
      </c>
      <c r="K48" s="35">
        <f>IFERROR(__xludf.DUMMYFUNCTION("IFERROR(ROWS(UNIQUE(FILTER('Call Omzet'!K:K,('Call Omzet'!E:E=A48)*('Call Omzet'!HX:HX&gt;0)))),0)"),0.0)</f>
        <v>0</v>
      </c>
      <c r="L48" s="38">
        <f t="shared" si="2"/>
        <v>0</v>
      </c>
      <c r="M48" s="39">
        <f t="array" ref="M48">K48/SUM(('Call Omzet'!C:C&lt;&gt;"")/COUNTIF('Call Omzet'!C:C,'Call Omzet'!C:C&amp;""))</f>
        <v>0</v>
      </c>
      <c r="N48" s="32">
        <f>countifs('Call Omzet'!C:C,today(),'Call Omzet'!E:E,A48,'Call Omzet'!HX:HX,"&gt;0")</f>
        <v>0</v>
      </c>
      <c r="O48" s="34">
        <v>2.0E7</v>
      </c>
      <c r="P48" s="35">
        <f>sumif('Call Omzet'!E:E,A48,'Call Omzet'!HX:HX)</f>
        <v>0</v>
      </c>
      <c r="Q48" s="38">
        <f t="shared" si="3"/>
        <v>0</v>
      </c>
      <c r="R48" s="35">
        <f t="array" ref="R48">P48/SUM(('Call Omzet'!C:C&lt;&gt;"")/COUNTIF('Call Omzet'!C:C,'Call Omzet'!C:C&amp;""))</f>
        <v>0</v>
      </c>
      <c r="S48" s="35">
        <f>sumifs('Call Omzet'!HX:HX,'Call Omzet'!C:C,today(),'Call Omzet'!E:E,A48)</f>
        <v>0</v>
      </c>
      <c r="T48" s="34">
        <v>2000000.0</v>
      </c>
      <c r="U48" s="35">
        <f>sumif('Call Omzet'!E:E,A48,'Call Omzet'!HS:HS)+sumif('Call Omzet'!E:E,A48,'Call Omzet'!HT:HT)</f>
        <v>0</v>
      </c>
      <c r="V48" s="36">
        <f t="shared" si="4"/>
        <v>0</v>
      </c>
      <c r="W48" s="35">
        <v>30.0</v>
      </c>
      <c r="X48" s="40">
        <f>IFERROR(__xludf.DUMMYFUNCTION("IFERROR(ROWS(UNIQUE(FILTER('Call Omzet'!S:S,('Call Omzet'!E:E=A48)*('Call Omzet'!HX:HX&gt;0)))),0)"),0.0)</f>
        <v>0</v>
      </c>
      <c r="Y48" s="36">
        <f t="shared" si="5"/>
        <v>0</v>
      </c>
      <c r="Z48" s="41">
        <f>SUMIF('Call Omzet'!E:E,A48,'Call Omzet'!HQ:HQ)</f>
        <v>0</v>
      </c>
      <c r="AA48" s="42" t="str">
        <f t="shared" si="6"/>
        <v>#DIV/0!</v>
      </c>
      <c r="AB48" s="36">
        <f t="array" ref="AB48">SUM(('Call Omzet'!C:C&lt;&gt;"")/COUNTIF('Call Omzet'!C:C,'Call Omzet'!C:C&amp;""))/25</f>
        <v>0.4</v>
      </c>
      <c r="AC48" s="40">
        <f t="shared" si="7"/>
        <v>0</v>
      </c>
      <c r="AD48" s="40">
        <f t="shared" si="8"/>
        <v>0</v>
      </c>
      <c r="AE48" s="40">
        <f t="shared" si="9"/>
        <v>0</v>
      </c>
      <c r="AF48" s="40">
        <f t="shared" si="10"/>
        <v>0</v>
      </c>
      <c r="AG48" s="40">
        <f t="shared" si="11"/>
        <v>0</v>
      </c>
      <c r="AH48" s="40">
        <f t="shared" si="12"/>
        <v>0</v>
      </c>
      <c r="AI48" s="40" t="str">
        <f t="shared" si="13"/>
        <v>D</v>
      </c>
      <c r="AJ48" s="32">
        <f t="shared" si="14"/>
        <v>0</v>
      </c>
    </row>
    <row r="49">
      <c r="A49" s="43" t="s">
        <v>6543</v>
      </c>
      <c r="B49" s="32" t="s">
        <v>6536</v>
      </c>
      <c r="C49" s="43" t="s">
        <v>6537</v>
      </c>
      <c r="D49" s="34" t="s">
        <v>238</v>
      </c>
      <c r="E49" s="35">
        <v>375.0</v>
      </c>
      <c r="F49" s="35">
        <f>countif('Call Omzet'!E:E,A49)</f>
        <v>0</v>
      </c>
      <c r="G49" s="36">
        <f t="shared" si="1"/>
        <v>0</v>
      </c>
      <c r="H49" s="37">
        <f t="array" ref="H49">F49/SUM(('Call Omzet'!C:C&lt;&gt;"")/COUNTIF('Call Omzet'!C:C,'Call Omzet'!C:C&amp;""))</f>
        <v>0</v>
      </c>
      <c r="I49" s="32">
        <f>countifs('Call Omzet'!C:C,today(),'Call Omzet'!E:E,A49)</f>
        <v>0</v>
      </c>
      <c r="J49" s="34">
        <v>200.0</v>
      </c>
      <c r="K49" s="35">
        <f>IFERROR(__xludf.DUMMYFUNCTION("IFERROR(ROWS(UNIQUE(FILTER('Call Omzet'!K:K,('Call Omzet'!E:E=A49)*('Call Omzet'!HX:HX&gt;0)))),0)"),0.0)</f>
        <v>0</v>
      </c>
      <c r="L49" s="38">
        <f t="shared" si="2"/>
        <v>0</v>
      </c>
      <c r="M49" s="39">
        <f t="array" ref="M49">K49/SUM(('Call Omzet'!C:C&lt;&gt;"")/COUNTIF('Call Omzet'!C:C,'Call Omzet'!C:C&amp;""))</f>
        <v>0</v>
      </c>
      <c r="N49" s="32">
        <f>countifs('Call Omzet'!C:C,today(),'Call Omzet'!E:E,A49,'Call Omzet'!HX:HX,"&gt;0")</f>
        <v>0</v>
      </c>
      <c r="O49" s="34">
        <v>2.0E7</v>
      </c>
      <c r="P49" s="35">
        <f>sumif('Call Omzet'!E:E,A49,'Call Omzet'!HX:HX)</f>
        <v>0</v>
      </c>
      <c r="Q49" s="38">
        <f t="shared" si="3"/>
        <v>0</v>
      </c>
      <c r="R49" s="35">
        <f t="array" ref="R49">P49/SUM(('Call Omzet'!C:C&lt;&gt;"")/COUNTIF('Call Omzet'!C:C,'Call Omzet'!C:C&amp;""))</f>
        <v>0</v>
      </c>
      <c r="S49" s="35">
        <f>sumifs('Call Omzet'!HX:HX,'Call Omzet'!C:C,today(),'Call Omzet'!E:E,A49)</f>
        <v>0</v>
      </c>
      <c r="T49" s="34">
        <v>2000000.0</v>
      </c>
      <c r="U49" s="35">
        <f>sumif('Call Omzet'!E:E,A49,'Call Omzet'!HS:HS)+sumif('Call Omzet'!E:E,A49,'Call Omzet'!HT:HT)</f>
        <v>0</v>
      </c>
      <c r="V49" s="36">
        <f t="shared" si="4"/>
        <v>0</v>
      </c>
      <c r="W49" s="35">
        <v>30.0</v>
      </c>
      <c r="X49" s="40">
        <f>IFERROR(__xludf.DUMMYFUNCTION("IFERROR(ROWS(UNIQUE(FILTER('Call Omzet'!S:S,('Call Omzet'!E:E=A49)*('Call Omzet'!HX:HX&gt;0)))),0)"),0.0)</f>
        <v>0</v>
      </c>
      <c r="Y49" s="36">
        <f t="shared" si="5"/>
        <v>0</v>
      </c>
      <c r="Z49" s="41">
        <f>SUMIF('Call Omzet'!E:E,A49,'Call Omzet'!HQ:HQ)</f>
        <v>0</v>
      </c>
      <c r="AA49" s="42" t="str">
        <f t="shared" si="6"/>
        <v>#DIV/0!</v>
      </c>
      <c r="AB49" s="36">
        <f t="array" ref="AB49">SUM(('Call Omzet'!C:C&lt;&gt;"")/COUNTIF('Call Omzet'!C:C,'Call Omzet'!C:C&amp;""))/25</f>
        <v>0.4</v>
      </c>
      <c r="AC49" s="40">
        <f t="shared" si="7"/>
        <v>0</v>
      </c>
      <c r="AD49" s="40">
        <f t="shared" si="8"/>
        <v>0</v>
      </c>
      <c r="AE49" s="40">
        <f t="shared" si="9"/>
        <v>0</v>
      </c>
      <c r="AF49" s="40">
        <f t="shared" si="10"/>
        <v>0</v>
      </c>
      <c r="AG49" s="40">
        <f t="shared" si="11"/>
        <v>0</v>
      </c>
      <c r="AH49" s="40">
        <f t="shared" si="12"/>
        <v>0</v>
      </c>
      <c r="AI49" s="40" t="str">
        <f t="shared" si="13"/>
        <v>D</v>
      </c>
      <c r="AJ49" s="32">
        <f t="shared" si="14"/>
        <v>0</v>
      </c>
    </row>
    <row r="50">
      <c r="A50" s="43" t="s">
        <v>6544</v>
      </c>
      <c r="B50" s="32" t="s">
        <v>6536</v>
      </c>
      <c r="C50" s="43" t="s">
        <v>6537</v>
      </c>
      <c r="D50" s="34" t="s">
        <v>238</v>
      </c>
      <c r="E50" s="34">
        <v>375.0</v>
      </c>
      <c r="F50" s="35">
        <f>countif('Call Omzet'!E:E,A50)</f>
        <v>0</v>
      </c>
      <c r="G50" s="36">
        <f t="shared" si="1"/>
        <v>0</v>
      </c>
      <c r="H50" s="37">
        <f t="array" ref="H50">F50/SUM(('Call Omzet'!C:C&lt;&gt;"")/COUNTIF('Call Omzet'!C:C,'Call Omzet'!C:C&amp;""))</f>
        <v>0</v>
      </c>
      <c r="I50" s="32">
        <f>countifs('Call Omzet'!C:C,today(),'Call Omzet'!E:E,A50)</f>
        <v>0</v>
      </c>
      <c r="J50" s="34">
        <v>200.0</v>
      </c>
      <c r="K50" s="35">
        <f>IFERROR(__xludf.DUMMYFUNCTION("IFERROR(ROWS(UNIQUE(FILTER('Call Omzet'!K:K,('Call Omzet'!E:E=A50)*('Call Omzet'!HX:HX&gt;0)))),0)"),0.0)</f>
        <v>0</v>
      </c>
      <c r="L50" s="38">
        <f t="shared" si="2"/>
        <v>0</v>
      </c>
      <c r="M50" s="39">
        <f t="array" ref="M50">K50/SUM(('Call Omzet'!C:C&lt;&gt;"")/COUNTIF('Call Omzet'!C:C,'Call Omzet'!C:C&amp;""))</f>
        <v>0</v>
      </c>
      <c r="N50" s="32">
        <f>countifs('Call Omzet'!C:C,today(),'Call Omzet'!E:E,A50,'Call Omzet'!HX:HX,"&gt;0")</f>
        <v>0</v>
      </c>
      <c r="O50" s="34">
        <v>2.0E7</v>
      </c>
      <c r="P50" s="35">
        <f>sumif('Call Omzet'!E:E,A50,'Call Omzet'!HX:HX)</f>
        <v>0</v>
      </c>
      <c r="Q50" s="38">
        <f t="shared" si="3"/>
        <v>0</v>
      </c>
      <c r="R50" s="35">
        <f t="array" ref="R50">P50/SUM(('Call Omzet'!C:C&lt;&gt;"")/COUNTIF('Call Omzet'!C:C,'Call Omzet'!C:C&amp;""))</f>
        <v>0</v>
      </c>
      <c r="S50" s="35">
        <f>sumifs('Call Omzet'!HX:HX,'Call Omzet'!C:C,today(),'Call Omzet'!E:E,A50)</f>
        <v>0</v>
      </c>
      <c r="T50" s="34">
        <v>2000000.0</v>
      </c>
      <c r="U50" s="35">
        <f>sumif('Call Omzet'!E:E,A50,'Call Omzet'!HS:HS)+sumif('Call Omzet'!E:E,A50,'Call Omzet'!HT:HT)</f>
        <v>0</v>
      </c>
      <c r="V50" s="36">
        <f t="shared" si="4"/>
        <v>0</v>
      </c>
      <c r="W50" s="35">
        <v>30.0</v>
      </c>
      <c r="X50" s="40">
        <f>IFERROR(__xludf.DUMMYFUNCTION("IFERROR(ROWS(UNIQUE(FILTER('Call Omzet'!S:S,('Call Omzet'!E:E=A50)*('Call Omzet'!HX:HX&gt;0)))),0)"),0.0)</f>
        <v>0</v>
      </c>
      <c r="Y50" s="36">
        <f t="shared" si="5"/>
        <v>0</v>
      </c>
      <c r="Z50" s="41">
        <f>SUMIF('Call Omzet'!E:E,A50,'Call Omzet'!HQ:HQ)</f>
        <v>0</v>
      </c>
      <c r="AA50" s="42" t="str">
        <f t="shared" si="6"/>
        <v>#DIV/0!</v>
      </c>
      <c r="AB50" s="36">
        <f t="array" ref="AB50">SUM(('Call Omzet'!C:C&lt;&gt;"")/COUNTIF('Call Omzet'!C:C,'Call Omzet'!C:C&amp;""))/25</f>
        <v>0.4</v>
      </c>
      <c r="AC50" s="40">
        <f t="shared" si="7"/>
        <v>0</v>
      </c>
      <c r="AD50" s="40">
        <f t="shared" si="8"/>
        <v>0</v>
      </c>
      <c r="AE50" s="40">
        <f t="shared" si="9"/>
        <v>0</v>
      </c>
      <c r="AF50" s="40">
        <f t="shared" si="10"/>
        <v>0</v>
      </c>
      <c r="AG50" s="40">
        <f t="shared" si="11"/>
        <v>0</v>
      </c>
      <c r="AH50" s="40">
        <f t="shared" si="12"/>
        <v>0</v>
      </c>
      <c r="AI50" s="40" t="str">
        <f t="shared" si="13"/>
        <v>D</v>
      </c>
      <c r="AJ50" s="32">
        <f t="shared" si="14"/>
        <v>0</v>
      </c>
    </row>
    <row r="51">
      <c r="A51" s="43" t="s">
        <v>6545</v>
      </c>
      <c r="B51" s="32" t="s">
        <v>6536</v>
      </c>
      <c r="C51" s="43" t="s">
        <v>6537</v>
      </c>
      <c r="D51" s="34" t="s">
        <v>238</v>
      </c>
      <c r="E51" s="35">
        <v>375.0</v>
      </c>
      <c r="F51" s="35">
        <f>countif('Call Omzet'!E:E,A51)</f>
        <v>0</v>
      </c>
      <c r="G51" s="36">
        <f t="shared" si="1"/>
        <v>0</v>
      </c>
      <c r="H51" s="37">
        <f t="array" ref="H51">F51/SUM(('Call Omzet'!C:C&lt;&gt;"")/COUNTIF('Call Omzet'!C:C,'Call Omzet'!C:C&amp;""))</f>
        <v>0</v>
      </c>
      <c r="I51" s="32">
        <f>countifs('Call Omzet'!C:C,today(),'Call Omzet'!E:E,A51)</f>
        <v>0</v>
      </c>
      <c r="J51" s="34">
        <v>200.0</v>
      </c>
      <c r="K51" s="35">
        <f>IFERROR(__xludf.DUMMYFUNCTION("IFERROR(ROWS(UNIQUE(FILTER('Call Omzet'!K:K,('Call Omzet'!E:E=A51)*('Call Omzet'!HX:HX&gt;0)))),0)"),0.0)</f>
        <v>0</v>
      </c>
      <c r="L51" s="38">
        <f t="shared" si="2"/>
        <v>0</v>
      </c>
      <c r="M51" s="39">
        <f t="array" ref="M51">K51/SUM(('Call Omzet'!C:C&lt;&gt;"")/COUNTIF('Call Omzet'!C:C,'Call Omzet'!C:C&amp;""))</f>
        <v>0</v>
      </c>
      <c r="N51" s="32">
        <f>countifs('Call Omzet'!C:C,today(),'Call Omzet'!E:E,A51,'Call Omzet'!HX:HX,"&gt;0")</f>
        <v>0</v>
      </c>
      <c r="O51" s="34">
        <v>2.0E7</v>
      </c>
      <c r="P51" s="35">
        <f>sumif('Call Omzet'!E:E,A51,'Call Omzet'!HX:HX)</f>
        <v>0</v>
      </c>
      <c r="Q51" s="38">
        <f t="shared" si="3"/>
        <v>0</v>
      </c>
      <c r="R51" s="35">
        <f t="array" ref="R51">P51/SUM(('Call Omzet'!C:C&lt;&gt;"")/COUNTIF('Call Omzet'!C:C,'Call Omzet'!C:C&amp;""))</f>
        <v>0</v>
      </c>
      <c r="S51" s="35">
        <f>sumifs('Call Omzet'!HX:HX,'Call Omzet'!C:C,today(),'Call Omzet'!E:E,A51)</f>
        <v>0</v>
      </c>
      <c r="T51" s="34">
        <v>2000000.0</v>
      </c>
      <c r="U51" s="35">
        <f>sumif('Call Omzet'!E:E,A51,'Call Omzet'!HS:HS)+sumif('Call Omzet'!E:E,A51,'Call Omzet'!HT:HT)</f>
        <v>0</v>
      </c>
      <c r="V51" s="36">
        <f t="shared" si="4"/>
        <v>0</v>
      </c>
      <c r="W51" s="35">
        <v>30.0</v>
      </c>
      <c r="X51" s="40">
        <f>IFERROR(__xludf.DUMMYFUNCTION("IFERROR(ROWS(UNIQUE(FILTER('Call Omzet'!S:S,('Call Omzet'!E:E=A51)*('Call Omzet'!HX:HX&gt;0)))),0)"),0.0)</f>
        <v>0</v>
      </c>
      <c r="Y51" s="36">
        <f t="shared" si="5"/>
        <v>0</v>
      </c>
      <c r="Z51" s="41">
        <f>SUMIF('Call Omzet'!E:E,A51,'Call Omzet'!HQ:HQ)</f>
        <v>0</v>
      </c>
      <c r="AA51" s="42" t="str">
        <f t="shared" si="6"/>
        <v>#DIV/0!</v>
      </c>
      <c r="AB51" s="36">
        <f t="array" ref="AB51">SUM(('Call Omzet'!C:C&lt;&gt;"")/COUNTIF('Call Omzet'!C:C,'Call Omzet'!C:C&amp;""))/25</f>
        <v>0.4</v>
      </c>
      <c r="AC51" s="40">
        <f t="shared" si="7"/>
        <v>0</v>
      </c>
      <c r="AD51" s="40">
        <f t="shared" si="8"/>
        <v>0</v>
      </c>
      <c r="AE51" s="40">
        <f t="shared" si="9"/>
        <v>0</v>
      </c>
      <c r="AF51" s="40">
        <f t="shared" si="10"/>
        <v>0</v>
      </c>
      <c r="AG51" s="40">
        <f t="shared" si="11"/>
        <v>0</v>
      </c>
      <c r="AH51" s="40">
        <f t="shared" si="12"/>
        <v>0</v>
      </c>
      <c r="AI51" s="40" t="str">
        <f t="shared" si="13"/>
        <v>D</v>
      </c>
      <c r="AJ51" s="32">
        <f t="shared" si="14"/>
        <v>0</v>
      </c>
    </row>
    <row r="52">
      <c r="A52" s="43" t="s">
        <v>6546</v>
      </c>
      <c r="B52" s="32" t="s">
        <v>6536</v>
      </c>
      <c r="C52" s="43" t="s">
        <v>6537</v>
      </c>
      <c r="D52" s="34" t="s">
        <v>238</v>
      </c>
      <c r="E52" s="35">
        <v>375.0</v>
      </c>
      <c r="F52" s="35">
        <f>countif('Call Omzet'!E:E,A52)</f>
        <v>0</v>
      </c>
      <c r="G52" s="36">
        <f t="shared" si="1"/>
        <v>0</v>
      </c>
      <c r="H52" s="37">
        <f t="array" ref="H52">F52/SUM(('Call Omzet'!C:C&lt;&gt;"")/COUNTIF('Call Omzet'!C:C,'Call Omzet'!C:C&amp;""))</f>
        <v>0</v>
      </c>
      <c r="I52" s="32">
        <f>countifs('Call Omzet'!C:C,today(),'Call Omzet'!E:E,A52)</f>
        <v>0</v>
      </c>
      <c r="J52" s="34">
        <v>200.0</v>
      </c>
      <c r="K52" s="35">
        <f>IFERROR(__xludf.DUMMYFUNCTION("IFERROR(ROWS(UNIQUE(FILTER('Call Omzet'!K:K,('Call Omzet'!E:E=A52)*('Call Omzet'!HX:HX&gt;0)))),0)"),0.0)</f>
        <v>0</v>
      </c>
      <c r="L52" s="38">
        <f t="shared" si="2"/>
        <v>0</v>
      </c>
      <c r="M52" s="39">
        <f t="array" ref="M52">K52/SUM(('Call Omzet'!C:C&lt;&gt;"")/COUNTIF('Call Omzet'!C:C,'Call Omzet'!C:C&amp;""))</f>
        <v>0</v>
      </c>
      <c r="N52" s="32">
        <f>countifs('Call Omzet'!C:C,today(),'Call Omzet'!E:E,A52,'Call Omzet'!HX:HX,"&gt;0")</f>
        <v>0</v>
      </c>
      <c r="O52" s="34">
        <v>2.0E7</v>
      </c>
      <c r="P52" s="35">
        <f>sumif('Call Omzet'!E:E,A52,'Call Omzet'!HX:HX)</f>
        <v>0</v>
      </c>
      <c r="Q52" s="38">
        <f t="shared" si="3"/>
        <v>0</v>
      </c>
      <c r="R52" s="35">
        <f t="array" ref="R52">P52/SUM(('Call Omzet'!C:C&lt;&gt;"")/COUNTIF('Call Omzet'!C:C,'Call Omzet'!C:C&amp;""))</f>
        <v>0</v>
      </c>
      <c r="S52" s="35">
        <f>sumifs('Call Omzet'!HX:HX,'Call Omzet'!C:C,today(),'Call Omzet'!E:E,A52)</f>
        <v>0</v>
      </c>
      <c r="T52" s="34">
        <v>2000000.0</v>
      </c>
      <c r="U52" s="35">
        <f>sumif('Call Omzet'!E:E,A52,'Call Omzet'!HS:HS)+sumif('Call Omzet'!E:E,A52,'Call Omzet'!HT:HT)</f>
        <v>0</v>
      </c>
      <c r="V52" s="36">
        <f t="shared" si="4"/>
        <v>0</v>
      </c>
      <c r="W52" s="35">
        <v>30.0</v>
      </c>
      <c r="X52" s="40">
        <f>IFERROR(__xludf.DUMMYFUNCTION("IFERROR(ROWS(UNIQUE(FILTER('Call Omzet'!S:S,('Call Omzet'!E:E=A52)*('Call Omzet'!HX:HX&gt;0)))),0)"),0.0)</f>
        <v>0</v>
      </c>
      <c r="Y52" s="36">
        <f t="shared" si="5"/>
        <v>0</v>
      </c>
      <c r="Z52" s="41">
        <f>SUMIF('Call Omzet'!E:E,A52,'Call Omzet'!HQ:HQ)</f>
        <v>0</v>
      </c>
      <c r="AA52" s="42" t="str">
        <f t="shared" si="6"/>
        <v>#DIV/0!</v>
      </c>
      <c r="AB52" s="36">
        <f t="array" ref="AB52">SUM(('Call Omzet'!C:C&lt;&gt;"")/COUNTIF('Call Omzet'!C:C,'Call Omzet'!C:C&amp;""))/25</f>
        <v>0.4</v>
      </c>
      <c r="AC52" s="40">
        <f t="shared" si="7"/>
        <v>0</v>
      </c>
      <c r="AD52" s="40">
        <f t="shared" si="8"/>
        <v>0</v>
      </c>
      <c r="AE52" s="40">
        <f t="shared" si="9"/>
        <v>0</v>
      </c>
      <c r="AF52" s="40">
        <f t="shared" si="10"/>
        <v>0</v>
      </c>
      <c r="AG52" s="40">
        <f t="shared" si="11"/>
        <v>0</v>
      </c>
      <c r="AH52" s="40">
        <f t="shared" si="12"/>
        <v>0</v>
      </c>
      <c r="AI52" s="40" t="str">
        <f t="shared" si="13"/>
        <v>D</v>
      </c>
      <c r="AJ52" s="32">
        <f t="shared" si="14"/>
        <v>0</v>
      </c>
    </row>
    <row r="53">
      <c r="A53" s="43" t="s">
        <v>6547</v>
      </c>
      <c r="B53" s="32" t="s">
        <v>6536</v>
      </c>
      <c r="C53" s="32" t="s">
        <v>6537</v>
      </c>
      <c r="D53" s="34" t="s">
        <v>238</v>
      </c>
      <c r="E53" s="35">
        <v>375.0</v>
      </c>
      <c r="F53" s="35">
        <f>countif('Call Omzet'!E:E,A53)</f>
        <v>0</v>
      </c>
      <c r="G53" s="36">
        <f t="shared" si="1"/>
        <v>0</v>
      </c>
      <c r="H53" s="37">
        <f t="array" ref="H53">F53/SUM(('Call Omzet'!C:C&lt;&gt;"")/COUNTIF('Call Omzet'!C:C,'Call Omzet'!C:C&amp;""))</f>
        <v>0</v>
      </c>
      <c r="I53" s="32">
        <f>countifs('Call Omzet'!C:C,today(),'Call Omzet'!E:E,A53)</f>
        <v>0</v>
      </c>
      <c r="J53" s="34">
        <v>200.0</v>
      </c>
      <c r="K53" s="35">
        <f>IFERROR(__xludf.DUMMYFUNCTION("IFERROR(ROWS(UNIQUE(FILTER('Call Omzet'!K:K,('Call Omzet'!E:E=A53)*('Call Omzet'!HX:HX&gt;0)))),0)"),0.0)</f>
        <v>0</v>
      </c>
      <c r="L53" s="38">
        <f t="shared" si="2"/>
        <v>0</v>
      </c>
      <c r="M53" s="39">
        <f t="array" ref="M53">K53/SUM(('Call Omzet'!C:C&lt;&gt;"")/COUNTIF('Call Omzet'!C:C,'Call Omzet'!C:C&amp;""))</f>
        <v>0</v>
      </c>
      <c r="N53" s="32">
        <f>countifs('Call Omzet'!C:C,today(),'Call Omzet'!E:E,A53,'Call Omzet'!HX:HX,"&gt;0")</f>
        <v>0</v>
      </c>
      <c r="O53" s="34">
        <v>2.0E7</v>
      </c>
      <c r="P53" s="35">
        <f>sumif('Call Omzet'!E:E,A53,'Call Omzet'!HX:HX)</f>
        <v>0</v>
      </c>
      <c r="Q53" s="38">
        <f t="shared" si="3"/>
        <v>0</v>
      </c>
      <c r="R53" s="35">
        <f t="array" ref="R53">P53/SUM(('Call Omzet'!C:C&lt;&gt;"")/COUNTIF('Call Omzet'!C:C,'Call Omzet'!C:C&amp;""))</f>
        <v>0</v>
      </c>
      <c r="S53" s="35">
        <f>sumifs('Call Omzet'!HX:HX,'Call Omzet'!C:C,today(),'Call Omzet'!E:E,A53)</f>
        <v>0</v>
      </c>
      <c r="T53" s="34">
        <v>2000000.0</v>
      </c>
      <c r="U53" s="35">
        <f>sumif('Call Omzet'!E:E,A53,'Call Omzet'!HS:HS)+sumif('Call Omzet'!E:E,A53,'Call Omzet'!HT:HT)</f>
        <v>0</v>
      </c>
      <c r="V53" s="36">
        <f t="shared" si="4"/>
        <v>0</v>
      </c>
      <c r="W53" s="35">
        <v>30.0</v>
      </c>
      <c r="X53" s="40">
        <f>IFERROR(__xludf.DUMMYFUNCTION("IFERROR(ROWS(UNIQUE(FILTER('Call Omzet'!S:S,('Call Omzet'!E:E=A53)*('Call Omzet'!HX:HX&gt;0)))),0)"),0.0)</f>
        <v>0</v>
      </c>
      <c r="Y53" s="36">
        <f t="shared" si="5"/>
        <v>0</v>
      </c>
      <c r="Z53" s="41">
        <f>SUMIF('Call Omzet'!E:E,A53,'Call Omzet'!HQ:HQ)</f>
        <v>0</v>
      </c>
      <c r="AA53" s="42" t="str">
        <f t="shared" si="6"/>
        <v>#DIV/0!</v>
      </c>
      <c r="AB53" s="36">
        <f t="array" ref="AB53">SUM(('Call Omzet'!C:C&lt;&gt;"")/COUNTIF('Call Omzet'!C:C,'Call Omzet'!C:C&amp;""))/25</f>
        <v>0.4</v>
      </c>
      <c r="AC53" s="40">
        <f t="shared" si="7"/>
        <v>0</v>
      </c>
      <c r="AD53" s="40">
        <f t="shared" si="8"/>
        <v>0</v>
      </c>
      <c r="AE53" s="40">
        <f t="shared" si="9"/>
        <v>0</v>
      </c>
      <c r="AF53" s="40">
        <f t="shared" si="10"/>
        <v>0</v>
      </c>
      <c r="AG53" s="40">
        <f t="shared" si="11"/>
        <v>0</v>
      </c>
      <c r="AH53" s="40">
        <f t="shared" si="12"/>
        <v>0</v>
      </c>
      <c r="AI53" s="40" t="str">
        <f t="shared" si="13"/>
        <v>D</v>
      </c>
      <c r="AJ53" s="32">
        <f t="shared" si="14"/>
        <v>0</v>
      </c>
    </row>
    <row r="54">
      <c r="A54" s="44" t="s">
        <v>3251</v>
      </c>
      <c r="B54" s="33" t="s">
        <v>237</v>
      </c>
      <c r="C54" s="45" t="s">
        <v>239</v>
      </c>
      <c r="D54" s="34" t="s">
        <v>238</v>
      </c>
      <c r="E54" s="35">
        <v>375.0</v>
      </c>
      <c r="F54" s="35">
        <f>countif('Call Omzet'!E:E,A54)</f>
        <v>64</v>
      </c>
      <c r="G54" s="36">
        <f t="shared" si="1"/>
        <v>0.1706666667</v>
      </c>
      <c r="H54" s="37">
        <f t="array" ref="H54">F54/SUM(('Call Omzet'!C:C&lt;&gt;"")/COUNTIF('Call Omzet'!C:C,'Call Omzet'!C:C&amp;""))</f>
        <v>6.4</v>
      </c>
      <c r="I54" s="32">
        <f>countifs('Call Omzet'!C:C,today(),'Call Omzet'!E:E,A54)</f>
        <v>10</v>
      </c>
      <c r="J54" s="34">
        <v>200.0</v>
      </c>
      <c r="K54" s="35">
        <f>IFERROR(__xludf.DUMMYFUNCTION("IFERROR(ROWS(UNIQUE(FILTER('Call Omzet'!K:K,('Call Omzet'!E:E=A54)*('Call Omzet'!HX:HX&gt;0)))),0)"),33.0)</f>
        <v>33</v>
      </c>
      <c r="L54" s="38">
        <f t="shared" si="2"/>
        <v>0.165</v>
      </c>
      <c r="M54" s="39">
        <f t="array" ref="M54">K54/SUM(('Call Omzet'!C:C&lt;&gt;"")/COUNTIF('Call Omzet'!C:C,'Call Omzet'!C:C&amp;""))</f>
        <v>3.3</v>
      </c>
      <c r="N54" s="32">
        <f>countifs('Call Omzet'!C:C,today(),'Call Omzet'!E:E,A54,'Call Omzet'!HX:HX,"&gt;0")</f>
        <v>7</v>
      </c>
      <c r="O54" s="34">
        <v>2.0E7</v>
      </c>
      <c r="P54" s="35">
        <f>sumif('Call Omzet'!E:E,A54,'Call Omzet'!HX:HX)</f>
        <v>2810500</v>
      </c>
      <c r="Q54" s="38">
        <f t="shared" si="3"/>
        <v>0.140525</v>
      </c>
      <c r="R54" s="35">
        <f t="array" ref="R54">P54/SUM(('Call Omzet'!C:C&lt;&gt;"")/COUNTIF('Call Omzet'!C:C,'Call Omzet'!C:C&amp;""))</f>
        <v>281050</v>
      </c>
      <c r="S54" s="35">
        <f>sumifs('Call Omzet'!HX:HX,'Call Omzet'!C:C,today(),'Call Omzet'!E:E,A54)</f>
        <v>504000</v>
      </c>
      <c r="T54" s="34">
        <v>2000000.0</v>
      </c>
      <c r="U54" s="35">
        <f>sumif('Call Omzet'!E:E,A54,'Call Omzet'!HS:HS)+sumif('Call Omzet'!E:E,A54,'Call Omzet'!HT:HT)</f>
        <v>50500</v>
      </c>
      <c r="V54" s="36">
        <f t="shared" si="4"/>
        <v>0.02525</v>
      </c>
      <c r="W54" s="35">
        <v>30.0</v>
      </c>
      <c r="X54" s="40">
        <f>IFERROR(__xludf.DUMMYFUNCTION("IFERROR(ROWS(UNIQUE(FILTER('Call Omzet'!S:S,('Call Omzet'!E:E=A54)*('Call Omzet'!HX:HX&gt;0)))),0)"),4.0)</f>
        <v>4</v>
      </c>
      <c r="Y54" s="36">
        <f t="shared" si="5"/>
        <v>0.1333333333</v>
      </c>
      <c r="Z54" s="41">
        <f>SUMIF('Call Omzet'!E:E,A54,'Call Omzet'!HQ:HQ)</f>
        <v>129</v>
      </c>
      <c r="AA54" s="42">
        <f t="shared" si="6"/>
        <v>2.015625</v>
      </c>
      <c r="AB54" s="36">
        <f t="array" ref="AB54">SUM(('Call Omzet'!C:C&lt;&gt;"")/COUNTIF('Call Omzet'!C:C,'Call Omzet'!C:C&amp;""))/25</f>
        <v>0.4</v>
      </c>
      <c r="AC54" s="40">
        <f t="shared" si="7"/>
        <v>3.413333333</v>
      </c>
      <c r="AD54" s="40">
        <f t="shared" si="8"/>
        <v>3.3</v>
      </c>
      <c r="AE54" s="40">
        <f t="shared" si="9"/>
        <v>3.513125</v>
      </c>
      <c r="AF54" s="40">
        <f t="shared" si="10"/>
        <v>0.37875</v>
      </c>
      <c r="AG54" s="40">
        <f t="shared" si="11"/>
        <v>2</v>
      </c>
      <c r="AH54" s="40">
        <f t="shared" si="12"/>
        <v>12.60520833</v>
      </c>
      <c r="AI54" s="40" t="str">
        <f t="shared" si="13"/>
        <v>D</v>
      </c>
      <c r="AJ54" s="32">
        <f t="shared" si="14"/>
        <v>0</v>
      </c>
    </row>
    <row r="55">
      <c r="A55" s="46" t="s">
        <v>1094</v>
      </c>
      <c r="B55" s="33" t="s">
        <v>237</v>
      </c>
      <c r="C55" s="45" t="s">
        <v>6548</v>
      </c>
      <c r="D55" s="34" t="s">
        <v>238</v>
      </c>
      <c r="E55" s="35">
        <v>375.0</v>
      </c>
      <c r="F55" s="35">
        <f>countif('Call Omzet'!E:E,A55)</f>
        <v>74</v>
      </c>
      <c r="G55" s="36">
        <f t="shared" si="1"/>
        <v>0.1973333333</v>
      </c>
      <c r="H55" s="37">
        <f t="array" ref="H55">F55/SUM(('Call Omzet'!C:C&lt;&gt;"")/COUNTIF('Call Omzet'!C:C,'Call Omzet'!C:C&amp;""))</f>
        <v>7.4</v>
      </c>
      <c r="I55" s="32">
        <f>countifs('Call Omzet'!C:C,today(),'Call Omzet'!E:E,A55)</f>
        <v>9</v>
      </c>
      <c r="J55" s="34">
        <v>200.0</v>
      </c>
      <c r="K55" s="35">
        <f>IFERROR(__xludf.DUMMYFUNCTION("IFERROR(ROWS(UNIQUE(FILTER('Call Omzet'!K:K,('Call Omzet'!E:E=A55)*('Call Omzet'!HX:HX&gt;0)))),0)"),62.0)</f>
        <v>62</v>
      </c>
      <c r="L55" s="38">
        <f t="shared" si="2"/>
        <v>0.31</v>
      </c>
      <c r="M55" s="39">
        <f t="array" ref="M55">K55/SUM(('Call Omzet'!C:C&lt;&gt;"")/COUNTIF('Call Omzet'!C:C,'Call Omzet'!C:C&amp;""))</f>
        <v>6.2</v>
      </c>
      <c r="N55" s="32">
        <f>countifs('Call Omzet'!C:C,today(),'Call Omzet'!E:E,A55,'Call Omzet'!HX:HX,"&gt;0")</f>
        <v>9</v>
      </c>
      <c r="O55" s="34">
        <v>2.0E7</v>
      </c>
      <c r="P55" s="35">
        <f>sumif('Call Omzet'!E:E,A55,'Call Omzet'!HX:HX)</f>
        <v>5181500</v>
      </c>
      <c r="Q55" s="38">
        <f t="shared" si="3"/>
        <v>0.259075</v>
      </c>
      <c r="R55" s="35">
        <f t="array" ref="R55">P55/SUM(('Call Omzet'!C:C&lt;&gt;"")/COUNTIF('Call Omzet'!C:C,'Call Omzet'!C:C&amp;""))</f>
        <v>518150</v>
      </c>
      <c r="S55" s="35">
        <f>sumifs('Call Omzet'!HX:HX,'Call Omzet'!C:C,today(),'Call Omzet'!E:E,A55)</f>
        <v>790000</v>
      </c>
      <c r="T55" s="34">
        <v>2000000.0</v>
      </c>
      <c r="U55" s="35">
        <f>sumif('Call Omzet'!E:E,A55,'Call Omzet'!HS:HS)+sumif('Call Omzet'!E:E,A55,'Call Omzet'!HT:HT)</f>
        <v>174000</v>
      </c>
      <c r="V55" s="36">
        <f t="shared" si="4"/>
        <v>0.087</v>
      </c>
      <c r="W55" s="35">
        <v>30.0</v>
      </c>
      <c r="X55" s="40">
        <f>IFERROR(__xludf.DUMMYFUNCTION("IFERROR(ROWS(UNIQUE(FILTER('Call Omzet'!S:S,('Call Omzet'!E:E=A55)*('Call Omzet'!HX:HX&gt;0)))),0)"),17.0)</f>
        <v>17</v>
      </c>
      <c r="Y55" s="36">
        <f t="shared" si="5"/>
        <v>0.5666666667</v>
      </c>
      <c r="Z55" s="41">
        <f>SUMIF('Call Omzet'!E:E,A55,'Call Omzet'!HQ:HQ)</f>
        <v>8</v>
      </c>
      <c r="AA55" s="42">
        <f t="shared" si="6"/>
        <v>0.1081081081</v>
      </c>
      <c r="AB55" s="36">
        <f t="array" ref="AB55">SUM(('Call Omzet'!C:C&lt;&gt;"")/COUNTIF('Call Omzet'!C:C,'Call Omzet'!C:C&amp;""))/25</f>
        <v>0.4</v>
      </c>
      <c r="AC55" s="40">
        <f t="shared" si="7"/>
        <v>3.946666667</v>
      </c>
      <c r="AD55" s="40">
        <f t="shared" si="8"/>
        <v>6.2</v>
      </c>
      <c r="AE55" s="40">
        <f t="shared" si="9"/>
        <v>6.476875</v>
      </c>
      <c r="AF55" s="40">
        <f t="shared" si="10"/>
        <v>1.305</v>
      </c>
      <c r="AG55" s="40">
        <f t="shared" si="11"/>
        <v>8.5</v>
      </c>
      <c r="AH55" s="40">
        <f t="shared" si="12"/>
        <v>26.42854167</v>
      </c>
      <c r="AI55" s="40" t="str">
        <f t="shared" si="13"/>
        <v>D</v>
      </c>
      <c r="AJ55" s="32">
        <f t="shared" si="14"/>
        <v>0</v>
      </c>
    </row>
    <row r="56">
      <c r="A56" s="44" t="s">
        <v>6549</v>
      </c>
      <c r="B56" s="33" t="s">
        <v>237</v>
      </c>
      <c r="C56" s="45" t="s">
        <v>239</v>
      </c>
      <c r="D56" s="34" t="s">
        <v>6550</v>
      </c>
      <c r="E56" s="35">
        <v>375.0</v>
      </c>
      <c r="F56" s="35">
        <f>countif('Call Omzet'!E:E,A56)</f>
        <v>0</v>
      </c>
      <c r="G56" s="36">
        <f t="shared" si="1"/>
        <v>0</v>
      </c>
      <c r="H56" s="37">
        <f t="array" ref="H56">F56/SUM(('Call Omzet'!C:C&lt;&gt;"")/COUNTIF('Call Omzet'!C:C,'Call Omzet'!C:C&amp;""))</f>
        <v>0</v>
      </c>
      <c r="I56" s="32">
        <f>countifs('Call Omzet'!C:C,today(),'Call Omzet'!E:E,A56)</f>
        <v>0</v>
      </c>
      <c r="J56" s="34">
        <v>200.0</v>
      </c>
      <c r="K56" s="35">
        <f>IFERROR(__xludf.DUMMYFUNCTION("IFERROR(ROWS(UNIQUE(FILTER('Call Omzet'!K:K,('Call Omzet'!E:E=A56)*('Call Omzet'!HX:HX&gt;0)))),0)"),0.0)</f>
        <v>0</v>
      </c>
      <c r="L56" s="38">
        <f t="shared" si="2"/>
        <v>0</v>
      </c>
      <c r="M56" s="39">
        <f t="array" ref="M56">K56/SUM(('Call Omzet'!C:C&lt;&gt;"")/COUNTIF('Call Omzet'!C:C,'Call Omzet'!C:C&amp;""))</f>
        <v>0</v>
      </c>
      <c r="N56" s="32">
        <f>countifs('Call Omzet'!C:C,today(),'Call Omzet'!E:E,A56,'Call Omzet'!HX:HX,"&gt;0")</f>
        <v>0</v>
      </c>
      <c r="O56" s="34">
        <v>2.0E7</v>
      </c>
      <c r="P56" s="35">
        <f>sumif('Call Omzet'!E:E,A56,'Call Omzet'!HX:HX)</f>
        <v>0</v>
      </c>
      <c r="Q56" s="38">
        <f t="shared" si="3"/>
        <v>0</v>
      </c>
      <c r="R56" s="35">
        <f t="array" ref="R56">P56/SUM(('Call Omzet'!C:C&lt;&gt;"")/COUNTIF('Call Omzet'!C:C,'Call Omzet'!C:C&amp;""))</f>
        <v>0</v>
      </c>
      <c r="S56" s="35">
        <f>sumifs('Call Omzet'!HX:HX,'Call Omzet'!C:C,today(),'Call Omzet'!E:E,A56)</f>
        <v>0</v>
      </c>
      <c r="T56" s="34">
        <v>2000000.0</v>
      </c>
      <c r="U56" s="35">
        <f>sumif('Call Omzet'!E:E,A56,'Call Omzet'!HS:HS)+sumif('Call Omzet'!E:E,A56,'Call Omzet'!HT:HT)</f>
        <v>0</v>
      </c>
      <c r="V56" s="36">
        <f t="shared" si="4"/>
        <v>0</v>
      </c>
      <c r="W56" s="35">
        <v>30.0</v>
      </c>
      <c r="X56" s="40">
        <f>IFERROR(__xludf.DUMMYFUNCTION("IFERROR(ROWS(UNIQUE(FILTER('Call Omzet'!S:S,('Call Omzet'!E:E=A56)*('Call Omzet'!HX:HX&gt;0)))),0)"),0.0)</f>
        <v>0</v>
      </c>
      <c r="Y56" s="36">
        <f t="shared" si="5"/>
        <v>0</v>
      </c>
      <c r="Z56" s="41">
        <f>SUMIF('Call Omzet'!E:E,A56,'Call Omzet'!HQ:HQ)</f>
        <v>0</v>
      </c>
      <c r="AA56" s="42" t="str">
        <f t="shared" si="6"/>
        <v>#DIV/0!</v>
      </c>
      <c r="AB56" s="36">
        <f t="array" ref="AB56">SUM(('Call Omzet'!C:C&lt;&gt;"")/COUNTIF('Call Omzet'!C:C,'Call Omzet'!C:C&amp;""))/25</f>
        <v>0.4</v>
      </c>
      <c r="AC56" s="40">
        <f t="shared" si="7"/>
        <v>0</v>
      </c>
      <c r="AD56" s="40">
        <f t="shared" si="8"/>
        <v>0</v>
      </c>
      <c r="AE56" s="40">
        <f t="shared" si="9"/>
        <v>0</v>
      </c>
      <c r="AF56" s="40">
        <f t="shared" si="10"/>
        <v>0</v>
      </c>
      <c r="AG56" s="40">
        <f t="shared" si="11"/>
        <v>0</v>
      </c>
      <c r="AH56" s="40">
        <f t="shared" si="12"/>
        <v>0</v>
      </c>
      <c r="AI56" s="40" t="str">
        <f t="shared" si="13"/>
        <v>D</v>
      </c>
      <c r="AJ56" s="32">
        <f t="shared" si="14"/>
        <v>0</v>
      </c>
    </row>
    <row r="57">
      <c r="A57" s="10" t="s">
        <v>2565</v>
      </c>
      <c r="B57" s="33" t="s">
        <v>237</v>
      </c>
      <c r="C57" s="45" t="s">
        <v>239</v>
      </c>
      <c r="D57" s="34" t="s">
        <v>6551</v>
      </c>
      <c r="E57" s="35">
        <v>375.0</v>
      </c>
      <c r="F57" s="35">
        <f>countif('Call Omzet'!E:E,A57)</f>
        <v>72</v>
      </c>
      <c r="G57" s="36">
        <f t="shared" si="1"/>
        <v>0.192</v>
      </c>
      <c r="H57" s="37">
        <f t="array" ref="H57">F57/SUM(('Call Omzet'!C:C&lt;&gt;"")/COUNTIF('Call Omzet'!C:C,'Call Omzet'!C:C&amp;""))</f>
        <v>7.2</v>
      </c>
      <c r="I57" s="32">
        <f>countifs('Call Omzet'!C:C,today(),'Call Omzet'!E:E,A57)</f>
        <v>16</v>
      </c>
      <c r="J57" s="34">
        <v>200.0</v>
      </c>
      <c r="K57" s="35">
        <f>IFERROR(__xludf.DUMMYFUNCTION("IFERROR(ROWS(UNIQUE(FILTER('Call Omzet'!K:K,('Call Omzet'!E:E=A57)*('Call Omzet'!HX:HX&gt;0)))),0)"),48.0)</f>
        <v>48</v>
      </c>
      <c r="L57" s="38">
        <f t="shared" si="2"/>
        <v>0.24</v>
      </c>
      <c r="M57" s="39">
        <f t="array" ref="M57">K57/SUM(('Call Omzet'!C:C&lt;&gt;"")/COUNTIF('Call Omzet'!C:C,'Call Omzet'!C:C&amp;""))</f>
        <v>4.8</v>
      </c>
      <c r="N57" s="32">
        <f>countifs('Call Omzet'!C:C,today(),'Call Omzet'!E:E,A57,'Call Omzet'!HX:HX,"&gt;0")</f>
        <v>12</v>
      </c>
      <c r="O57" s="34">
        <v>2.0E7</v>
      </c>
      <c r="P57" s="35">
        <f>sumif('Call Omzet'!E:E,A57,'Call Omzet'!HX:HX)</f>
        <v>3136500</v>
      </c>
      <c r="Q57" s="38">
        <f t="shared" si="3"/>
        <v>0.156825</v>
      </c>
      <c r="R57" s="35">
        <f t="array" ref="R57">P57/SUM(('Call Omzet'!C:C&lt;&gt;"")/COUNTIF('Call Omzet'!C:C,'Call Omzet'!C:C&amp;""))</f>
        <v>313650</v>
      </c>
      <c r="S57" s="35">
        <f>sumifs('Call Omzet'!HX:HX,'Call Omzet'!C:C,today(),'Call Omzet'!E:E,A57)</f>
        <v>700500</v>
      </c>
      <c r="T57" s="34">
        <v>2000000.0</v>
      </c>
      <c r="U57" s="35">
        <f>sumif('Call Omzet'!E:E,A57,'Call Omzet'!HS:HS)+sumif('Call Omzet'!E:E,A57,'Call Omzet'!HT:HT)</f>
        <v>16500</v>
      </c>
      <c r="V57" s="36">
        <f t="shared" si="4"/>
        <v>0.00825</v>
      </c>
      <c r="W57" s="35">
        <v>30.0</v>
      </c>
      <c r="X57" s="40">
        <f>IFERROR(__xludf.DUMMYFUNCTION("IFERROR(ROWS(UNIQUE(FILTER('Call Omzet'!S:S,('Call Omzet'!E:E=A57)*('Call Omzet'!HX:HX&gt;0)))),0)"),1.0)</f>
        <v>1</v>
      </c>
      <c r="Y57" s="36">
        <f t="shared" si="5"/>
        <v>0.03333333333</v>
      </c>
      <c r="Z57" s="41">
        <f>SUMIF('Call Omzet'!E:E,A57,'Call Omzet'!HQ:HQ)</f>
        <v>4</v>
      </c>
      <c r="AA57" s="42">
        <f t="shared" si="6"/>
        <v>0.05555555556</v>
      </c>
      <c r="AB57" s="36">
        <f t="array" ref="AB57">SUM(('Call Omzet'!C:C&lt;&gt;"")/COUNTIF('Call Omzet'!C:C,'Call Omzet'!C:C&amp;""))/25</f>
        <v>0.4</v>
      </c>
      <c r="AC57" s="40">
        <f t="shared" si="7"/>
        <v>3.84</v>
      </c>
      <c r="AD57" s="40">
        <f t="shared" si="8"/>
        <v>4.8</v>
      </c>
      <c r="AE57" s="40">
        <f t="shared" si="9"/>
        <v>3.920625</v>
      </c>
      <c r="AF57" s="40">
        <f t="shared" si="10"/>
        <v>0.12375</v>
      </c>
      <c r="AG57" s="40">
        <f t="shared" si="11"/>
        <v>0.5</v>
      </c>
      <c r="AH57" s="40">
        <f t="shared" si="12"/>
        <v>13.184375</v>
      </c>
      <c r="AI57" s="40" t="str">
        <f t="shared" si="13"/>
        <v>D</v>
      </c>
      <c r="AJ57" s="32">
        <f t="shared" si="14"/>
        <v>0</v>
      </c>
    </row>
    <row r="58">
      <c r="A58" s="43"/>
      <c r="B58" s="32"/>
      <c r="C58" s="32"/>
      <c r="D58" s="34"/>
      <c r="E58" s="35"/>
      <c r="F58" s="35"/>
      <c r="G58" s="36"/>
      <c r="H58" s="37"/>
      <c r="I58" s="32"/>
      <c r="J58" s="34"/>
      <c r="K58" s="35"/>
      <c r="L58" s="38"/>
      <c r="M58" s="39"/>
      <c r="N58" s="32"/>
      <c r="O58" s="34"/>
      <c r="P58" s="35"/>
      <c r="Q58" s="38"/>
      <c r="R58" s="35"/>
      <c r="S58" s="35"/>
      <c r="T58" s="34"/>
      <c r="U58" s="35"/>
      <c r="V58" s="36"/>
      <c r="W58" s="35"/>
      <c r="X58" s="40"/>
      <c r="Y58" s="36"/>
      <c r="Z58" s="41"/>
      <c r="AA58" s="42"/>
      <c r="AB58" s="36"/>
      <c r="AC58" s="40"/>
      <c r="AD58" s="40"/>
      <c r="AE58" s="40"/>
      <c r="AF58" s="40"/>
      <c r="AG58" s="40"/>
      <c r="AH58" s="40"/>
      <c r="AI58" s="40"/>
      <c r="AJ58" s="32"/>
    </row>
    <row r="59">
      <c r="A59" s="43"/>
      <c r="B59" s="32"/>
      <c r="C59" s="32"/>
      <c r="D59" s="34"/>
      <c r="E59" s="35"/>
      <c r="F59" s="35"/>
      <c r="G59" s="36"/>
      <c r="H59" s="37"/>
      <c r="I59" s="32"/>
      <c r="J59" s="34"/>
      <c r="K59" s="35"/>
      <c r="L59" s="38"/>
      <c r="M59" s="39"/>
      <c r="N59" s="32"/>
      <c r="O59" s="34"/>
      <c r="P59" s="35"/>
      <c r="Q59" s="38"/>
      <c r="R59" s="35"/>
      <c r="S59" s="35"/>
      <c r="T59" s="34"/>
      <c r="U59" s="35"/>
      <c r="V59" s="36"/>
      <c r="W59" s="35"/>
      <c r="X59" s="40"/>
      <c r="Y59" s="36"/>
      <c r="Z59" s="41"/>
      <c r="AA59" s="42"/>
      <c r="AB59" s="36"/>
      <c r="AC59" s="40"/>
      <c r="AD59" s="40"/>
      <c r="AE59" s="40"/>
      <c r="AF59" s="40"/>
      <c r="AG59" s="40"/>
      <c r="AH59" s="40"/>
      <c r="AI59" s="40"/>
      <c r="AJ59" s="32"/>
    </row>
    <row r="60">
      <c r="A60" s="43"/>
      <c r="B60" s="32"/>
      <c r="C60" s="32"/>
      <c r="D60" s="34"/>
      <c r="E60" s="35"/>
      <c r="F60" s="35"/>
      <c r="G60" s="36"/>
      <c r="H60" s="37"/>
      <c r="I60" s="32"/>
      <c r="J60" s="34"/>
      <c r="K60" s="35"/>
      <c r="L60" s="38"/>
      <c r="M60" s="39"/>
      <c r="N60" s="32"/>
      <c r="O60" s="34"/>
      <c r="P60" s="35"/>
      <c r="Q60" s="38"/>
      <c r="R60" s="35"/>
      <c r="S60" s="35"/>
      <c r="T60" s="34"/>
      <c r="U60" s="35"/>
      <c r="V60" s="36"/>
      <c r="W60" s="35"/>
      <c r="X60" s="40"/>
      <c r="Y60" s="36"/>
      <c r="Z60" s="41"/>
      <c r="AA60" s="42"/>
      <c r="AB60" s="36"/>
      <c r="AC60" s="40"/>
      <c r="AD60" s="40"/>
      <c r="AE60" s="40"/>
      <c r="AF60" s="40"/>
      <c r="AG60" s="40"/>
      <c r="AH60" s="40"/>
      <c r="AI60" s="40"/>
      <c r="AJ60" s="32"/>
    </row>
    <row r="61">
      <c r="A61" s="43"/>
      <c r="B61" s="32"/>
      <c r="C61" s="32"/>
      <c r="D61" s="34"/>
      <c r="E61" s="35"/>
      <c r="F61" s="35"/>
      <c r="G61" s="36"/>
      <c r="H61" s="37"/>
      <c r="I61" s="32"/>
      <c r="J61" s="34"/>
      <c r="K61" s="35"/>
      <c r="L61" s="38"/>
      <c r="M61" s="39"/>
      <c r="N61" s="32"/>
      <c r="O61" s="34"/>
      <c r="P61" s="35"/>
      <c r="Q61" s="38"/>
      <c r="R61" s="35"/>
      <c r="S61" s="35"/>
      <c r="T61" s="34"/>
      <c r="U61" s="35"/>
      <c r="V61" s="36"/>
      <c r="W61" s="35"/>
      <c r="X61" s="40"/>
      <c r="Y61" s="36"/>
      <c r="Z61" s="41"/>
      <c r="AA61" s="42"/>
      <c r="AB61" s="36"/>
      <c r="AC61" s="40"/>
      <c r="AD61" s="40"/>
      <c r="AE61" s="40"/>
      <c r="AF61" s="40"/>
      <c r="AG61" s="40"/>
      <c r="AH61" s="40"/>
      <c r="AI61" s="40"/>
      <c r="AJ61" s="32"/>
    </row>
    <row r="62">
      <c r="A62" s="43"/>
      <c r="B62" s="32"/>
      <c r="C62" s="32"/>
      <c r="D62" s="34"/>
      <c r="E62" s="35"/>
      <c r="F62" s="35"/>
      <c r="G62" s="36"/>
      <c r="H62" s="37"/>
      <c r="I62" s="32"/>
      <c r="J62" s="34"/>
      <c r="K62" s="35"/>
      <c r="L62" s="38"/>
      <c r="M62" s="39"/>
      <c r="N62" s="32"/>
      <c r="O62" s="34"/>
      <c r="P62" s="35"/>
      <c r="Q62" s="38"/>
      <c r="R62" s="35"/>
      <c r="S62" s="35"/>
      <c r="T62" s="34"/>
      <c r="U62" s="35"/>
      <c r="V62" s="36"/>
      <c r="W62" s="35"/>
      <c r="X62" s="40"/>
      <c r="Y62" s="36"/>
      <c r="Z62" s="41"/>
      <c r="AA62" s="42"/>
      <c r="AB62" s="36"/>
      <c r="AC62" s="40"/>
      <c r="AD62" s="40"/>
      <c r="AE62" s="40"/>
      <c r="AF62" s="40"/>
      <c r="AG62" s="40"/>
      <c r="AH62" s="40"/>
      <c r="AI62" s="40"/>
      <c r="AJ62" s="32"/>
    </row>
    <row r="63">
      <c r="A63" s="43"/>
      <c r="B63" s="32"/>
      <c r="C63" s="32"/>
      <c r="D63" s="34"/>
      <c r="E63" s="35"/>
      <c r="F63" s="35"/>
      <c r="G63" s="36"/>
      <c r="H63" s="37"/>
      <c r="I63" s="32"/>
      <c r="J63" s="34"/>
      <c r="K63" s="35"/>
      <c r="L63" s="38"/>
      <c r="M63" s="39"/>
      <c r="N63" s="32"/>
      <c r="O63" s="34"/>
      <c r="P63" s="35"/>
      <c r="Q63" s="38"/>
      <c r="R63" s="35"/>
      <c r="S63" s="35"/>
      <c r="T63" s="34"/>
      <c r="U63" s="35"/>
      <c r="V63" s="36"/>
      <c r="W63" s="35"/>
      <c r="X63" s="40"/>
      <c r="Y63" s="36"/>
      <c r="Z63" s="41"/>
      <c r="AA63" s="42"/>
      <c r="AB63" s="36"/>
      <c r="AC63" s="40"/>
      <c r="AD63" s="40"/>
      <c r="AE63" s="40"/>
      <c r="AF63" s="40"/>
      <c r="AG63" s="40"/>
      <c r="AH63" s="40"/>
      <c r="AI63" s="40"/>
      <c r="AJ63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4</v>
      </c>
      <c r="B1" s="47" t="s">
        <v>6552</v>
      </c>
      <c r="C1" s="47" t="s">
        <v>6553</v>
      </c>
    </row>
    <row r="2">
      <c r="A2" s="44" t="s">
        <v>475</v>
      </c>
      <c r="B2" s="48">
        <f>averageif('Call Omzet'!E:E,A2,'Call Omzet'!Z:Z)</f>
        <v>1743769.478</v>
      </c>
      <c r="C2" s="49">
        <f>averageif('Call Omzet'!E:E,A2,'Call Omzet'!HZ:HZ)</f>
        <v>36597.60417</v>
      </c>
    </row>
    <row r="3">
      <c r="A3" s="44" t="s">
        <v>596</v>
      </c>
      <c r="B3" s="48">
        <f>averageif('Call Omzet'!E:E,A3,'Call Omzet'!Z:Z)</f>
        <v>2368076.889</v>
      </c>
      <c r="C3" s="49">
        <f>averageif('Call Omzet'!E:E,A3,'Call Omzet'!HZ:HZ)</f>
        <v>36608.21875</v>
      </c>
    </row>
    <row r="4">
      <c r="A4" s="44" t="s">
        <v>293</v>
      </c>
      <c r="B4" s="48">
        <f>averageif('Call Omzet'!E:E,A4,'Call Omzet'!Z:Z)</f>
        <v>2561828.357</v>
      </c>
      <c r="C4" s="49">
        <f>averageif('Call Omzet'!E:E,A4,'Call Omzet'!HZ:HZ)</f>
        <v>36596.85484</v>
      </c>
    </row>
    <row r="5">
      <c r="A5" s="44" t="s">
        <v>235</v>
      </c>
      <c r="B5" s="48">
        <f>averageif('Call Omzet'!E:E,A5,'Call Omzet'!Z:Z)</f>
        <v>3577123.405</v>
      </c>
      <c r="C5" s="49">
        <f>averageif('Call Omzet'!E:E,A5,'Call Omzet'!HZ:HZ)</f>
        <v>36556.83951</v>
      </c>
    </row>
    <row r="6">
      <c r="A6" s="44" t="s">
        <v>306</v>
      </c>
      <c r="B6" s="48">
        <f>averageif('Call Omzet'!E:E,A6,'Call Omzet'!Z:Z)</f>
        <v>4068226.269</v>
      </c>
      <c r="C6" s="49">
        <f>averageif('Call Omzet'!E:E,A6,'Call Omzet'!HZ:HZ)</f>
        <v>36624.02174</v>
      </c>
    </row>
    <row r="13">
      <c r="D13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6451</v>
      </c>
      <c r="B1" s="51" t="s">
        <v>6554</v>
      </c>
      <c r="C1" s="52" t="s">
        <v>6555</v>
      </c>
      <c r="D1" s="52" t="s">
        <v>6556</v>
      </c>
      <c r="E1" s="53" t="s">
        <v>6557</v>
      </c>
      <c r="F1" s="54" t="s">
        <v>6558</v>
      </c>
      <c r="G1" s="52" t="s">
        <v>6559</v>
      </c>
      <c r="H1" s="51" t="s">
        <v>6560</v>
      </c>
      <c r="I1" s="51" t="s">
        <v>6561</v>
      </c>
      <c r="J1" s="55" t="s">
        <v>6562</v>
      </c>
      <c r="K1" s="56" t="s">
        <v>6563</v>
      </c>
      <c r="L1" s="56" t="s">
        <v>6564</v>
      </c>
      <c r="M1" s="54" t="s">
        <v>6565</v>
      </c>
      <c r="N1" s="54" t="s">
        <v>6566</v>
      </c>
      <c r="O1" s="57" t="s">
        <v>6567</v>
      </c>
      <c r="P1" s="54" t="s">
        <v>6476</v>
      </c>
      <c r="Q1" s="54" t="s">
        <v>6568</v>
      </c>
      <c r="R1" s="56" t="s">
        <v>6569</v>
      </c>
      <c r="S1" s="56" t="s">
        <v>6570</v>
      </c>
      <c r="T1" s="56" t="s">
        <v>6571</v>
      </c>
      <c r="U1" s="56" t="s">
        <v>6477</v>
      </c>
      <c r="V1" s="56" t="s">
        <v>6572</v>
      </c>
      <c r="W1" s="56" t="s">
        <v>6479</v>
      </c>
      <c r="X1" s="56" t="s">
        <v>6482</v>
      </c>
      <c r="Y1" s="56" t="s">
        <v>6483</v>
      </c>
    </row>
    <row r="2">
      <c r="A2" s="44" t="s">
        <v>6573</v>
      </c>
      <c r="B2" s="58">
        <f>countif('DB MDS'!B:B,A2)</f>
        <v>0</v>
      </c>
      <c r="C2" s="58">
        <f>countif('Call Omzet'!G:G,A2)</f>
        <v>0</v>
      </c>
      <c r="D2" s="58">
        <f t="shared" ref="D2:D13" si="1">15*B2</f>
        <v>0</v>
      </c>
      <c r="E2" s="59">
        <f t="array" ref="E2">C2/SUM(('Call Omzet'!C:C&lt;&gt;"")/COUNTIF('Call Omzet'!C:C,'Call Omzet'!C:C&amp;""))</f>
        <v>0</v>
      </c>
      <c r="F2" s="60" t="str">
        <f t="shared" ref="F2:F13" si="2">E2/D2</f>
        <v>#DIV/0!</v>
      </c>
      <c r="G2" s="59" t="str">
        <f t="shared" ref="G2:G13" si="3">E2/B2</f>
        <v>#DIV/0!</v>
      </c>
      <c r="H2" s="58">
        <f t="shared" ref="H2:H13" si="4">10*B2</f>
        <v>0</v>
      </c>
      <c r="I2" s="61">
        <f>countifs('Call Omzet'!G:G,A2,'Call Omzet'!ET:ET,"&gt;0")</f>
        <v>0</v>
      </c>
      <c r="J2" s="62">
        <f t="array" ref="J2">I2/SUM(('Call Omzet'!C:C&lt;&gt;"")/COUNTIF('Call Omzet'!C:C,'Call Omzet'!C:C&amp;""))</f>
        <v>0</v>
      </c>
      <c r="K2" s="63" t="str">
        <f t="shared" ref="K2:K13" si="5">J2/H2</f>
        <v>#DIV/0!</v>
      </c>
      <c r="L2" s="64" t="str">
        <f t="shared" ref="L2:L13" si="6">J2/B2</f>
        <v>#DIV/0!</v>
      </c>
      <c r="M2" s="64">
        <f t="shared" ref="M2:M13" si="7">15000000*B2</f>
        <v>0</v>
      </c>
      <c r="N2" s="64">
        <f>sumif('Call Omzet'!G:G,A2,'Call Omzet'!ET:ET)</f>
        <v>0</v>
      </c>
      <c r="O2" s="65" t="str">
        <f t="shared" ref="O2:O13" si="8">N2/M2</f>
        <v>#DIV/0!</v>
      </c>
      <c r="P2" s="66">
        <f t="array" ref="P2">SUM(('Call Omzet'!C:C&lt;&gt;"")/COUNTIF('Call Omzet'!C:C,'Call Omzet'!C:C&amp;""))/25</f>
        <v>0.4</v>
      </c>
      <c r="Q2" s="64" t="str">
        <f t="shared" ref="Q2:Q13" si="9">N2/B2</f>
        <v>#DIV/0!</v>
      </c>
      <c r="R2" s="64">
        <f t="shared" ref="R2:R13" si="10">250*B2</f>
        <v>0</v>
      </c>
      <c r="S2" s="64">
        <f>IFERROR(__xludf.DUMMYFUNCTION("IFERROR(ROWS(UNIQUE(FILTER('Call Omzet'!J:J,('Call Omzet'!G:G=A2)*('Call Omzet'!ET:ET&gt;0)))),0)"),0.0)</f>
        <v>0</v>
      </c>
      <c r="T2" s="60" t="str">
        <f t="shared" ref="T2:T13" si="11">S2/R2</f>
        <v>#DIV/0!</v>
      </c>
      <c r="U2" s="67" t="str">
        <f t="shared" ref="U2:U13" si="12">(if(F2&lt;100%,F2,100%)*20)</f>
        <v>#DIV/0!</v>
      </c>
      <c r="V2" s="67" t="str">
        <f t="shared" ref="V2:V13" si="13">(if(K2&lt;100%,K2,100%)*40)</f>
        <v>#DIV/0!</v>
      </c>
      <c r="W2" s="67" t="str">
        <f t="shared" ref="W2:W13" si="14">(if(O2/P2&lt;100%,O2/P2,100%)*40)</f>
        <v>#DIV/0!</v>
      </c>
      <c r="X2" s="67" t="str">
        <f t="shared" ref="X2:X13" si="15">sum(U2:W2)</f>
        <v>#DIV/0!</v>
      </c>
      <c r="Y2" s="68" t="str">
        <f t="shared" ref="Y2:Y13" si="16">ifs(X2&lt;60,"D",X2&lt;75,"C",X2&lt;90,"B",true,"A")</f>
        <v>#DIV/0!</v>
      </c>
    </row>
    <row r="3">
      <c r="A3" s="44" t="s">
        <v>6574</v>
      </c>
      <c r="B3" s="58">
        <f>countif('DB MDS'!B:B,A3)</f>
        <v>12</v>
      </c>
      <c r="C3" s="58">
        <f>countif('Call Omzet'!G:G,A3)</f>
        <v>0</v>
      </c>
      <c r="D3" s="58">
        <f t="shared" si="1"/>
        <v>180</v>
      </c>
      <c r="E3" s="59">
        <f t="array" ref="E3">C3/SUM(('Call Omzet'!C:C&lt;&gt;"")/COUNTIF('Call Omzet'!C:C,'Call Omzet'!C:C&amp;""))</f>
        <v>0</v>
      </c>
      <c r="F3" s="60">
        <f t="shared" si="2"/>
        <v>0</v>
      </c>
      <c r="G3" s="59">
        <f t="shared" si="3"/>
        <v>0</v>
      </c>
      <c r="H3" s="58">
        <f t="shared" si="4"/>
        <v>120</v>
      </c>
      <c r="I3" s="61">
        <f>countifs('Call Omzet'!G:G,A3,'Call Omzet'!ET:ET,"&gt;0")</f>
        <v>0</v>
      </c>
      <c r="J3" s="62">
        <f t="array" ref="J3">I3/SUM(('Call Omzet'!C:C&lt;&gt;"")/COUNTIF('Call Omzet'!C:C,'Call Omzet'!C:C&amp;""))</f>
        <v>0</v>
      </c>
      <c r="K3" s="63">
        <f t="shared" si="5"/>
        <v>0</v>
      </c>
      <c r="L3" s="64">
        <f t="shared" si="6"/>
        <v>0</v>
      </c>
      <c r="M3" s="64">
        <f t="shared" si="7"/>
        <v>180000000</v>
      </c>
      <c r="N3" s="64">
        <f>sumif('Call Omzet'!G:G,A3,'Call Omzet'!ET:ET)</f>
        <v>0</v>
      </c>
      <c r="O3" s="65">
        <f t="shared" si="8"/>
        <v>0</v>
      </c>
      <c r="P3" s="66">
        <f t="array" ref="P3">SUM(('Call Omzet'!C:C&lt;&gt;"")/COUNTIF('Call Omzet'!C:C,'Call Omzet'!C:C&amp;""))/25</f>
        <v>0.4</v>
      </c>
      <c r="Q3" s="64">
        <f t="shared" si="9"/>
        <v>0</v>
      </c>
      <c r="R3" s="64">
        <f t="shared" si="10"/>
        <v>3000</v>
      </c>
      <c r="S3" s="64">
        <f>IFERROR(__xludf.DUMMYFUNCTION("IFERROR(ROWS(UNIQUE(FILTER('Call Omzet'!J:J,('Call Omzet'!G:G=A3)*('Call Omzet'!ET:ET&gt;0)))),0)"),0.0)</f>
        <v>0</v>
      </c>
      <c r="T3" s="60">
        <f t="shared" si="11"/>
        <v>0</v>
      </c>
      <c r="U3" s="67">
        <f t="shared" si="12"/>
        <v>0</v>
      </c>
      <c r="V3" s="67">
        <f t="shared" si="13"/>
        <v>0</v>
      </c>
      <c r="W3" s="67">
        <f t="shared" si="14"/>
        <v>0</v>
      </c>
      <c r="X3" s="67">
        <f t="shared" si="15"/>
        <v>0</v>
      </c>
      <c r="Y3" s="68" t="str">
        <f t="shared" si="16"/>
        <v>D</v>
      </c>
    </row>
    <row r="4">
      <c r="A4" s="44" t="s">
        <v>6575</v>
      </c>
      <c r="B4" s="58">
        <f>countif('DB MDS'!B:B,A4)</f>
        <v>3</v>
      </c>
      <c r="C4" s="58">
        <f>countif('Call Omzet'!G:G,A4)</f>
        <v>0</v>
      </c>
      <c r="D4" s="58">
        <f t="shared" si="1"/>
        <v>45</v>
      </c>
      <c r="E4" s="59">
        <f t="array" ref="E4">C4/SUM(('Call Omzet'!C:C&lt;&gt;"")/COUNTIF('Call Omzet'!C:C,'Call Omzet'!C:C&amp;""))</f>
        <v>0</v>
      </c>
      <c r="F4" s="60">
        <f t="shared" si="2"/>
        <v>0</v>
      </c>
      <c r="G4" s="59">
        <f t="shared" si="3"/>
        <v>0</v>
      </c>
      <c r="H4" s="58">
        <f t="shared" si="4"/>
        <v>30</v>
      </c>
      <c r="I4" s="61">
        <f>countifs('Call Omzet'!G:G,A4,'Call Omzet'!ET:ET,"&gt;0")</f>
        <v>0</v>
      </c>
      <c r="J4" s="62">
        <f t="array" ref="J4">I4/SUM(('Call Omzet'!C:C&lt;&gt;"")/COUNTIF('Call Omzet'!C:C,'Call Omzet'!C:C&amp;""))</f>
        <v>0</v>
      </c>
      <c r="K4" s="63">
        <f t="shared" si="5"/>
        <v>0</v>
      </c>
      <c r="L4" s="64">
        <f t="shared" si="6"/>
        <v>0</v>
      </c>
      <c r="M4" s="64">
        <f t="shared" si="7"/>
        <v>45000000</v>
      </c>
      <c r="N4" s="64">
        <f>sumif('Call Omzet'!G:G,A4,'Call Omzet'!ET:ET)</f>
        <v>0</v>
      </c>
      <c r="O4" s="65">
        <f t="shared" si="8"/>
        <v>0</v>
      </c>
      <c r="P4" s="66">
        <f t="array" ref="P4">SUM(('Call Omzet'!C:C&lt;&gt;"")/COUNTIF('Call Omzet'!C:C,'Call Omzet'!C:C&amp;""))/25</f>
        <v>0.4</v>
      </c>
      <c r="Q4" s="64">
        <f t="shared" si="9"/>
        <v>0</v>
      </c>
      <c r="R4" s="64">
        <f t="shared" si="10"/>
        <v>750</v>
      </c>
      <c r="S4" s="64">
        <f>IFERROR(__xludf.DUMMYFUNCTION("IFERROR(ROWS(UNIQUE(FILTER('Call Omzet'!J:J,('Call Omzet'!G:G=A4)*('Call Omzet'!ET:ET&gt;0)))),0)"),0.0)</f>
        <v>0</v>
      </c>
      <c r="T4" s="60">
        <f t="shared" si="11"/>
        <v>0</v>
      </c>
      <c r="U4" s="67">
        <f t="shared" si="12"/>
        <v>0</v>
      </c>
      <c r="V4" s="67">
        <f t="shared" si="13"/>
        <v>0</v>
      </c>
      <c r="W4" s="67">
        <f t="shared" si="14"/>
        <v>0</v>
      </c>
      <c r="X4" s="67">
        <f t="shared" si="15"/>
        <v>0</v>
      </c>
      <c r="Y4" s="68" t="str">
        <f t="shared" si="16"/>
        <v>D</v>
      </c>
    </row>
    <row r="5">
      <c r="A5" s="69" t="s">
        <v>6576</v>
      </c>
      <c r="B5" s="58">
        <f>countif('DB MDS'!B:B,A5)</f>
        <v>12</v>
      </c>
      <c r="C5" s="58">
        <f>countif('Call Omzet'!G:G,A5)</f>
        <v>0</v>
      </c>
      <c r="D5" s="58">
        <f t="shared" si="1"/>
        <v>180</v>
      </c>
      <c r="E5" s="59">
        <f t="array" ref="E5">C5/SUM(('Call Omzet'!C:C&lt;&gt;"")/COUNTIF('Call Omzet'!C:C,'Call Omzet'!C:C&amp;""))</f>
        <v>0</v>
      </c>
      <c r="F5" s="60">
        <f t="shared" si="2"/>
        <v>0</v>
      </c>
      <c r="G5" s="59">
        <f t="shared" si="3"/>
        <v>0</v>
      </c>
      <c r="H5" s="58">
        <f t="shared" si="4"/>
        <v>120</v>
      </c>
      <c r="I5" s="61">
        <f>countifs('Call Omzet'!G:G,A5,'Call Omzet'!ET:ET,"&gt;0")</f>
        <v>0</v>
      </c>
      <c r="J5" s="62">
        <f t="array" ref="J5">I5/SUM(('Call Omzet'!C:C&lt;&gt;"")/COUNTIF('Call Omzet'!C:C,'Call Omzet'!C:C&amp;""))</f>
        <v>0</v>
      </c>
      <c r="K5" s="63">
        <f t="shared" si="5"/>
        <v>0</v>
      </c>
      <c r="L5" s="64">
        <f t="shared" si="6"/>
        <v>0</v>
      </c>
      <c r="M5" s="64">
        <f t="shared" si="7"/>
        <v>180000000</v>
      </c>
      <c r="N5" s="64">
        <f>sumif('Call Omzet'!G:G,A5,'Call Omzet'!ET:ET)</f>
        <v>0</v>
      </c>
      <c r="O5" s="65">
        <f t="shared" si="8"/>
        <v>0</v>
      </c>
      <c r="P5" s="66">
        <f t="array" ref="P5">SUM(('Call Omzet'!C:C&lt;&gt;"")/COUNTIF('Call Omzet'!C:C,'Call Omzet'!C:C&amp;""))/25</f>
        <v>0.4</v>
      </c>
      <c r="Q5" s="64">
        <f t="shared" si="9"/>
        <v>0</v>
      </c>
      <c r="R5" s="64">
        <f t="shared" si="10"/>
        <v>3000</v>
      </c>
      <c r="S5" s="64">
        <f>IFERROR(__xludf.DUMMYFUNCTION("IFERROR(ROWS(UNIQUE(FILTER('Call Omzet'!J:J,('Call Omzet'!G:G=A5)*('Call Omzet'!ET:ET&gt;0)))),0)"),0.0)</f>
        <v>0</v>
      </c>
      <c r="T5" s="60">
        <f t="shared" si="11"/>
        <v>0</v>
      </c>
      <c r="U5" s="67">
        <f t="shared" si="12"/>
        <v>0</v>
      </c>
      <c r="V5" s="67">
        <f t="shared" si="13"/>
        <v>0</v>
      </c>
      <c r="W5" s="67">
        <f t="shared" si="14"/>
        <v>0</v>
      </c>
      <c r="X5" s="67">
        <f t="shared" si="15"/>
        <v>0</v>
      </c>
      <c r="Y5" s="68" t="str">
        <f t="shared" si="16"/>
        <v>D</v>
      </c>
    </row>
    <row r="6">
      <c r="A6" s="44" t="s">
        <v>6577</v>
      </c>
      <c r="B6" s="58">
        <f>countif('DB MDS'!B:B,A6)</f>
        <v>0</v>
      </c>
      <c r="C6" s="58">
        <f>countif('Call Omzet'!G:G,A6)</f>
        <v>0</v>
      </c>
      <c r="D6" s="58">
        <f t="shared" si="1"/>
        <v>0</v>
      </c>
      <c r="E6" s="59">
        <f t="array" ref="E6">C6/SUM(('Call Omzet'!C:C&lt;&gt;"")/COUNTIF('Call Omzet'!C:C,'Call Omzet'!C:C&amp;""))</f>
        <v>0</v>
      </c>
      <c r="F6" s="60" t="str">
        <f t="shared" si="2"/>
        <v>#DIV/0!</v>
      </c>
      <c r="G6" s="59" t="str">
        <f t="shared" si="3"/>
        <v>#DIV/0!</v>
      </c>
      <c r="H6" s="58">
        <f t="shared" si="4"/>
        <v>0</v>
      </c>
      <c r="I6" s="61">
        <f>countifs('Call Omzet'!G:G,A6,'Call Omzet'!ET:ET,"&gt;0")</f>
        <v>0</v>
      </c>
      <c r="J6" s="62">
        <f t="array" ref="J6">I6/SUM(('Call Omzet'!C:C&lt;&gt;"")/COUNTIF('Call Omzet'!C:C,'Call Omzet'!C:C&amp;""))</f>
        <v>0</v>
      </c>
      <c r="K6" s="63" t="str">
        <f t="shared" si="5"/>
        <v>#DIV/0!</v>
      </c>
      <c r="L6" s="64" t="str">
        <f t="shared" si="6"/>
        <v>#DIV/0!</v>
      </c>
      <c r="M6" s="64">
        <f t="shared" si="7"/>
        <v>0</v>
      </c>
      <c r="N6" s="64">
        <f>sumif('Call Omzet'!G:G,A6,'Call Omzet'!ET:ET)</f>
        <v>0</v>
      </c>
      <c r="O6" s="65" t="str">
        <f t="shared" si="8"/>
        <v>#DIV/0!</v>
      </c>
      <c r="P6" s="66">
        <f t="array" ref="P6">SUM(('Call Omzet'!C:C&lt;&gt;"")/COUNTIF('Call Omzet'!C:C,'Call Omzet'!C:C&amp;""))/25</f>
        <v>0.4</v>
      </c>
      <c r="Q6" s="64" t="str">
        <f t="shared" si="9"/>
        <v>#DIV/0!</v>
      </c>
      <c r="R6" s="64">
        <f t="shared" si="10"/>
        <v>0</v>
      </c>
      <c r="S6" s="64">
        <f>IFERROR(__xludf.DUMMYFUNCTION("IFERROR(ROWS(UNIQUE(FILTER('Call Omzet'!J:J,('Call Omzet'!G:G=A6)*('Call Omzet'!ET:ET&gt;0)))),0)"),0.0)</f>
        <v>0</v>
      </c>
      <c r="T6" s="60" t="str">
        <f t="shared" si="11"/>
        <v>#DIV/0!</v>
      </c>
      <c r="U6" s="67" t="str">
        <f t="shared" si="12"/>
        <v>#DIV/0!</v>
      </c>
      <c r="V6" s="67" t="str">
        <f t="shared" si="13"/>
        <v>#DIV/0!</v>
      </c>
      <c r="W6" s="67" t="str">
        <f t="shared" si="14"/>
        <v>#DIV/0!</v>
      </c>
      <c r="X6" s="67" t="str">
        <f t="shared" si="15"/>
        <v>#DIV/0!</v>
      </c>
      <c r="Y6" s="68" t="str">
        <f t="shared" si="16"/>
        <v>#DIV/0!</v>
      </c>
    </row>
    <row r="7">
      <c r="A7" s="44" t="s">
        <v>6578</v>
      </c>
      <c r="B7" s="58">
        <f>countif('DB MDS'!B:B,A7)</f>
        <v>9</v>
      </c>
      <c r="C7" s="58">
        <f>countif('Call Omzet'!G:G,A7)</f>
        <v>793</v>
      </c>
      <c r="D7" s="58">
        <f t="shared" si="1"/>
        <v>135</v>
      </c>
      <c r="E7" s="59">
        <f t="array" ref="E7">C7/SUM(('Call Omzet'!C:C&lt;&gt;"")/COUNTIF('Call Omzet'!C:C,'Call Omzet'!C:C&amp;""))</f>
        <v>79.3</v>
      </c>
      <c r="F7" s="60">
        <f t="shared" si="2"/>
        <v>0.5874074074</v>
      </c>
      <c r="G7" s="59">
        <f t="shared" si="3"/>
        <v>8.811111111</v>
      </c>
      <c r="H7" s="58">
        <f t="shared" si="4"/>
        <v>90</v>
      </c>
      <c r="I7" s="61">
        <f>countifs('Call Omzet'!G:G,A7,'Call Omzet'!ET:ET,"&gt;0")</f>
        <v>0</v>
      </c>
      <c r="J7" s="62">
        <f t="array" ref="J7">I7/SUM(('Call Omzet'!C:C&lt;&gt;"")/COUNTIF('Call Omzet'!C:C,'Call Omzet'!C:C&amp;""))</f>
        <v>0</v>
      </c>
      <c r="K7" s="63">
        <f t="shared" si="5"/>
        <v>0</v>
      </c>
      <c r="L7" s="64">
        <f t="shared" si="6"/>
        <v>0</v>
      </c>
      <c r="M7" s="64">
        <f t="shared" si="7"/>
        <v>135000000</v>
      </c>
      <c r="N7" s="64">
        <f>sumif('Call Omzet'!G:G,A7,'Call Omzet'!ET:ET)</f>
        <v>0</v>
      </c>
      <c r="O7" s="65">
        <f t="shared" si="8"/>
        <v>0</v>
      </c>
      <c r="P7" s="66">
        <f t="array" ref="P7">SUM(('Call Omzet'!C:C&lt;&gt;"")/COUNTIF('Call Omzet'!C:C,'Call Omzet'!C:C&amp;""))/25</f>
        <v>0.4</v>
      </c>
      <c r="Q7" s="64">
        <f t="shared" si="9"/>
        <v>0</v>
      </c>
      <c r="R7" s="64">
        <f t="shared" si="10"/>
        <v>2250</v>
      </c>
      <c r="S7" s="64">
        <f>IFERROR(__xludf.DUMMYFUNCTION("IFERROR(ROWS(UNIQUE(FILTER('Call Omzet'!J:J,('Call Omzet'!G:G=A7)*('Call Omzet'!ET:ET&gt;0)))),0)"),0.0)</f>
        <v>0</v>
      </c>
      <c r="T7" s="60">
        <f t="shared" si="11"/>
        <v>0</v>
      </c>
      <c r="U7" s="67">
        <f t="shared" si="12"/>
        <v>11.74814815</v>
      </c>
      <c r="V7" s="67">
        <f t="shared" si="13"/>
        <v>0</v>
      </c>
      <c r="W7" s="67">
        <f t="shared" si="14"/>
        <v>0</v>
      </c>
      <c r="X7" s="67">
        <f t="shared" si="15"/>
        <v>11.74814815</v>
      </c>
      <c r="Y7" s="68" t="str">
        <f t="shared" si="16"/>
        <v>D</v>
      </c>
    </row>
    <row r="8">
      <c r="A8" s="44" t="s">
        <v>6579</v>
      </c>
      <c r="B8" s="58">
        <f>countif('DB MDS'!B:B,A8)</f>
        <v>6</v>
      </c>
      <c r="C8" s="58">
        <f>countif('Call Omzet'!G:G,A8)</f>
        <v>0</v>
      </c>
      <c r="D8" s="58">
        <f t="shared" si="1"/>
        <v>90</v>
      </c>
      <c r="E8" s="59">
        <f t="array" ref="E8">C8/SUM(('Call Omzet'!C:C&lt;&gt;"")/COUNTIF('Call Omzet'!C:C,'Call Omzet'!C:C&amp;""))</f>
        <v>0</v>
      </c>
      <c r="F8" s="60">
        <f t="shared" si="2"/>
        <v>0</v>
      </c>
      <c r="G8" s="59">
        <f t="shared" si="3"/>
        <v>0</v>
      </c>
      <c r="H8" s="58">
        <f t="shared" si="4"/>
        <v>60</v>
      </c>
      <c r="I8" s="61">
        <f>countifs('Call Omzet'!G:G,A8,'Call Omzet'!ET:ET,"&gt;0")</f>
        <v>0</v>
      </c>
      <c r="J8" s="62">
        <f t="array" ref="J8">I8/SUM(('Call Omzet'!C:C&lt;&gt;"")/COUNTIF('Call Omzet'!C:C,'Call Omzet'!C:C&amp;""))</f>
        <v>0</v>
      </c>
      <c r="K8" s="63">
        <f t="shared" si="5"/>
        <v>0</v>
      </c>
      <c r="L8" s="64">
        <f t="shared" si="6"/>
        <v>0</v>
      </c>
      <c r="M8" s="64">
        <f t="shared" si="7"/>
        <v>90000000</v>
      </c>
      <c r="N8" s="64">
        <f>sumif('Call Omzet'!G:G,A8,'Call Omzet'!ET:ET)</f>
        <v>0</v>
      </c>
      <c r="O8" s="65">
        <f t="shared" si="8"/>
        <v>0</v>
      </c>
      <c r="P8" s="66">
        <f t="array" ref="P8">SUM(('Call Omzet'!C:C&lt;&gt;"")/COUNTIF('Call Omzet'!C:C,'Call Omzet'!C:C&amp;""))/25</f>
        <v>0.4</v>
      </c>
      <c r="Q8" s="64">
        <f t="shared" si="9"/>
        <v>0</v>
      </c>
      <c r="R8" s="64">
        <f t="shared" si="10"/>
        <v>1500</v>
      </c>
      <c r="S8" s="64">
        <f>IFERROR(__xludf.DUMMYFUNCTION("IFERROR(ROWS(UNIQUE(FILTER('Call Omzet'!J:J,('Call Omzet'!G:G=A8)*('Call Omzet'!ET:ET&gt;0)))),0)"),0.0)</f>
        <v>0</v>
      </c>
      <c r="T8" s="60">
        <f t="shared" si="11"/>
        <v>0</v>
      </c>
      <c r="U8" s="67">
        <f t="shared" si="12"/>
        <v>0</v>
      </c>
      <c r="V8" s="67">
        <f t="shared" si="13"/>
        <v>0</v>
      </c>
      <c r="W8" s="67">
        <f t="shared" si="14"/>
        <v>0</v>
      </c>
      <c r="X8" s="67">
        <f t="shared" si="15"/>
        <v>0</v>
      </c>
      <c r="Y8" s="68" t="str">
        <f t="shared" si="16"/>
        <v>D</v>
      </c>
    </row>
    <row r="9">
      <c r="A9" s="44" t="s">
        <v>6580</v>
      </c>
      <c r="B9" s="58">
        <f>countif('DB MDS'!B:B,A9)</f>
        <v>4</v>
      </c>
      <c r="C9" s="58">
        <f>countif('Call Omzet'!G:G,A9)</f>
        <v>0</v>
      </c>
      <c r="D9" s="58">
        <f t="shared" si="1"/>
        <v>60</v>
      </c>
      <c r="E9" s="59">
        <f t="array" ref="E9">C9/SUM(('Call Omzet'!C:C&lt;&gt;"")/COUNTIF('Call Omzet'!C:C,'Call Omzet'!C:C&amp;""))</f>
        <v>0</v>
      </c>
      <c r="F9" s="60">
        <f t="shared" si="2"/>
        <v>0</v>
      </c>
      <c r="G9" s="59">
        <f t="shared" si="3"/>
        <v>0</v>
      </c>
      <c r="H9" s="58">
        <f t="shared" si="4"/>
        <v>40</v>
      </c>
      <c r="I9" s="61">
        <f>countifs('Call Omzet'!G:G,A9,'Call Omzet'!ET:ET,"&gt;0")</f>
        <v>0</v>
      </c>
      <c r="J9" s="62">
        <f t="array" ref="J9">I9/SUM(('Call Omzet'!C:C&lt;&gt;"")/COUNTIF('Call Omzet'!C:C,'Call Omzet'!C:C&amp;""))</f>
        <v>0</v>
      </c>
      <c r="K9" s="63">
        <f t="shared" si="5"/>
        <v>0</v>
      </c>
      <c r="L9" s="64">
        <f t="shared" si="6"/>
        <v>0</v>
      </c>
      <c r="M9" s="64">
        <f t="shared" si="7"/>
        <v>60000000</v>
      </c>
      <c r="N9" s="64">
        <f>sumif('Call Omzet'!G:G,A9,'Call Omzet'!ET:ET)</f>
        <v>0</v>
      </c>
      <c r="O9" s="65">
        <f t="shared" si="8"/>
        <v>0</v>
      </c>
      <c r="P9" s="66">
        <f t="array" ref="P9">SUM(('Call Omzet'!C:C&lt;&gt;"")/COUNTIF('Call Omzet'!C:C,'Call Omzet'!C:C&amp;""))/25</f>
        <v>0.4</v>
      </c>
      <c r="Q9" s="64">
        <f t="shared" si="9"/>
        <v>0</v>
      </c>
      <c r="R9" s="64">
        <f t="shared" si="10"/>
        <v>1000</v>
      </c>
      <c r="S9" s="64">
        <f>IFERROR(__xludf.DUMMYFUNCTION("IFERROR(ROWS(UNIQUE(FILTER('Call Omzet'!J:J,('Call Omzet'!G:G=A9)*('Call Omzet'!ET:ET&gt;0)))),0)"),0.0)</f>
        <v>0</v>
      </c>
      <c r="T9" s="60">
        <f t="shared" si="11"/>
        <v>0</v>
      </c>
      <c r="U9" s="67">
        <f t="shared" si="12"/>
        <v>0</v>
      </c>
      <c r="V9" s="67">
        <f t="shared" si="13"/>
        <v>0</v>
      </c>
      <c r="W9" s="67">
        <f t="shared" si="14"/>
        <v>0</v>
      </c>
      <c r="X9" s="67">
        <f t="shared" si="15"/>
        <v>0</v>
      </c>
      <c r="Y9" s="68" t="str">
        <f t="shared" si="16"/>
        <v>D</v>
      </c>
    </row>
    <row r="10">
      <c r="A10" s="44" t="s">
        <v>6581</v>
      </c>
      <c r="B10" s="58">
        <f>countif('DB MDS'!B:B,A10)</f>
        <v>2</v>
      </c>
      <c r="C10" s="58">
        <f>countif('Call Omzet'!G:G,A10)</f>
        <v>0</v>
      </c>
      <c r="D10" s="58">
        <f t="shared" si="1"/>
        <v>30</v>
      </c>
      <c r="E10" s="59">
        <f t="array" ref="E10">C10/SUM(('Call Omzet'!C:C&lt;&gt;"")/COUNTIF('Call Omzet'!C:C,'Call Omzet'!C:C&amp;""))</f>
        <v>0</v>
      </c>
      <c r="F10" s="60">
        <f t="shared" si="2"/>
        <v>0</v>
      </c>
      <c r="G10" s="59">
        <f t="shared" si="3"/>
        <v>0</v>
      </c>
      <c r="H10" s="58">
        <f t="shared" si="4"/>
        <v>20</v>
      </c>
      <c r="I10" s="61">
        <f>countifs('Call Omzet'!G:G,A10,'Call Omzet'!ET:ET,"&gt;0")</f>
        <v>0</v>
      </c>
      <c r="J10" s="62">
        <f t="array" ref="J10">I10/SUM(('Call Omzet'!C:C&lt;&gt;"")/COUNTIF('Call Omzet'!C:C,'Call Omzet'!C:C&amp;""))</f>
        <v>0</v>
      </c>
      <c r="K10" s="63">
        <f t="shared" si="5"/>
        <v>0</v>
      </c>
      <c r="L10" s="64">
        <f t="shared" si="6"/>
        <v>0</v>
      </c>
      <c r="M10" s="64">
        <f t="shared" si="7"/>
        <v>30000000</v>
      </c>
      <c r="N10" s="64">
        <f>sumif('Call Omzet'!G:G,A10,'Call Omzet'!ET:ET)</f>
        <v>0</v>
      </c>
      <c r="O10" s="65">
        <f t="shared" si="8"/>
        <v>0</v>
      </c>
      <c r="P10" s="66">
        <f t="array" ref="P10">SUM(('Call Omzet'!C:C&lt;&gt;"")/COUNTIF('Call Omzet'!C:C,'Call Omzet'!C:C&amp;""))/25</f>
        <v>0.4</v>
      </c>
      <c r="Q10" s="64">
        <f t="shared" si="9"/>
        <v>0</v>
      </c>
      <c r="R10" s="64">
        <f t="shared" si="10"/>
        <v>500</v>
      </c>
      <c r="S10" s="64">
        <f>IFERROR(__xludf.DUMMYFUNCTION("IFERROR(ROWS(UNIQUE(FILTER('Call Omzet'!J:J,('Call Omzet'!G:G=A10)*('Call Omzet'!ET:ET&gt;0)))),0)"),0.0)</f>
        <v>0</v>
      </c>
      <c r="T10" s="60">
        <f t="shared" si="11"/>
        <v>0</v>
      </c>
      <c r="U10" s="67">
        <f t="shared" si="12"/>
        <v>0</v>
      </c>
      <c r="V10" s="67">
        <f t="shared" si="13"/>
        <v>0</v>
      </c>
      <c r="W10" s="67">
        <f t="shared" si="14"/>
        <v>0</v>
      </c>
      <c r="X10" s="67">
        <f t="shared" si="15"/>
        <v>0</v>
      </c>
      <c r="Y10" s="68" t="str">
        <f t="shared" si="16"/>
        <v>D</v>
      </c>
    </row>
    <row r="11">
      <c r="A11" s="44" t="s">
        <v>6582</v>
      </c>
      <c r="B11" s="58">
        <f>countif('DB MDS'!B:B,A11)</f>
        <v>3</v>
      </c>
      <c r="C11" s="58">
        <f>countif('Call Omzet'!G:G,A11)</f>
        <v>0</v>
      </c>
      <c r="D11" s="58">
        <f t="shared" si="1"/>
        <v>45</v>
      </c>
      <c r="E11" s="59">
        <f t="array" ref="E11">C11/SUM(('Call Omzet'!C:C&lt;&gt;"")/COUNTIF('Call Omzet'!C:C,'Call Omzet'!C:C&amp;""))</f>
        <v>0</v>
      </c>
      <c r="F11" s="60">
        <f t="shared" si="2"/>
        <v>0</v>
      </c>
      <c r="G11" s="59">
        <f t="shared" si="3"/>
        <v>0</v>
      </c>
      <c r="H11" s="58">
        <f t="shared" si="4"/>
        <v>30</v>
      </c>
      <c r="I11" s="61">
        <f>countifs('Call Omzet'!G:G,A11,'Call Omzet'!ET:ET,"&gt;0")</f>
        <v>0</v>
      </c>
      <c r="J11" s="62">
        <f t="array" ref="J11">I11/SUM(('Call Omzet'!C:C&lt;&gt;"")/COUNTIF('Call Omzet'!C:C,'Call Omzet'!C:C&amp;""))</f>
        <v>0</v>
      </c>
      <c r="K11" s="63">
        <f t="shared" si="5"/>
        <v>0</v>
      </c>
      <c r="L11" s="64">
        <f t="shared" si="6"/>
        <v>0</v>
      </c>
      <c r="M11" s="64">
        <f t="shared" si="7"/>
        <v>45000000</v>
      </c>
      <c r="N11" s="64">
        <f>sumif('Call Omzet'!G:G,A11,'Call Omzet'!ET:ET)</f>
        <v>0</v>
      </c>
      <c r="O11" s="65">
        <f t="shared" si="8"/>
        <v>0</v>
      </c>
      <c r="P11" s="66">
        <f t="array" ref="P11">SUM(('Call Omzet'!C:C&lt;&gt;"")/COUNTIF('Call Omzet'!C:C,'Call Omzet'!C:C&amp;""))/25</f>
        <v>0.4</v>
      </c>
      <c r="Q11" s="64">
        <f t="shared" si="9"/>
        <v>0</v>
      </c>
      <c r="R11" s="64">
        <f t="shared" si="10"/>
        <v>750</v>
      </c>
      <c r="S11" s="64">
        <f>IFERROR(__xludf.DUMMYFUNCTION("IFERROR(ROWS(UNIQUE(FILTER('Call Omzet'!J:J,('Call Omzet'!G:G=A11)*('Call Omzet'!ET:ET&gt;0)))),0)"),0.0)</f>
        <v>0</v>
      </c>
      <c r="T11" s="60">
        <f t="shared" si="11"/>
        <v>0</v>
      </c>
      <c r="U11" s="67">
        <f t="shared" si="12"/>
        <v>0</v>
      </c>
      <c r="V11" s="67">
        <f t="shared" si="13"/>
        <v>0</v>
      </c>
      <c r="W11" s="67">
        <f t="shared" si="14"/>
        <v>0</v>
      </c>
      <c r="X11" s="67">
        <f t="shared" si="15"/>
        <v>0</v>
      </c>
      <c r="Y11" s="68" t="str">
        <f t="shared" si="16"/>
        <v>D</v>
      </c>
    </row>
    <row r="12">
      <c r="A12" s="44" t="s">
        <v>6583</v>
      </c>
      <c r="B12" s="58">
        <f>countif('DB MDS'!B:B,A12)</f>
        <v>0</v>
      </c>
      <c r="C12" s="58">
        <f>countif('Call Omzet'!G:G,A12)</f>
        <v>0</v>
      </c>
      <c r="D12" s="58">
        <f t="shared" si="1"/>
        <v>0</v>
      </c>
      <c r="E12" s="59">
        <f t="array" ref="E12">C12/SUM(('Call Omzet'!C:C&lt;&gt;"")/COUNTIF('Call Omzet'!C:C,'Call Omzet'!C:C&amp;""))</f>
        <v>0</v>
      </c>
      <c r="F12" s="60" t="str">
        <f t="shared" si="2"/>
        <v>#DIV/0!</v>
      </c>
      <c r="G12" s="59" t="str">
        <f t="shared" si="3"/>
        <v>#DIV/0!</v>
      </c>
      <c r="H12" s="58">
        <f t="shared" si="4"/>
        <v>0</v>
      </c>
      <c r="I12" s="61">
        <f>countifs('Call Omzet'!G:G,A12,'Call Omzet'!ET:ET,"&gt;0")</f>
        <v>0</v>
      </c>
      <c r="J12" s="62">
        <f t="array" ref="J12">I12/SUM(('Call Omzet'!C:C&lt;&gt;"")/COUNTIF('Call Omzet'!C:C,'Call Omzet'!C:C&amp;""))</f>
        <v>0</v>
      </c>
      <c r="K12" s="63" t="str">
        <f t="shared" si="5"/>
        <v>#DIV/0!</v>
      </c>
      <c r="L12" s="64" t="str">
        <f t="shared" si="6"/>
        <v>#DIV/0!</v>
      </c>
      <c r="M12" s="64">
        <f t="shared" si="7"/>
        <v>0</v>
      </c>
      <c r="N12" s="64">
        <f>sumif('Call Omzet'!G:G,A12,'Call Omzet'!ET:ET)</f>
        <v>0</v>
      </c>
      <c r="O12" s="65" t="str">
        <f t="shared" si="8"/>
        <v>#DIV/0!</v>
      </c>
      <c r="P12" s="66">
        <f t="array" ref="P12">SUM(('Call Omzet'!C:C&lt;&gt;"")/COUNTIF('Call Omzet'!C:C,'Call Omzet'!C:C&amp;""))/25</f>
        <v>0.4</v>
      </c>
      <c r="Q12" s="64" t="str">
        <f t="shared" si="9"/>
        <v>#DIV/0!</v>
      </c>
      <c r="R12" s="64">
        <f t="shared" si="10"/>
        <v>0</v>
      </c>
      <c r="S12" s="64">
        <f>IFERROR(__xludf.DUMMYFUNCTION("IFERROR(ROWS(UNIQUE(FILTER('Call Omzet'!J:J,('Call Omzet'!G:G=A12)*('Call Omzet'!ET:ET&gt;0)))),0)"),0.0)</f>
        <v>0</v>
      </c>
      <c r="T12" s="60" t="str">
        <f t="shared" si="11"/>
        <v>#DIV/0!</v>
      </c>
      <c r="U12" s="67" t="str">
        <f t="shared" si="12"/>
        <v>#DIV/0!</v>
      </c>
      <c r="V12" s="67" t="str">
        <f t="shared" si="13"/>
        <v>#DIV/0!</v>
      </c>
      <c r="W12" s="67" t="str">
        <f t="shared" si="14"/>
        <v>#DIV/0!</v>
      </c>
      <c r="X12" s="67" t="str">
        <f t="shared" si="15"/>
        <v>#DIV/0!</v>
      </c>
      <c r="Y12" s="68" t="str">
        <f t="shared" si="16"/>
        <v>#DIV/0!</v>
      </c>
    </row>
    <row r="13">
      <c r="A13" s="44" t="s">
        <v>6584</v>
      </c>
      <c r="B13" s="58">
        <f>countif('DB MDS'!B:B,A13)</f>
        <v>0</v>
      </c>
      <c r="C13" s="58">
        <f>countif('Call Omzet'!G:G,A13)</f>
        <v>0</v>
      </c>
      <c r="D13" s="58">
        <f t="shared" si="1"/>
        <v>0</v>
      </c>
      <c r="E13" s="59">
        <f t="array" ref="E13">C13/SUM(('Call Omzet'!C:C&lt;&gt;"")/COUNTIF('Call Omzet'!C:C,'Call Omzet'!C:C&amp;""))</f>
        <v>0</v>
      </c>
      <c r="F13" s="60" t="str">
        <f t="shared" si="2"/>
        <v>#DIV/0!</v>
      </c>
      <c r="G13" s="59" t="str">
        <f t="shared" si="3"/>
        <v>#DIV/0!</v>
      </c>
      <c r="H13" s="58">
        <f t="shared" si="4"/>
        <v>0</v>
      </c>
      <c r="I13" s="61">
        <f>countifs('Call Omzet'!G:G,A13,'Call Omzet'!ET:ET,"&gt;0")</f>
        <v>0</v>
      </c>
      <c r="J13" s="62">
        <f t="array" ref="J13">I13/SUM(('Call Omzet'!C:C&lt;&gt;"")/COUNTIF('Call Omzet'!C:C,'Call Omzet'!C:C&amp;""))</f>
        <v>0</v>
      </c>
      <c r="K13" s="63" t="str">
        <f t="shared" si="5"/>
        <v>#DIV/0!</v>
      </c>
      <c r="L13" s="64" t="str">
        <f t="shared" si="6"/>
        <v>#DIV/0!</v>
      </c>
      <c r="M13" s="64">
        <f t="shared" si="7"/>
        <v>0</v>
      </c>
      <c r="N13" s="64">
        <f>sumif('Call Omzet'!G:G,A13,'Call Omzet'!ET:ET)</f>
        <v>0</v>
      </c>
      <c r="O13" s="65" t="str">
        <f t="shared" si="8"/>
        <v>#DIV/0!</v>
      </c>
      <c r="P13" s="66">
        <f t="array" ref="P13">SUM(('Call Omzet'!C:C&lt;&gt;"")/COUNTIF('Call Omzet'!C:C,'Call Omzet'!C:C&amp;""))/25</f>
        <v>0.4</v>
      </c>
      <c r="Q13" s="64" t="str">
        <f t="shared" si="9"/>
        <v>#DIV/0!</v>
      </c>
      <c r="R13" s="64">
        <f t="shared" si="10"/>
        <v>0</v>
      </c>
      <c r="S13" s="64">
        <f>IFERROR(__xludf.DUMMYFUNCTION("IFERROR(ROWS(UNIQUE(FILTER('Call Omzet'!J:J,('Call Omzet'!G:G=A13)*('Call Omzet'!ET:ET&gt;0)))),0)"),0.0)</f>
        <v>0</v>
      </c>
      <c r="T13" s="60" t="str">
        <f t="shared" si="11"/>
        <v>#DIV/0!</v>
      </c>
      <c r="U13" s="67" t="str">
        <f t="shared" si="12"/>
        <v>#DIV/0!</v>
      </c>
      <c r="V13" s="67" t="str">
        <f t="shared" si="13"/>
        <v>#DIV/0!</v>
      </c>
      <c r="W13" s="67" t="str">
        <f t="shared" si="14"/>
        <v>#DIV/0!</v>
      </c>
      <c r="X13" s="67" t="str">
        <f t="shared" si="15"/>
        <v>#DIV/0!</v>
      </c>
      <c r="Y13" s="68" t="str">
        <f t="shared" si="16"/>
        <v>#DIV/0!</v>
      </c>
    </row>
  </sheetData>
  <drawing r:id="rId1"/>
</worksheet>
</file>