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D:\DevRoot\Samsung_Analysis\data\"/>
    </mc:Choice>
  </mc:AlternateContent>
  <xr:revisionPtr revIDLastSave="0" documentId="13_ncr:1_{A87FE54A-858B-4029-B368-223F1FAA792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43" i="1" l="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H9" i="1"/>
  <c r="I9" i="1" s="1"/>
  <c r="H8" i="1"/>
  <c r="I8" i="1" s="1"/>
  <c r="H7" i="1"/>
  <c r="I7" i="1" s="1"/>
  <c r="H6" i="1"/>
  <c r="I6" i="1" s="1"/>
  <c r="H5" i="1"/>
  <c r="I5" i="1" s="1"/>
  <c r="H4" i="1"/>
  <c r="I4" i="1" s="1"/>
  <c r="I244" i="1" l="1"/>
</calcChain>
</file>

<file path=xl/sharedStrings.xml><?xml version="1.0" encoding="utf-8"?>
<sst xmlns="http://schemas.openxmlformats.org/spreadsheetml/2006/main" count="574" uniqueCount="549">
  <si>
    <t>반도체 수율개선</t>
  </si>
  <si>
    <t>반도체 가격경쟁력</t>
  </si>
  <si>
    <t>데이터센터 수요</t>
  </si>
  <si>
    <t>반도체 경쟁상황</t>
  </si>
  <si>
    <t>반도체 시장 성숙도</t>
  </si>
  <si>
    <t>반도체 시장점유율</t>
  </si>
  <si>
    <t>선호도(기타국가)</t>
  </si>
  <si>
    <t>인구이슈(미국 등)</t>
  </si>
  <si>
    <t>부동산경기(미국)</t>
  </si>
  <si>
    <t>미국에서 경쟁사 규제</t>
  </si>
  <si>
    <t>인플레이션(중국)</t>
  </si>
  <si>
    <t>지배구조(후계자)</t>
  </si>
  <si>
    <t>경제성장율(중국)</t>
  </si>
  <si>
    <t>순환출자, 공정위</t>
  </si>
  <si>
    <t>미국과 중국 갈등</t>
  </si>
  <si>
    <t>타국가 금융위기</t>
  </si>
  <si>
    <t>한국과 일본관계</t>
  </si>
  <si>
    <t>1차 밴드 공급량</t>
  </si>
  <si>
    <t>특정 국가 이슈</t>
  </si>
  <si>
    <t>한국에서 경쟁사 규제</t>
  </si>
  <si>
    <t>정관계 네트웍 확보</t>
  </si>
  <si>
    <t>유럽에서 경쟁사 규제</t>
  </si>
  <si>
    <t>인플레이션(미국)</t>
  </si>
  <si>
    <t>경제성장율(유럽)</t>
  </si>
  <si>
    <t>스마트폰 수율 개선</t>
  </si>
  <si>
    <t>정무위원회 이슈</t>
  </si>
  <si>
    <t>반도체 판매가격</t>
  </si>
  <si>
    <t>가전사업 원가율</t>
  </si>
  <si>
    <t>가전분야 수율 개선</t>
  </si>
  <si>
    <t>가전 부품 공급망</t>
  </si>
  <si>
    <t>브랜드 인지도</t>
  </si>
  <si>
    <t>척도 누적점수</t>
  </si>
  <si>
    <t>연구개발 예산</t>
  </si>
  <si>
    <t>유가변동</t>
  </si>
  <si>
    <t>인재영입</t>
  </si>
  <si>
    <t>SOC투자</t>
  </si>
  <si>
    <t>대통령의 인식</t>
  </si>
  <si>
    <t>뉴욕 증시</t>
  </si>
  <si>
    <t>독점이슈</t>
  </si>
  <si>
    <t>런던 증시</t>
  </si>
  <si>
    <t>항  목</t>
  </si>
  <si>
    <t>혁신기업 투자</t>
  </si>
  <si>
    <t>금리(미국)</t>
  </si>
  <si>
    <t>인도 경제</t>
  </si>
  <si>
    <t>인명사고</t>
  </si>
  <si>
    <t>계약체결 이슈</t>
  </si>
  <si>
    <t>선호도(한국)</t>
  </si>
  <si>
    <t>국제 스폰</t>
  </si>
  <si>
    <t>중국 규제</t>
  </si>
  <si>
    <t>선호도(유럽)</t>
  </si>
  <si>
    <t>이사회 이슈</t>
  </si>
  <si>
    <t>지배구조</t>
  </si>
  <si>
    <t>유럽 재정정책</t>
  </si>
  <si>
    <t>중국 증시</t>
  </si>
  <si>
    <t>인력수준</t>
  </si>
  <si>
    <t>미국 규제</t>
  </si>
  <si>
    <t>예술 문화 등</t>
  </si>
  <si>
    <t>잉여자금</t>
  </si>
  <si>
    <t>담합 이슈</t>
  </si>
  <si>
    <t>기후위기</t>
  </si>
  <si>
    <t>임직원 수</t>
  </si>
  <si>
    <t>협력사 관계</t>
  </si>
  <si>
    <t>회계문제</t>
  </si>
  <si>
    <t>중등교육수준</t>
  </si>
  <si>
    <t>선호도(중국)</t>
  </si>
  <si>
    <t>금리(중국)</t>
  </si>
  <si>
    <t>유럽 규제</t>
  </si>
  <si>
    <t>무역보복</t>
  </si>
  <si>
    <t>실업율(유럽)</t>
  </si>
  <si>
    <t>사법리스크</t>
  </si>
  <si>
    <t>대통령 능력</t>
  </si>
  <si>
    <t>엔달러 환율</t>
  </si>
  <si>
    <t>한국 지원</t>
  </si>
  <si>
    <t>금리(유럽)</t>
  </si>
  <si>
    <t>매출 의존도</t>
  </si>
  <si>
    <t>젊은세대</t>
  </si>
  <si>
    <t>전쟁 영향</t>
  </si>
  <si>
    <t>신규사업</t>
  </si>
  <si>
    <t>제품 미담사례</t>
  </si>
  <si>
    <t>실업율(한국)</t>
  </si>
  <si>
    <t>한국 재정정책</t>
  </si>
  <si>
    <t>노동생산성</t>
  </si>
  <si>
    <t>이념문제</t>
  </si>
  <si>
    <t>한국 규제</t>
  </si>
  <si>
    <t>원달러 환율</t>
  </si>
  <si>
    <t>대학교 수준</t>
  </si>
  <si>
    <t>대외활동</t>
  </si>
  <si>
    <t>세대 구성</t>
  </si>
  <si>
    <t>폭발사고</t>
  </si>
  <si>
    <t>실업율(중국)</t>
  </si>
  <si>
    <t>미국 지원</t>
  </si>
  <si>
    <t>원가상승 요인</t>
  </si>
  <si>
    <t>미국 조세정책</t>
  </si>
  <si>
    <t>긴급 상황</t>
  </si>
  <si>
    <t>상속문제</t>
  </si>
  <si>
    <t>전력문제</t>
  </si>
  <si>
    <t>중국 재정정책</t>
  </si>
  <si>
    <t>실업율(미국)</t>
  </si>
  <si>
    <t>대학출신 비율</t>
  </si>
  <si>
    <t>원가절감 요인</t>
  </si>
  <si>
    <t>법률 이슈</t>
  </si>
  <si>
    <t>선호도(미국)</t>
  </si>
  <si>
    <t>한국 조세정책</t>
  </si>
  <si>
    <t>무역수지</t>
  </si>
  <si>
    <t>사업실기</t>
  </si>
  <si>
    <t>첨단분야 수요</t>
  </si>
  <si>
    <t>인재이탈</t>
  </si>
  <si>
    <t>임금수준</t>
  </si>
  <si>
    <t>신제품 발표</t>
  </si>
  <si>
    <t>덤핑문제</t>
  </si>
  <si>
    <t>관료의 효율성</t>
  </si>
  <si>
    <t>제품하자</t>
  </si>
  <si>
    <t>미국 재정정책</t>
  </si>
  <si>
    <t>유럽 지원</t>
  </si>
  <si>
    <t>경영진 갈등</t>
  </si>
  <si>
    <t>거래 다변화</t>
  </si>
  <si>
    <t>중국 조세정책</t>
  </si>
  <si>
    <t>인재육성</t>
  </si>
  <si>
    <t>정치의 효율성</t>
  </si>
  <si>
    <t>언론 갈등</t>
  </si>
  <si>
    <t>자산매각</t>
  </si>
  <si>
    <t>유럽 조세정책</t>
  </si>
  <si>
    <t>기술 유출</t>
  </si>
  <si>
    <t>정치유착</t>
  </si>
  <si>
    <t>금융조달 비용</t>
  </si>
  <si>
    <t>인구감소</t>
  </si>
  <si>
    <t>일본 증시</t>
  </si>
  <si>
    <t>금리(한국)</t>
  </si>
  <si>
    <t>공장가동율</t>
  </si>
  <si>
    <t>회장 리스크</t>
  </si>
  <si>
    <t>연구개발</t>
  </si>
  <si>
    <t>거버넌스</t>
  </si>
  <si>
    <t>기관 주식투자</t>
  </si>
  <si>
    <t>특정 관료 임면 여부</t>
  </si>
  <si>
    <t>수출경합도(남미, 중동, 아프리카)</t>
  </si>
  <si>
    <t>영업채널이 많을 수록 건강하다.</t>
  </si>
  <si>
    <t>경제성장율(남미, 아프리카, 중동)</t>
  </si>
  <si>
    <t>사업장에 지진, 홍수 등 자연재해</t>
  </si>
  <si>
    <t>공급이 증가할수록 통상적으로 매출이 증가한다.
반면, 공급이 늘어나면 가격은 하락한다.</t>
  </si>
  <si>
    <t>글로벌 기업과 협력관계</t>
  </si>
  <si>
    <t>특정집단 사회 이슈 제기</t>
  </si>
  <si>
    <t>한국의 정치적 불안요인</t>
  </si>
  <si>
    <t>공장부지, 용수 인프라</t>
  </si>
  <si>
    <t>한국에 대한 외국인 주식투자</t>
  </si>
  <si>
    <t>거래처가 많을수록 건강하다.</t>
  </si>
  <si>
    <t>채권금리(중국)</t>
  </si>
  <si>
    <t>공장 및 시설 투자</t>
  </si>
  <si>
    <t>한국과 중국 관계</t>
  </si>
  <si>
    <t>한국과 미국관계</t>
  </si>
  <si>
    <t>국회 인식</t>
  </si>
  <si>
    <t>종합지수</t>
  </si>
  <si>
    <t>반도체 공급량</t>
  </si>
  <si>
    <t>조직문화</t>
  </si>
  <si>
    <t>광고 규모</t>
  </si>
  <si>
    <t>구리 수요</t>
  </si>
  <si>
    <t>채권(한국)</t>
  </si>
  <si>
    <t>가전 판매가격</t>
  </si>
  <si>
    <t>가전 수요</t>
  </si>
  <si>
    <t>스마트폰 공급량</t>
  </si>
  <si>
    <t>특정원자재 공급의존도</t>
  </si>
  <si>
    <t>가전분야 공급량</t>
  </si>
  <si>
    <t>한국에서 특정 언론사와 갈등을 일으키면 결국에는 국회, 검찰, 공정위, 국세청의 조사 표적이 된다.</t>
  </si>
  <si>
    <t>시장점유율은 시간이 갈수록 1등과 2등으로 집중된다.</t>
  </si>
  <si>
    <t>한국과 일본정부간에 갈등이 있을수록 리스크가 커진다.</t>
  </si>
  <si>
    <t>스마트폰 영업력</t>
  </si>
  <si>
    <t>스마트폰 경쟁상황</t>
  </si>
  <si>
    <t>스마트폰  수요</t>
  </si>
  <si>
    <t>가전사업 재고율</t>
  </si>
  <si>
    <t>스마트폰 가격경쟁력</t>
  </si>
  <si>
    <t>스마트폰 원가율</t>
  </si>
  <si>
    <t>삼성전자와 중국 관계</t>
  </si>
  <si>
    <t>가전사업 영업력</t>
  </si>
  <si>
    <t>가전사업 가격경쟁력</t>
  </si>
  <si>
    <t>가전 시장 성숙도</t>
  </si>
  <si>
    <t>스마트폰 판매가격</t>
  </si>
  <si>
    <t>가전사업 경쟁상황</t>
  </si>
  <si>
    <t>소비자 직접판매</t>
  </si>
  <si>
    <t>스마트폰 시장점유율</t>
  </si>
  <si>
    <t>스마트폰 재고율</t>
  </si>
  <si>
    <t>가전사업 시장점유율</t>
  </si>
  <si>
    <t>삼성전자와 유럽관계</t>
  </si>
  <si>
    <t>부동산경기(유럽)</t>
  </si>
  <si>
    <t>미국 대통령 인식</t>
  </si>
  <si>
    <t>부동산경기(중국)</t>
  </si>
  <si>
    <t>MOU 체결 등</t>
  </si>
  <si>
    <t>인플레이션(유럽)</t>
  </si>
  <si>
    <t>신규사업 경쟁상황</t>
  </si>
  <si>
    <t>경제성장율(미국)</t>
  </si>
  <si>
    <t>첨단기술 혁신수준</t>
  </si>
  <si>
    <t>채권금리(미국)</t>
  </si>
  <si>
    <t>채권금리(유럽)</t>
  </si>
  <si>
    <t>경제성장율(한국)</t>
  </si>
  <si>
    <t>세대별 문화 반영</t>
  </si>
  <si>
    <t>혁신제품 출시 상황</t>
  </si>
  <si>
    <t>지식재산권, IP</t>
  </si>
  <si>
    <t>EU-중국 갈등</t>
  </si>
  <si>
    <t>인플레이션(한국)</t>
  </si>
  <si>
    <t>특정 정치인 이슈</t>
  </si>
  <si>
    <t>회사 역량의 80%는 본업, 20%는 신규사업을 할때 건강하다.</t>
  </si>
  <si>
    <t>한국에서 상속과 후계자 문제가 발생하면 리스크가 정말 커진다.</t>
  </si>
  <si>
    <t>오너가 인간과 사회에 대한 본질적 표현을 많이 할수록 기업은 건강하다.</t>
  </si>
  <si>
    <t>한국에서는 회장리스크 발생시는 언론과 국회, 정부의 표적이 된다.</t>
  </si>
  <si>
    <t>가중치</t>
  </si>
  <si>
    <t>FDI</t>
  </si>
  <si>
    <t>노령화</t>
  </si>
  <si>
    <t>배당</t>
  </si>
  <si>
    <t>연번</t>
  </si>
  <si>
    <t>성과급</t>
  </si>
  <si>
    <t>복지</t>
  </si>
  <si>
    <t>전염병</t>
  </si>
  <si>
    <t>출처</t>
  </si>
  <si>
    <t>ESG</t>
  </si>
  <si>
    <t>지수</t>
  </si>
  <si>
    <t>노조</t>
  </si>
  <si>
    <t>질 문</t>
  </si>
  <si>
    <t>척도</t>
  </si>
  <si>
    <t>대학출신 비율이 다양할수록 건강하다.</t>
  </si>
  <si>
    <t>한국에서 금융조달은 정부의 관여가 크다.</t>
  </si>
  <si>
    <t>경제성장률이 낮으면 공급이 초과될 우려가 있다.
부동산 경기가 위축되면 소비가 줄어들고 공급이 초과될 우려가 있다. 
금리가 높아지면 수요가 위축되고 공급이 초과될 우려가 있다.
공급이 초과되면 가격은 내려간다.</t>
  </si>
  <si>
    <t>한국에서 오너가 경영자일때기업 성과가 좋다.</t>
  </si>
  <si>
    <t>정치권력과 갈등이 있을 수록 리스크가 커진다.</t>
  </si>
  <si>
    <t>기업이 정치와 관계가 높아질수록 리스크도 크다.</t>
  </si>
  <si>
    <t>협력사와 관계에서 갈등표출이 없을 수록 좋다.</t>
  </si>
  <si>
    <t>공급시장 상황(스마트폰)</t>
  </si>
  <si>
    <t>이재용 재산</t>
  </si>
  <si>
    <t>공급시장 상황(가전)</t>
  </si>
  <si>
    <t>가격이 오를수록 공급은 증가한다.</t>
  </si>
  <si>
    <t>각 사업부분 대표 리더십 스타일</t>
  </si>
  <si>
    <t>스마트폰 부분 대표의 경험과 능력</t>
  </si>
  <si>
    <t>한국에서 성과급은 성공의 상징이다.</t>
  </si>
  <si>
    <t>수요가 클수록 가격은 높아진다.</t>
  </si>
  <si>
    <t>영업지향일수록 생존력이 높다.</t>
  </si>
  <si>
    <t>잉여자금이 풍부할수록 건강하다.</t>
  </si>
  <si>
    <t>기관주식투자가 많을수록 건강하다.</t>
  </si>
  <si>
    <t>삼성전자에 대한 외국인 주식투자</t>
  </si>
  <si>
    <t>차별이 있을수록 건강하지 못하다.</t>
  </si>
  <si>
    <t>한국과 중국정부간에 갈등이 있을수록 리스크가 아주 커진다.</t>
  </si>
  <si>
    <t>국회 정무위원회에서 삼성전자가 거론될수록 리스크가 커진다.</t>
  </si>
  <si>
    <t>재정여력이 클수록 스폰한다. 
스폰 할수록 매출증가에 기여한다.</t>
  </si>
  <si>
    <t>한국에서 공장짓는데 핊요한 물 확보에는 시간이 오래 걸린다.</t>
  </si>
  <si>
    <t>한국에서 경영층의 대외활동이 많은 것은 꼭 좋은 것은 아니다.</t>
  </si>
  <si>
    <t>반도체 부분대표의 경험과 능력</t>
  </si>
  <si>
    <t>PC수요</t>
  </si>
  <si>
    <t>반도체 영업력</t>
  </si>
  <si>
    <t>서버 수요</t>
  </si>
  <si>
    <t>반도체 수요</t>
  </si>
  <si>
    <t>반도체 재고율</t>
  </si>
  <si>
    <t>반도체 원가율</t>
  </si>
  <si>
    <t>이재용 회장의 철학</t>
  </si>
  <si>
    <t>수정된 척도</t>
  </si>
  <si>
    <t>반도체 수출경합도(아시아)</t>
  </si>
  <si>
    <t>반도체 수출경합도(유럽)</t>
  </si>
  <si>
    <t>반도체 매출과 영업이익</t>
  </si>
  <si>
    <t>반도체 부품 공급망 안정화</t>
  </si>
  <si>
    <t>반도체 수출경합도(미국)</t>
  </si>
  <si>
    <t>반도체분야 첨단기술 주도권</t>
  </si>
  <si>
    <t>일반 법칙</t>
  </si>
  <si>
    <t>한국에서 핵심부품은 수입하는 경향이 강하다.</t>
  </si>
  <si>
    <t>오너의 인재영입 관심이 클수록 좋은 인재가 온다.</t>
  </si>
  <si>
    <t>한국에서 인명사고가 나면 경영자가 사법처리된다.</t>
  </si>
  <si>
    <t>무역수지 흑자가 커질수록 원화가치는 높아진다.</t>
  </si>
  <si>
    <t>너무 많은 배당은 기업의 장기성장을 어렵게 한다.</t>
  </si>
  <si>
    <t>한국에서 노조활동이 강해지면 리스크도 커진다.</t>
  </si>
  <si>
    <t>국회에서 삼성전자가 거론될수록 리스크가 커진다.</t>
  </si>
  <si>
    <t>한국에서 전력문제 해결에는 시간이 오래걸린다.</t>
  </si>
  <si>
    <t>한곳에 매출비중이 50% 넘으면 위험해진다.</t>
  </si>
  <si>
    <t>HBM처럼 주요 사업의 투자를 중단하거나 실기하면 회복이 어렵다.</t>
  </si>
  <si>
    <t>가전사업 대표의 경험과 능력</t>
  </si>
  <si>
    <t>스마트폰  시장 성숙도</t>
  </si>
  <si>
    <t>스마트폰 분야의 첨단기술</t>
  </si>
  <si>
    <t>스마트폰 수출경합도(아시아)</t>
  </si>
  <si>
    <t>가전사업 수출경합도(미국)</t>
  </si>
  <si>
    <t>가전사업 매출과 영업이익</t>
  </si>
  <si>
    <t>가전 수출경합도(유럽)</t>
  </si>
  <si>
    <t>스마트폰 부품 공급망 안정화</t>
  </si>
  <si>
    <t>삼성전자와 한국 정부관계</t>
  </si>
  <si>
    <t>스마트폰 수출경합도(미국)</t>
  </si>
  <si>
    <t>가전사업 수출경합도(아시아)</t>
  </si>
  <si>
    <t>스마트폰 수출경합도(유럽)</t>
  </si>
  <si>
    <t>스마트폰 매출과 영업이익</t>
  </si>
  <si>
    <t>삼성전자와 미국 정부 관계</t>
  </si>
  <si>
    <t xml:space="preserve">
공급이 증가할수록 통상적으로 매출이 증가한다.
반면, 공급이 늘어나면 가격은 하락한다.</t>
  </si>
  <si>
    <t>시장이 초기일수록 기회는 많아진다. 
시장이 성숙기일수록 기회는 작아진다.</t>
  </si>
  <si>
    <t>공급시장 상황(반도체)</t>
  </si>
  <si>
    <t>이재용 회장의 음주 등</t>
  </si>
  <si>
    <t>이재용 회장 업무와 인간지향</t>
  </si>
  <si>
    <t>삼성전자의 국가별 반도체 매출비중에서 중국이 38%이다.</t>
  </si>
  <si>
    <t>수출중심 업체는 환율이 높아질수록 환차익이 커진다.</t>
  </si>
  <si>
    <t>첨단분야 기술주도권을 확보하는자가 선점효과가 발생한다.</t>
  </si>
  <si>
    <t>이재용 회장, 영업 지향 또는 개발</t>
  </si>
  <si>
    <t>유가가 높아질수록 기업의 비용은 증가한다.</t>
  </si>
  <si>
    <t>구리수요가 늘수록 경기활성화를 의미한다.</t>
  </si>
  <si>
    <t>업무지향일수록 단기적으로는 성과가 높다.</t>
  </si>
  <si>
    <t>첨단 산업이 발전할수록 기회는 커진다.</t>
  </si>
  <si>
    <t>한국에서 이사회 안건은 대부분 통과된다.</t>
  </si>
  <si>
    <t>음주와 담배는 언제가 큰 리스크를 만든다.</t>
  </si>
  <si>
    <t>한국에서 배임으로 처벌되는 경향이 크다.</t>
  </si>
  <si>
    <t>일차 밴드 공급량이 늘수록 좋은 신호이다.</t>
  </si>
  <si>
    <t>경쟁에서 지위를 놓치면 회복이 어렵다.</t>
  </si>
  <si>
    <t>소비자 직접판매가 통상적으로 수익이 좋다.</t>
  </si>
  <si>
    <t>복지수준이 좋을수록 좋은 인재가 온다.</t>
  </si>
  <si>
    <t>한국에서 MOU는 쇼가 되는 경우가 많다.</t>
  </si>
  <si>
    <t>임금수준이 높을때 우수인재가 몰린다.</t>
  </si>
  <si>
    <t>구분</t>
    <phoneticPr fontId="12" type="noConversion"/>
  </si>
  <si>
    <t>II.시장요인 변수</t>
    <phoneticPr fontId="12" type="noConversion"/>
  </si>
  <si>
    <t>I.기업내생변수</t>
    <phoneticPr fontId="12" type="noConversion"/>
  </si>
  <si>
    <t>III. 정치요인</t>
    <phoneticPr fontId="12" type="noConversion"/>
  </si>
  <si>
    <t>IV. 국제관계</t>
    <phoneticPr fontId="12" type="noConversion"/>
  </si>
  <si>
    <t>V. 사회문화 요인</t>
    <phoneticPr fontId="12" type="noConversion"/>
  </si>
  <si>
    <t>현재부터 지난 24시간 동안 아래의 리스트에 있는 언론에 보도된 뉴스와 CT웹(http://ct123.kr)의 CP 코너에 등록된 정보를 사용하여 삼성전자는 주주들에게 배당을 얼마나 하는지를 분석하라. 배당성향이 삼성전자 주가에 아주 긍정적이면 +3, 약간 긍정적이면 +2점, 긍정적이면 +1점,  24시간 동안 보도된 적이 없거나 영향이 없다고 판단되면 0점, 부정적이면 -1점, 약간 부정적이면 -2점, 아주 부정적이면 -3점 중에서 선택하고, 이를 D column에 점수로 표시하라..</t>
  </si>
  <si>
    <t>현재부터 지난 24시간 동안 아래의 리스트에 있는 언론에 보도된 뉴스와 CT웹(http://ct123.kr)의 CP 코너에 등록된 정보를 사용하여 아시아에서 삼성전자 경쟁사와 비교할때 스마트폰 분야의 수출경합도는 어떠한지 분석하라. 이것이 아주 긍정적이면 +3, 약간 긍정적이면 +2점, 긍정적이면 +1점,  24시간 동안 보도된 적이 없거나 영향이 없다고 판단되면 0점, 부정적이면 -1점, 약간 부정적이면 -2점, 아주 부정적이면 -3점 중에서 선택하고, 이를 D column에 점수로 표시하라..</t>
  </si>
  <si>
    <t>현재부터 지난 24시간 동안 아래의 리스트에 있는 언론에 보도된 뉴스와 CT웹(http://ct123.kr)의 CP 코너에 등록된 정보를 사용하여 대한민국의 무역수지 상황을 분석하라. 이것이 삼성전자에 아주 긍정적이면 +3, 긍정적이면 +2점, 아주 조금 긍정적이면 +1점,  중립적이면 0점, 아주 조금 부정적이면 -1점, 조금더 부정적이면 -2점, 아주 부정적이면 -3점 중에서 선택하고, 이를 D column에 점수로 표시하라..</t>
  </si>
  <si>
    <t>현재부터 지난 24시간 동안 아래의 리스트에 있는 언론에 보도된 뉴스와 CT웹(http://ct123.kr)의 CP 코너에 등록된 정보를 사용하여 삼성전자의 스마트폰 공급이 증가 또는 감소하는지를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</si>
  <si>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반도체분야의 매출과 영업이익을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</si>
  <si>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스마트폰분야의 매출과 영업이익 실적을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</si>
  <si>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가전사업분야의 매출과 영업이익 실적을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</si>
  <si>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삼성스마트폰 분야에서 삼성전자의 첨단기술과 생산 수준을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</si>
  <si>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잉여자금 수준을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</si>
  <si>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공장 및 시설투자 규모를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</si>
  <si>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자산매각 상황을 분석하라. 이것이 삼성전자에 미치는 영향을 분석하되 아래의 기준을 준수하라.</t>
  </si>
  <si>
    <t xml:space="preserve">현재부터 지난 24시간 동안 아래의 리스트에 있는 언론에 보도된 뉴스와 CT웹(http://ct123.kr)의 CP 코너에 등록된 정보를 사용하여 삼성전자가 혁신기업에 대한 투자와 M&amp;A를 얼마나 하는지를 분석하라. 이것이 삼성전자에 미치는 영향을 분석하되 아래의 기준을 준수하라. </t>
  </si>
  <si>
    <t>현재부터 지난 24시간 동안 아래의 리스트에 있는 언론에 보도된 뉴스와 CT웹(http://ct123.kr)의 CP 코너에 등록된 정보를 사용하여 삼성전자가 소비자직접 판매 동향을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</si>
  <si>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삼성전자가 글로벌 대기업과 협력관계를 얼마나 구축하는지를 전략적 파트너십 체결 수, 기술협력 범위, 매출 기여도 등을 기준으로 협력관계의 강도와 경쟁력 기여도분석하라.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</si>
  <si>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삼성전자가 구글, 애플, MS, TSMC, Arm, NVIDIA, 퀄컴, 바이두 등 특정 글로벌 플랫폼 또는 기술기업에 기술,서비스,부품,운영체계(OS) 차원에서 종속 또는 과도한 의존도를 보이는 부분이 존재하는지를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</si>
  <si>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반도체 판매가격 인상과 인하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</si>
  <si>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스마트폰 판매가격 인상과 인하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</si>
  <si>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가전분야의 판매가격 인상이나 인하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</si>
  <si>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원가절감 요인이 발생했는지를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</si>
  <si>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1차 협력사의  공급량의 증감을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</si>
  <si>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공장건설 비용과 설비도입 등 원가상승 요인이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</si>
  <si>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반도체 공정에서 수율개선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</si>
  <si>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스마트폰 공정에서 수율개선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</si>
  <si>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가전분야에서 수율개선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</si>
  <si>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협력사와 관계가 갈등 또는 호의적 상황이 있는지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</si>
  <si>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반도체 분야에서 삼성전자의 첨단기술과 생산 수준을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</si>
  <si>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금융조달 비용을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</si>
  <si>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임직원 수의 현황을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</si>
  <si>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대학출신별 비율을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</si>
  <si>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공장가동율을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</si>
  <si>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이재용 회장의 오너 리스크를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</si>
  <si>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지배구조 안정화가 되어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</si>
  <si>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 이재용 회장의 가족간에 분쟁이나 후계자 문제가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</si>
  <si>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이재용 회장이나 가족의 상속관련 이슈가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</si>
  <si>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 이사회의 의사결정에 대한 이슈가 있는지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</si>
  <si>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대표이사가 이재용 회장이 아니라는 상황이 삼성전자에 미치는 영향을 분석하되 아래의 기준을 준수하라.</t>
  </si>
  <si>
    <t>현재부터 지난 24시간 동안 아래의 리스트에 있는 언론에 보도된 뉴스와 CT웹(http://ct123.kr)의 CP 코너에 등록된 정보를 사용하여 삼성전자의 이재용 회장의 병원입원, 사고,  등의 상황이 발생했는지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</si>
  <si>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이재용 회장의 사망 등 중대 상황이 발생했는지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</si>
  <si>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이재용 회장의 재산규모관련 이슈를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</si>
  <si>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국내외 브랜드 인지도의 증감여부를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</si>
  <si>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반도체 사업의 시장점유율을 분석하라. 이것이 현재 삼성전자에 미치는 영향을 분석하되 아래의 기준을 준수하라.</t>
  </si>
  <si>
    <t>현재부터 지난 24시간 동안 아래의 리스트에 있는 언론에 보도된 뉴스와 CT웹(http://ct123.kr)의 CP 코너에 등록된 정보를 사용하여 삼성전자의 스마트폰 사업의 시장점유율을 분석하라. 이것이 현재 삼성전자에 미치는 영향을 분석하되 아래의 기준을 준수하라.</t>
  </si>
  <si>
    <t>현재부터 지난 24시간 동안 아래의 리스트에 있는 언론에 보도된 뉴스와 CT웹(http://ct123.kr)의 CP 코너에 등록된 정보를 사용하여 삼성전자의 가전사업의 시장점유율을 분석하라. 이것이 현재 삼성전자에 미치는 영향을 분석하되 아래의 기준을 준수하라.</t>
  </si>
  <si>
    <t>현재부터 지난 24시간 동안 아래의 리스트에 있는 언론에 보도된 뉴스와 CT웹(http://ct123.kr)의 CP 코너에 등록된 정보를 사용하여 삼성전자의 반도체 재고율은 얼마나 되는지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</si>
  <si>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스마트폰 재고율은 얼마나 되는지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</si>
  <si>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가전분야의 재고율은 얼마나 되는지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</si>
  <si>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삼성전자는 온라인과 오프라인에서 광고비 지출규모 등 광고상황을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</si>
  <si>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삼성전자는 R&amp;D를 얼마나 하고 있으며 이것이 삼성전자에 미치는 영향을 분석하되 아래의 기준을 준수하라.</t>
  </si>
  <si>
    <t>현재부터 지난 24시간 동안 아래의 리스트에 있는 언론에 보도된 뉴스와 CT웹(http://ct123.kr)의 CP 코너에 등록된 정보를 사용하여 삼성전자는 판매처 다변화를 얼마나 하고 있는지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</si>
  <si>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삼성전자는 신규사업을 얼마나 진행하고 있으며 이것이 삼성전자에 미치는 영향을 분석하되 아래의 기준을 준수하라.</t>
  </si>
  <si>
    <t>현재부터 지난 24시간 동안 아래의 리스트에 있는 언론에 보도된 뉴스와 CT웹(http://ct123.kr)의 CP 코너에 등록된 정보를 사용하여 삼성전자의 반도체분야의 경쟁사업자들의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</si>
  <si>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스마트폰분야의 경쟁사업자들의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</si>
  <si>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가전분야의 경쟁사업자들의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</si>
  <si>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 임직원들의 임금수준을 분석하라. 이것이 다른 경쟁사업자와 비교할때 삼성전자에 미치는 영향을 분석하되 아래의 기준을 준수하라.</t>
  </si>
  <si>
    <t>현재부터 지난 24시간 동안 아래의 리스트에 있는 언론에 보도된 뉴스와 CT웹(http://ct123.kr)의 CP 코너에 등록된 정보를 사용하여 삼성전자 반도체 분야의 원가율 경쟁력은 경쟁사와 비교할때 얼나마 되는지를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</si>
  <si>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 스마트폰 분야의 원가율 경쟁력은 경쟁사와 비교할때 얼나마 되는지를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</si>
  <si>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 가전 분야의 원가율 경쟁력은 경쟁사와 비교할때 얼나마 되는지를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</si>
  <si>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 반도체 사업부문 대표가 업계경력(년수), 주요 실적, 글로벌 영향력, 외부·내부 평판을 기준으로 경영 역량을 종합적으로 분석하라. 이것이 다른 경쟁사업자와 비교할때 삼성전자에 미치는 영향을 분석하되 아래의 기준을 준수하라.</t>
  </si>
  <si>
    <t>현재부터 지난 24시간 동안 아래의 리스트에 있는 언론에 보도된 뉴스와 CT웹(http://ct123.kr)의 CP 코너에 등록된 정보를 사용하여 삼성전자 스마트폰 사업부문 대표가 업계경력(년수), 주요 실적, 글로벌 영향력, 외부·내부 평판을 기준으로 경영 역량을 종합적으로 분석하라. 이것이 다른 경쟁사업자와 비교할때 삼성전자에 미치는 영향을 분석하되 아래의 기준을 준수하라.</t>
  </si>
  <si>
    <t>현재부터 지난 24시간 동안 아래의 리스트에 있는 언론에 보도된 뉴스와 CT웹(http://ct123.kr)의 CP 코너에 등록된 정보를 사용하여 삼성전자 가전 사업부문 대표가 업계경력, 주요 실적, 글로벌 영향력, 외부·내부 평판을 기준으로 경영 역량을 종합적으로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</si>
  <si>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기업문화, 직무환경이 MZ세대·Z세대·알파세대의 가치관 및 직업 선호도와 얼마나 부합하는지를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</si>
  <si>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삼성전자내부에 지역, 학벌, 종교, 이념, 학교 등에 있어서 차별유무를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</si>
  <si>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예술과 문화에 수용성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</si>
  <si>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국내외 상황을 고려할때 삼성전자 이재용 회장의 리더십이 인간관계 지향적인가 업무지향적인가를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</si>
  <si>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 이재용 회장이 영업지향인지 개발지향적인지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</si>
  <si>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 스마트폰 사업 부분, 반도체 부분, 가전 부분 대표가 영업지향인지 개발지향적인지를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</si>
  <si>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 이재용 회장이 음주, 담배, 건강관리 정도와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</si>
  <si>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삼성전자는 반도체 사업의 영업경쟁력을 다른 경쟁사업자와 비교하여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</si>
  <si>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삼성전자는 스마트폰사업의 영업경쟁력을 다른 경쟁사업자와 비교하여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</si>
  <si>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삼성전자는 가전사업의 영업성과를 다른 경쟁사업자와 비교하여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</si>
  <si>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삼성전자는 다른 기업과 MOU 체결 또는 협력이슈를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</si>
  <si>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삼성전자는 다른 기업과 계약을 체결하는 이슈가 있는지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</si>
  <si>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삼성전자는 올림픽 등 국제행사의 후원사가 되는지를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</si>
  <si>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제품발표가 있는지를 분석하라. 이에 대한 외신보고, 블로거, 전문가등의 평가가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</si>
  <si>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 경영층의 대외활동, 스피치에 대한 국내외 언론의 기사, 블로거, 전문가 등의 평가가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</si>
  <si>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노조 동향을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</si>
  <si>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임직원의 복지수준이나 동향을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</si>
  <si>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성과급 지급상황을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</si>
  <si>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삼성전자에 대한 글로벌 주요 언론과 갈등 이슈가 있는지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</si>
  <si>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회계감사 등 재무적 리스크가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</si>
  <si>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삼성전자에 유능한 인력이 선호하는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</si>
  <si>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인재육성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</si>
  <si>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인재영입 경쟁력을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</si>
  <si>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국내외 검찰, 법원 등 사법리스크를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</si>
  <si>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지식재산권, IP, 특허 관련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</si>
  <si>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우수인재 이탈현황을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</si>
  <si>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기술유출 이슈가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</si>
  <si>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삼성전자가 주요사업을 놓치거나 투자중단 등의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</si>
  <si>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 경영진의 갈등상황을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</si>
  <si>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삼성전자가 AI 반도체, 차세대 패키징, 고성능 모바일칩 개발 속도, 퀀텀컴퓨팅, 양자암호, 차세대 소재(탄소나노튜브 등) 등 기술혁신분야의 연구개발에 실질적 진척이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</si>
  <si>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삼성전자가 반도체, 스마트폰, 가전 매출이 특정기업이나 유통망에서 종속 또는 과도한 의존도를 보이는 부분이 존재하는지를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</si>
  <si>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혁신 제품 출시 상황을 경쟁사 제품과 비교하여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</si>
  <si>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삼성전자가의 Z세대·알파세대의 가치관과 소비 패턴을 기준으로 볼 때, 삼성전자의 브랜드, 제품, 기업문화가 중장기적으로 매력적인지를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</si>
  <si>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 스마트폰의 주요 제품군별 가격 경쟁 상황 및 최근 평균 가격 변동률을 기준으로, 경쟁사 대비 가격경쟁력 수준을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</si>
  <si>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 반도체의 주요 제품군별 가격 경쟁 상황 및 최근 평균 가격 변동률을 기준으로, 경쟁사 대비 가격경쟁력 수준을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</si>
  <si>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 가전분야의 주요 제품군별 가격 경쟁 상황 및 최근 평균 가격 변동률을 기준으로, 경쟁사 대비 가격경쟁력 수준을 분석하라. 이것이 삼성전자에 미치는 영향을 분석하되 아래의 기준을 준수하라.</t>
  </si>
  <si>
    <t>현재부터 지난 24시간 동안 아래의 리스트에 있는 언론에 보도된 뉴스와 CT웹(http://ct123.kr)의 CP 코너에 등록된 정보를 사용하여 미국에서 삼성전자 경쟁사와 비교할때 스마트폰 분야의 수출경합도는 어떠한지 분석하라. 이것이 삼성전자에 미치는 영향을 분석하되 아래의 기준을 준수하라.</t>
  </si>
  <si>
    <t>현재부터 지난 24시간 동안 아래의 리스트에 있는 언론에 보도된 뉴스와 CT웹(http://ct123.kr)의 CP 코너에 등록된 정보를 사용하여 미국에서 삼성전자 경쟁사와 비교할때 반도체 분야의 수출경합도는 어떠한지 분석하라. 이것이 삼성전자에 미치는 영향을 분석하되 아래의 기준을 준수하라.</t>
  </si>
  <si>
    <t>현재부터 지난 24시간 동안 아래의 리스트에 있는 언론에 보도된 뉴스와 CT웹(http://ct123.kr)의 CP 코너에 등록된 정보를 사용하여 미국에서 삼성전자 경쟁사와 비교할때 가전 분야의 수출경합도는 어떠한지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</si>
  <si>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유럽에서 삼성전자 경쟁사와 비교할때 스마트폰 분야의 수출경합도는 어떠한지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</si>
  <si>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유럽에서 삼성전자 경쟁사와 비교할때 반도체 분야의 수출경합도는 어떠한지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</si>
  <si>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유럽에서 삼성전자 경쟁사와 비교할때 가전 분야의 수출경합도는 어떠한지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</si>
  <si>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아시아에서 삼성전자 경쟁사와 비교할때 반도체 분야의 수출경합도는 어떠한지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</si>
  <si>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아시아에서 삼성전자 경쟁사와 비교할때 가전 분야의 수출경합도는 어떠한지 분석하라. 이것이 삼성전자에 미치는 영향을 분석하되 아래의 기준을 준수하라.</t>
  </si>
  <si>
    <t>현재부터 지난 24시간 동안 아래의 리스트에 있는 언론에 보도된 뉴스와 CT웹(http://ct123.kr)의 CP 코너에 등록된 정보를 사용하여 남아메리카와 중동, 아프리카 시장에서 삼성전자 경쟁사와 비교할때 가전 분야, 스마트폰의 수출경합도는 어떠한지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</si>
  <si>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 이재용 회장이 사업의 본질에 대한 인식과 혁신에 대한 표현이나 발표가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</si>
  <si>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삼성전자가 담합으로 국내외 경쟁당국의 이슈가 되고 있는지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</si>
  <si>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국내외 사업장에서 인명사고가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</si>
  <si>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국내외 사업장에서 폭발사고, 해킹사고 등의 위기상황 유무를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</si>
  <si>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삼성전자와 경쟁사간에 가격 경쟁이나 덤핑이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</si>
  <si>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반도체 시장의 공급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</si>
  <si>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스마트폰의 공급시장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</si>
  <si>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가전분야의 공급시장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</si>
  <si>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미국과 중국,미국과 한국,한국과 중국, 한국과 일본의 정치상황과 갈등이 삼성전자의 스마트폰 부품공급망 안정화에 어떠한 영향을 미치는지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</si>
  <si>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미국과 중국,미국과 한국,한국과 중국, 한국과 일본의 정치상황과 갈등이 삼성전자의 반도체 부품공급망 안정화에 어떠한 영향을 미치는지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</si>
  <si>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미국과 중국,미국과 한국,한국과 중국, 한국과 일본의 정치상황과 갈등이 삼성전자의 가전사업 부품공급망 안정화에 어떠한 영향을 미치는지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</si>
  <si>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반도체 시장의 수요는 증가하는지 감소하는지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</si>
  <si>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가전 시장의 수요는 증가하는지 감소하는지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</si>
  <si>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스마트폰 시장의 수요는 증가하는지 감소하는지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</si>
  <si>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스마트폰 시장의 국내외 성장 속도를 분석하라. 이것이 삼성전자에 미치는 영향을 분석하되 아래의 기준을 준수하라.</t>
  </si>
  <si>
    <t>현재부터 지난 24시간 동안 아래의 리스트에 있는 언론에 보도된 뉴스와 CT웹(http://ct123.kr)의 CP 코너에 등록된 정보를 사용하여 반도체 시장의 국내외 성장 속도를 분석하라. 이것이 삼성전자에 미치는 영향을 분석하되 아래의 기준을 준수하라.</t>
  </si>
  <si>
    <t>현재부터 지난 24시간 동안 아래의 리스트에 있는 언론에 보도된 뉴스와 CT웹(http://ct123.kr)의 CP 코너에 등록된 정보를 사용하여 가전 시장의 국내외 성장 속도를 분석하라. 이것이 삼성전자에 미치는 영향을 분석하되 아래의 기준을 준수하라.</t>
  </si>
  <si>
    <t>현재부터 지난 24시간 동안 아래의 리스트에 있는 언론에 보도된 뉴스와 CT웹(http://ct123.kr)의 CP 코너에 등록된 정보를 사용하여 데이터센터 수요의 증가를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</si>
  <si>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확장현실(XR), 자율주행차, UAM, SMR 등 시장의 증가상황을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</si>
  <si>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퍼스널컴퓨터(PC) 시장의 수요는 증가하는지 감소하는지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</si>
  <si>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서버의 수요는 증가하는지 감소하는지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</si>
  <si>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구리의 수요는 증가하는지 감소하는지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</si>
  <si>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미국의 경제성장률을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</si>
  <si>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유럽의 경제성장률을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</si>
  <si>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중국의 경제성장률을 분석하라. 이것이 삼성전자에 미치는 영향을 분석하되 아래의 기준을 준수하라.</t>
  </si>
  <si>
    <t>현재부터 지난 24시간 동안 아래의 리스트에 있는 언론에 보도된 뉴스와 CT웹(http://ct123.kr)의 CP 코너에 등록된 정보를 사용하여 대한민국의 경제성장률을 분석하라. 이것이 삼성전자에 미치는 영향을 분석하되 아래의 기준을 준수하라.</t>
  </si>
  <si>
    <t>현재부터 지난 24시간 동안 아래의 리스트에 있는 언론에 보도된 뉴스와 CT웹(http://ct123.kr)의 CP 코너에 등록된 정보를 사용하여 남아메리카, 중동, 아프리카의 경제성장률을 분석하라. 이것이 삼성전자에 미치는 영향을 분석하되 아래의 기준을 준수하라.</t>
  </si>
  <si>
    <t>현재부터 지난 24시간 동안 아래의 리스트에 있는 언론에 보도된 뉴스와 CT웹(http://ct123.kr)의 CP 코너에 등록된 정보를 사용하여 미국의 부동산경기를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</si>
  <si>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유럽의 부동산경기를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</si>
  <si>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중국의 부동산경기를 분석하라. 이것이 삼성전자에 미치는 영향을 분석하되 아래의 기준을 준수하라.</t>
  </si>
  <si>
    <t>현재부터 지난 24시간 동안 아래의 리스트에 있는 언론에 보도된 뉴스와 CT웹(http://ct123.kr)의 CP 코너에 등록된 정보를 사용하여 미국의 금리수준을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</si>
  <si>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유럽의 금리수준을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</si>
  <si>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중국의 금리수준을 분석하라. 이것이 삼성전자에 미치는 영향을 분석하되 아래의 기준을 준수하라.</t>
  </si>
  <si>
    <t>현재부터 지난 24시간 동안 아래의 리스트에 있는 언론에 보도된 뉴스와 CT웹(http://ct123.kr)의 CP 코너에 등록된 정보를 사용하여 대한민국의 금리수준을 분석하라. 이것이 삼성전자에 미치는 영향을 분석하되 아래의 기준을 준수하라.</t>
  </si>
  <si>
    <t>현재부터 지난 24시간 동안 아래의 리스트에 있는 언론에 보도된 뉴스와 CT웹(http://ct123.kr)의 CP 코너에 등록된 정보를 사용하여 미국의 인플레이션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</si>
  <si>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유럽의 인플레이션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</si>
  <si>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중국의 인플레이션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</si>
  <si>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대한민국의 인플레이션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</si>
  <si>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대한민국의 실업율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</si>
  <si>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인도의 경제와 사회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</si>
  <si>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미국의 실업율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</si>
  <si>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유럽의 실업율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</si>
  <si>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중국의 실업율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</si>
  <si>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반도체 사업부문에서 TSMC, SK하이닉스, 마이크론 등 경쟁사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</si>
  <si>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스마트폰 사업부문에서 애플, 샤오미, 오포 등 경쟁사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</si>
  <si>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가전 사업부문에서 경쟁사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</si>
  <si>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AI 등 신규 사업부문에서 경쟁사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</si>
  <si>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삼성전자제품의 하자, 폭발, 불매운동, 소비자문제 등에 따른 이슈가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</si>
  <si>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삼성전자제품의 우수성에 따른 미담사례 등 좋은 이슈가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</si>
  <si>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대한민국에 대한 외국인 직접투자의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</si>
  <si>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삼성전자에 대한 외국인 주식매입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</si>
  <si>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삼성전자에 대한 기관들의 주식매입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</si>
  <si>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대한민국에 대한 외국인 주식투자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</si>
  <si>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불공정거래나 거래상지위남용으로 국내외 경쟁당국의 조사를 받는지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</si>
  <si>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삼성그룹의 순환출자 및 대규모기업집단, 재벌관련 조사를 받는지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</si>
  <si>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미국의 채권금리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</si>
  <si>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유럽의 채권금리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</si>
  <si>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중국의 채권금리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</si>
  <si>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대한민국의 채권금리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</si>
  <si>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삼성전자가 국내외 공장을 짓는데 있어서 전력 확보와 관련하여 애로점이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</si>
  <si>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삼성전자가 국내외에서 공장을 짓는데 있어서 부지 확보, 용수확보 등 인프라 확보와 관련하여 애로점이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</si>
  <si>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삼성전자가 미국 정부와 관계가 어떠한지를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</si>
  <si>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삼성전자가 유럽 정부와 관계가 어떠한지를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</si>
  <si>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삼성전자가 한국 정부와 관계가 어떠한지를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</si>
  <si>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삼성전자와 중국의 관계가 어떠한지를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</si>
  <si>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미국과 중국의 갈등이 어떠한지를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</si>
  <si>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EU와 중국의 갈등이 어떠한지를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</si>
  <si>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삼성전자가 국내외 정치와 유착관계 이슈가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</si>
  <si>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대한민국 대통령의 능력을 분석하라. 이것이 삼성전자에 미치는 영향을 분석하되 아래의 기준을 준수하라.</t>
  </si>
  <si>
    <t>현재부터 지난 24시간 동안 아래의 리스트에 있는 언론에 보도된 뉴스와 CT웹(http://ct123.kr)의 CP 코너에 등록된 정보를 사용하여 한국의 대통령이 삼성전자에 대하여 어떤 인식을 하는지를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</si>
  <si>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미국의 대통령이 삼성전자에 대하여 어떤 인식을 하는지를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</si>
  <si>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대한민국의 국회가 삼성전자에 대하여 어떤 인식을 하는지를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</si>
  <si>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대한민국 국회에서 거론되는 법률 개정이나 제정 이슈가 제기되는지를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</si>
  <si>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국내외 특정 장관이나 정치인이 임명되거나 퇴직에 따른 삼성전자에 미치는 영향이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</si>
  <si>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국내외에서 특정 정치인이 삼성전자에 대하여 공격하거나 문제점을 지적하는 상황이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</si>
  <si>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이재용회장과 주요 임원들이 국내외 정치인과 고위공무원을 만나는 상황을 분석하라. 이것이 삼성전자에 미치는 영향을 분석하되 아래의 기준을 준수하라.</t>
  </si>
  <si>
    <t>현재부터 지난 24시간 동안 아래의 리스트에 있는 언론에 보도된 뉴스와 CT웹(http://ct123.kr)의 CP 코너에 등록된 정보를 사용하여 대한민국의 정치적 불안 요소를 분석하라.  이것이 삼성전자에 미치는 영향을 분석하되 아래의 기준을 준수하라.</t>
  </si>
  <si>
    <t>현재부터 지난 24시간 동안 아래의 리스트에 있는 언론에 보도된 뉴스와 CT웹(http://ct123.kr)의 CP 코너에 등록된 정보를 사용하여 한국 정부의 조세정책이 삼성전자에 어떤 요인을 미치는지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</si>
  <si>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미국의 조세정책이 삼성전자에 어떤 요인을 미치는지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</si>
  <si>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유럽의 조세정책이 삼성전자에 어떤 요인을 미치는지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</si>
  <si>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중국의 조세정책이 삼성전자에 어떤 요인을 미치는지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</si>
  <si>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미국의 재정정책이 삼성전자에 어떤 요인을 미치는지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</si>
  <si>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대한민국의 재정정책이 삼성전자에 어떤 요인을 미치는지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</si>
  <si>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유럽의 재정정책이 삼성전자에 어떤 요인을 미치는지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</si>
  <si>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중국의 재정정책이 삼성전자에 어떤 요인을 미치는지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</si>
  <si>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삼성전자에 대하여 미국의 관세 등 규제가 발생하는지를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</si>
  <si>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삼성전자에 대하여 유럽의 관세  등 규제가 발생하는지를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</si>
  <si>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삼성전자에 대하여 중국의 관세 등 규제가 발생하는지를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</si>
  <si>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삼성전자에 대하여 대한민국의 규제가 발생하는지를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</si>
  <si>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삼성전자에 대하여 미국의 정책적 지원이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</si>
  <si>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삼성전자에 대하여 유럽의 정책적 지원이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</si>
  <si>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삼성전자에 대하여 대한민국의 정책적 지원이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</si>
  <si>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미국, 유럽, 중국, 대한민국이 SOC분야에 대규모 투자를 하는 정책상황이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</si>
  <si>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경쟁사에 대하여 미국의 규제가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</si>
  <si>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경쟁사에 대하여 대한민국의 규제가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</si>
  <si>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경쟁사에 대하여 유럽의 규제가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</si>
  <si>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대한민국의 관료의 효율성을 IMD의 경쟁력지수를 감안하여 분석하라. 이것이 삼성전자에 미치는 영향을 분석하되 아래의 기준을 준수하라.</t>
  </si>
  <si>
    <t>현재부터 지난 24시간 동안 아래의 리스트에 있는 언론에 보도된 뉴스와 CT웹(http://ct123.kr)의 CP 코너에 등록된 정보를 사용하여 대한민국의 정치의 효율성을 IMD의 경쟁력지수를 감안하여 분석하라. 이것이 삼성전자에 미치는 영향을 분석하되 아래의 기준을 준수하라.</t>
  </si>
  <si>
    <t>현재부터 지난 24시간 동안 아래의 리스트에 있는 언론에 보도된 뉴스와 CT웹(http://ct123.kr)의 CP 코너에 등록된 정보를 사용하여 대한민국의 연구개발예산 규모를 경쟁사가 속한 나라와 비교하여 분석하라. 이것이 삼성전자에 미치는 영향을 분석하되 아래의 기준을 준수하라.</t>
  </si>
  <si>
    <t>현재부터 지난 24시간 동안 아래의 리스트에 있는 언론에 보도된 뉴스와 CT웹(http://ct123.kr)의 CP 코너에 등록된 정보를 사용하여 대한민국과 중국과의 관계를 분석하라. 이것이 삼성전자에 미치는 영향을 분석하되 아래의 기준을 준수하라.</t>
  </si>
  <si>
    <t>현재부터 지난 24시간 동안 아래의 리스트에 있는 언론에 보도된 뉴스와 CT웹(http://ct123.kr)의 CP 코너에 등록된 정보를 사용하여 한국과 일본과의 관계를 분석하라. 이것이 삼성전자에 미치는 영향을 분석하되 아래의 기준을 준수하라.</t>
  </si>
  <si>
    <t>현재부터 지난 24시간 동안 아래의 리스트에 있는 언론에 보도된 뉴스와 CT웹(http://ct123.kr)의 CP 코너에 등록된 정보를 사용하여 한국과 미국과의 관계가 어떠한지를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</si>
  <si>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원화대비 달러 환율이 삼성전자에 어떠한 영향을 주는지를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</si>
  <si>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엔화와 달러 환율이 삼성전자에 어떠한 영향을 주는지를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</si>
  <si>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세계 무역보복 상황을 분석하라. , 이것이 삼성전자에 미치는 영향을 분석하되 아래의 기준을 준수하라.</t>
  </si>
  <si>
    <t>현재부터 지난 24시간 동안 아래의 리스트에 있는 언론에 보도된 뉴스와 CT웹(http://ct123.kr)의 CP 코너에 등록된 정보를 사용하여 뉴욕증시가 삼성전자에 어떠한 영향을 주는지를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</si>
  <si>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중국증시가 삼성전자에 어떠한 영향을 주는지를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</si>
  <si>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런던증시가 삼성전자에 어떠한 영향을 주는지를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</si>
  <si>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일본증시가 삼성전자에 어떠한 영향을 주는지를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</si>
  <si>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유가변동이 삼성전자에 어떠한 영향을 주는지를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</si>
  <si>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삼성전자가 특정 정부와 관계가  이슈가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</si>
  <si>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삼성전자가 전쟁의 리스크를 얼마나 받는지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</si>
  <si>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다른 국가의 금융위가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</si>
  <si>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글로벌 전염병 등이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</si>
  <si>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미국에서 삼성전자에 대한 선호도가 어떠한지를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</si>
  <si>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유럽에서 삼성전자에 대한 선호도가 어떠한지를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</si>
  <si>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중국에서 삼성전자에 대한 선호도가 어떠한지를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</si>
  <si>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대한민국에서 삼성전자에 대한 선호도가 어떠한지를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</si>
  <si>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남아메리카, 중동, 아프리카에서 삼성전자에 대한 선호도가 어떠한지를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</si>
  <si>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대한민국의 고령화가 삼성전자에 미치는 소비시장 변화, 생산인구 감소, 기술인력 확보 구조 등에 대한 실질적 영향을 분석하라. 이것이 삼성전자에 미치는 영향을 분석하되 아래의 기준을 준수하라.</t>
  </si>
  <si>
    <t>현재부터 지난 24시간 동안 아래의 리스트에 있는 언론에 보도된 뉴스와 CT웹(http://ct123.kr)의 CP 코너에 등록된 정보를 사용하여 대한민국의 세대구성 현황이 삼성전자에 어떤 영향을 미치는지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</si>
  <si>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미국, 유럽, 중국 등 인구관련 이슈가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</si>
  <si>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대한민국의 젊은 세대의 특징을 분석하라.  이것이 삼성전자에 미치는 영향을 분석하되 아래의 기준을 준수하라.</t>
  </si>
  <si>
    <t>현재부터 지난 24시간 동안 아래의 리스트에 있는 언론에 보도된 뉴스와 CT웹(http://ct123.kr)의 CP 코너에 등록된 정보를 사용하여 대한민국의 노령화의 문제점을  분석하라.  이것이 삼성전자에 미치는 영향을 분석하되 아래의 기준을 준수하라.</t>
  </si>
  <si>
    <t>현재부터 지난 24시간 동안 아래의 리스트에 있는 언론에 보도된 뉴스와 CT웹(http://ct123.kr)의 CP 코너에 등록된 정보를 사용하여 대한민국의 노동생산성을 세계와 비교하라.   이것이 삼성전자에 미치는 영향을 분석하되 아래의 기준을 준수하라.</t>
  </si>
  <si>
    <t>현재부터 지난 24시간 동안 아래의 리스트에 있는 언론에 보도된 뉴스와 CT웹(http://ct123.kr)의 CP 코너에 등록된 정보를 사용하여 대한민국의 중등 교육수준을 세계와 비교하라.   이것이 삼성전자에 미치는 영향을 분석하되 아래의 기준을 준수하라.</t>
  </si>
  <si>
    <t>현재부터 지난 24시간 동안 아래의 리스트에 있는 언론에 보도된 뉴스와 CT웹(http://ct123.kr)의 CP 코너에 등록된 정보를 사용하여 대한민국의 대학교 교육수준을 세계와 비교하라.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</si>
  <si>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삼성전자의 ESG를 분석하라.  이것이 삼성전자에 미치는 영향을 분석하되 아래의 기준을 준수하라.</t>
  </si>
  <si>
    <t>현재부터 지난 24시간 동안 아래의 리스트에 있는 언론에 보도된 뉴스와 CT웹(http://ct123.kr)의 CP 코너에 등록된 정보를 사용하여 정치, 종교, 피부, 남여 등 이념적 이슈가 발생하는지를 분석하라. 이것이 삼성전자와 관련 있는지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</si>
  <si>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삼성전자에 국내에서 소비자 및 특정집단, 특정조직, 특정한 사람에 의한 사회적 이슈가 있는지를  분석하라.  이것이 삼성전자에 미치는 영향을 분석하되 아래의 기준을 준수하라.</t>
  </si>
  <si>
    <t>현재부터 지난 24시간 동안 아래의 리스트에 있는 언론에 보도된 뉴스와 CT웹(http://ct123.kr)의 CP 코너에 등록된 정보를 사용하여 국내외 폭염, 홍수 등 기후위기가 있는지 분석하라. 이것이 삼성전자에 미치는 영향을 분석하되 아래의 기준을 준수하라.</t>
  </si>
  <si>
    <t>현재부터 지난 24시간 동안 아래의 리스트에 있는 언론에 보도된 뉴스와 CT웹(http://ct123.kr)의 CP 코너에 등록된 정보를 사용하여 삼성전자공장이나 사업장에 지진, 홍수, 화재 등 자연재해가 있는지를  분석하라.  이것이 삼성전자에 미치는 영향을 분석하되 아래의 기준을 준수하라.</t>
  </si>
  <si>
    <t>아래의 리스트에 있는 언론과 CP에서 현재부터 지난 24시간 동안 보도된 뉴스와 정보를 사용하여 삼성전자의  TV, 냉장고, 세탁기 등 가전상품의 공급이 증가 또는 감소하는지를 분석하라. 이것이 삼성전자에 미치는 영향을 분석하되 아래의 기준을 준수하라.</t>
    <phoneticPr fontId="12" type="noConversion"/>
  </si>
  <si>
    <t>현재부터 지난 24시간 동안 아래의 리스트에 있는 언론에 보도된 뉴스와 CT웹(http://ct123.kr)의 CP 코너에 등록된 정보를 사용하여 대한민국 국회의 정무위원회의 삼성전자에 대한 이슈가 제기되는지를 분석하라.  이것이 삼성전자에 미치는 영향을 분석하되 아래의 기준을 준수하라.</t>
    <phoneticPr fontId="12" type="noConversion"/>
  </si>
  <si>
    <t>현재부터 지난 24시간 동안 아래의 리스트에 있는 언론에 보도된 뉴스와 CT웹(http://ct123.kr)의 CP 코너에 등록된 정보를 사용하여 삼성전자의 반도체 공급량이 증가 또는 감소하는지를 분석하라. 이것이 삼성전자에 미치는 영향을 분석하되 아래의 기준을 준수하라. 
&lt;아래는 모든 항목에 공통&gt;
아주 긍정적이면 +3, 약간 긍정적이면 +2점, 긍정적이면 +1점,  24시간 동안 보도된 적이 없거나 영향이 없다고 판단되면 0점, 부정적이면 -1점, 약간 부정적이면 -2점, 아주 부정적이면 -3점 중에서 선택하고, 이를 D column에 점수로 표시하라.다시 이 선택이 E column에 있는 일반법칙에 적합한지를 분석해서 위반되는 경우에는 점수를 수정해서 F column에 넣어줘. 수정된 것이 없다면 D column의 숫자를 그대로 F column에 넣어주고, G column은 F column의 점수를 누적시켜서 표시해주고, H column의 숫자를 G column의 숫자에 곱하여 I column에 가중치의 합계를 넣어줘.  그리고 분석의 근거로 사용한 자료의 출처를 J column에 넣어줘.
언론리스트 : Yahoo News, The New York Times, CNN, Fox News, BBC News, USA Today, MSN, US News, New York Post, NBC News, AP News, Politico, Wall Street Journal, Forbes, Huffington Post, People, Google News, NPR, Bloomberg, Washington Post, BBC, Euronews, Bild.de, Daily Mail, El Pais, Corriere della Sera, La Repubblica, T-Online.de, n-tv.de, Interia.pl, Yahoo.co.jp, news.yahoo.co.jp, Livedoor.jp,auone.jp,Nikkansports.com,Docomo.ne.jp,Sponichi.co.jp,JapanTimes.co.jp,Yomiuri.co.jp,Asahi.com,People.cn,Xinhua,CCTV,China Daily,ChinaNews.com.cn,Indiatimes.com,HindustanTimes.com,AajTak.in,News18.com,NDTV.com,Naver.com,news.naver.com,DongA Ilbo,Chosun Ilbo, Korean Economic Daily,Maeil Business, OhmyNews, Korea Times, Yonhap, VnExpress.net, TuoiTreNews, VietnamPlus, Dantri.com.vn, Zing News,Detik.com,Kompas.com,Tribunnews.com,Liputan6.com,JawaPos.com,Globo.com,UOL.com.br,Folha.uol.br,Estadão,R7.com,ElUniversal.com.mx,Milenio.com,eforma.com,Excelsior.com.mx,LaJornada.com.mx,CBC.ca,CTVNews.ca,GlobalNews.ca,NationalPost.com,TorontoStar.com,Al Jazeera,GulfNews.com,ArabNews.com,KhaleejTimes.com,AlArabiya.net,Vanguard,Punch,News24,Nation.co.ke,GhanaWeb,RBC.ru,TASS,RT.com,Kommersant.ru,Gazeta.ru,Clarin.com,LaNacion.com.ar,Emol.com,ElTiempo.com,ElComercio.pe,</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</si>
</sst>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0.00_ "/>
  </numFmts>
  <fonts count="14">
    <font>
      <sz val="11"/>
      <color rgb="FF000000"/>
      <name val="맑은 고딕"/>
    </font>
    <font>
      <sz val="12"/>
      <color rgb="FF000000"/>
      <name val="나눔바른고딕"/>
      <family val="3"/>
      <charset val="129"/>
    </font>
    <font>
      <sz val="12"/>
      <color rgb="FF0000FF"/>
      <name val="나눔바른고딕"/>
      <family val="3"/>
      <charset val="129"/>
    </font>
    <font>
      <sz val="12"/>
      <color rgb="FFFFFFFF"/>
      <name val="나눔바른고딕"/>
      <family val="3"/>
      <charset val="129"/>
    </font>
    <font>
      <sz val="12"/>
      <color rgb="FF000000"/>
      <name val="바탕체"/>
      <family val="1"/>
      <charset val="129"/>
    </font>
    <font>
      <sz val="11"/>
      <color rgb="FF0000FF"/>
      <name val="맑은 고딕"/>
      <family val="3"/>
      <charset val="129"/>
    </font>
    <font>
      <b/>
      <sz val="15"/>
      <color rgb="FF000000"/>
      <name val="나눔바른고딕"/>
      <family val="3"/>
      <charset val="129"/>
    </font>
    <font>
      <b/>
      <sz val="16"/>
      <color rgb="FF000000"/>
      <name val="바탕체"/>
      <family val="1"/>
      <charset val="129"/>
    </font>
    <font>
      <b/>
      <sz val="13"/>
      <color rgb="FF000000"/>
      <name val="나눔바른고딕"/>
      <family val="3"/>
      <charset val="129"/>
    </font>
    <font>
      <b/>
      <sz val="17"/>
      <color rgb="FF000000"/>
      <name val="나눔바른고딕"/>
      <family val="3"/>
      <charset val="129"/>
    </font>
    <font>
      <b/>
      <sz val="12"/>
      <color rgb="FF000000"/>
      <name val="나눔바른고딕"/>
      <family val="3"/>
      <charset val="129"/>
    </font>
    <font>
      <sz val="18"/>
      <color rgb="FF000000"/>
      <name val="바탕체"/>
      <family val="1"/>
      <charset val="129"/>
    </font>
    <font>
      <sz val="8"/>
      <name val="돋움"/>
      <family val="3"/>
      <charset val="129"/>
    </font>
    <font>
      <sz val="12"/>
      <color rgb="FF000000"/>
      <name val="맑은 고딕"/>
      <family val="3"/>
      <charset val="129"/>
    </font>
  </fonts>
  <fills count="12">
    <fill>
      <patternFill patternType="none"/>
    </fill>
    <fill>
      <patternFill patternType="gray125"/>
    </fill>
    <fill>
      <patternFill patternType="solid">
        <fgColor rgb="FFFFFFFF"/>
        <bgColor indexed="64"/>
      </patternFill>
    </fill>
    <fill>
      <patternFill patternType="solid">
        <fgColor rgb="FFFFEF99"/>
        <bgColor indexed="64"/>
      </patternFill>
    </fill>
    <fill>
      <patternFill patternType="solid">
        <fgColor rgb="FFCDF2E4"/>
        <bgColor indexed="64"/>
      </patternFill>
    </fill>
    <fill>
      <patternFill patternType="solid">
        <fgColor rgb="FFFFF7CC"/>
        <bgColor indexed="64"/>
      </patternFill>
    </fill>
    <fill>
      <patternFill patternType="solid">
        <fgColor rgb="FFC0CDEF"/>
        <bgColor indexed="64"/>
      </patternFill>
    </fill>
    <fill>
      <patternFill patternType="solid">
        <fgColor rgb="FFEBDEF1"/>
        <bgColor indexed="64"/>
      </patternFill>
    </fill>
    <fill>
      <patternFill patternType="solid">
        <fgColor rgb="FFE7E6E6"/>
        <bgColor indexed="64"/>
      </patternFill>
    </fill>
    <fill>
      <patternFill patternType="solid">
        <fgColor rgb="FFFFB689"/>
        <bgColor indexed="64"/>
      </patternFill>
    </fill>
    <fill>
      <patternFill patternType="solid">
        <fgColor rgb="FF289B6E"/>
        <bgColor indexed="64"/>
      </patternFill>
    </fill>
    <fill>
      <patternFill patternType="solid">
        <fgColor theme="9"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alignment vertical="center"/>
    </xf>
    <xf numFmtId="0" fontId="11" fillId="10" borderId="1" xfId="0" applyFont="1" applyFill="1" applyBorder="1" applyAlignment="1">
      <alignment horizontal="center" vertical="center" wrapText="1"/>
    </xf>
  </cellStyleXfs>
  <cellXfs count="76">
    <xf numFmtId="0" fontId="0" fillId="0" borderId="0" xfId="0">
      <alignment vertical="center"/>
    </xf>
    <xf numFmtId="0" fontId="1" fillId="2" borderId="1" xfId="1" applyFont="1" applyFill="1" applyBorder="1" applyAlignment="1">
      <alignment vertical="center"/>
    </xf>
    <xf numFmtId="0" fontId="1" fillId="2" borderId="1" xfId="0" applyFont="1" applyFill="1" applyBorder="1">
      <alignment vertical="center"/>
    </xf>
    <xf numFmtId="0" fontId="2" fillId="3" borderId="1" xfId="0" applyFont="1" applyFill="1" applyBorder="1" applyAlignment="1">
      <alignment horizontal="center" vertical="center" wrapText="1"/>
    </xf>
    <xf numFmtId="0" fontId="1" fillId="4" borderId="1" xfId="0" applyFont="1" applyFill="1" applyBorder="1">
      <alignment vertical="center"/>
    </xf>
    <xf numFmtId="176" fontId="1" fillId="3" borderId="1" xfId="0" applyNumberFormat="1" applyFont="1" applyFill="1" applyBorder="1" applyAlignment="1">
      <alignment horizontal="center" vertical="center"/>
    </xf>
    <xf numFmtId="0" fontId="2" fillId="5" borderId="1" xfId="0" applyFont="1" applyFill="1" applyBorder="1" applyAlignment="1">
      <alignment horizontal="center" vertical="center" wrapText="1"/>
    </xf>
    <xf numFmtId="176" fontId="3" fillId="5" borderId="1" xfId="0" applyNumberFormat="1" applyFont="1" applyFill="1" applyBorder="1" applyAlignment="1">
      <alignment horizontal="center" vertical="center"/>
    </xf>
    <xf numFmtId="0" fontId="2" fillId="6" borderId="1" xfId="0" applyFont="1" applyFill="1" applyBorder="1" applyAlignment="1">
      <alignment horizontal="center" vertical="center" wrapText="1"/>
    </xf>
    <xf numFmtId="176" fontId="3" fillId="6" borderId="1" xfId="0" applyNumberFormat="1" applyFont="1" applyFill="1" applyBorder="1" applyAlignment="1">
      <alignment horizontal="center" vertical="center"/>
    </xf>
    <xf numFmtId="0" fontId="2" fillId="7" borderId="1" xfId="0" applyFont="1" applyFill="1" applyBorder="1" applyAlignment="1">
      <alignment horizontal="center" vertical="center" wrapText="1"/>
    </xf>
    <xf numFmtId="176" fontId="3" fillId="7" borderId="1" xfId="0" applyNumberFormat="1" applyFont="1" applyFill="1" applyBorder="1" applyAlignment="1">
      <alignment horizontal="center" vertical="center"/>
    </xf>
    <xf numFmtId="0" fontId="2" fillId="8" borderId="1" xfId="0" applyFont="1" applyFill="1" applyBorder="1" applyAlignment="1">
      <alignment horizontal="center" vertical="center" wrapText="1"/>
    </xf>
    <xf numFmtId="176" fontId="3" fillId="8" borderId="1" xfId="0" applyNumberFormat="1" applyFont="1" applyFill="1" applyBorder="1" applyAlignment="1">
      <alignment horizontal="center" vertical="center"/>
    </xf>
    <xf numFmtId="0" fontId="2" fillId="9" borderId="1" xfId="0" applyFont="1" applyFill="1" applyBorder="1" applyAlignment="1">
      <alignment horizontal="center" vertical="center" wrapText="1"/>
    </xf>
    <xf numFmtId="176" fontId="3" fillId="9" borderId="1" xfId="0" applyNumberFormat="1" applyFont="1" applyFill="1" applyBorder="1" applyAlignment="1">
      <alignment horizontal="center" vertical="center"/>
    </xf>
    <xf numFmtId="0" fontId="4" fillId="5" borderId="1" xfId="0" applyFont="1" applyFill="1" applyBorder="1" applyAlignment="1">
      <alignment vertical="center" wrapText="1"/>
    </xf>
    <xf numFmtId="0" fontId="4" fillId="6" borderId="1" xfId="0" applyFont="1" applyFill="1" applyBorder="1" applyAlignment="1">
      <alignment vertical="center" wrapText="1"/>
    </xf>
    <xf numFmtId="0" fontId="4" fillId="7" borderId="1" xfId="0" applyFont="1" applyFill="1" applyBorder="1" applyAlignment="1">
      <alignment vertical="center" wrapText="1"/>
    </xf>
    <xf numFmtId="0" fontId="4" fillId="8" borderId="1" xfId="0" applyFont="1" applyFill="1" applyBorder="1" applyAlignment="1">
      <alignment vertical="center" wrapText="1"/>
    </xf>
    <xf numFmtId="0" fontId="4" fillId="9" borderId="1" xfId="0" applyFont="1" applyFill="1" applyBorder="1" applyAlignment="1">
      <alignment vertical="center" wrapText="1"/>
    </xf>
    <xf numFmtId="0" fontId="1" fillId="3" borderId="1" xfId="0" applyFont="1" applyFill="1" applyBorder="1">
      <alignment vertical="center"/>
    </xf>
    <xf numFmtId="0" fontId="1" fillId="5" borderId="1" xfId="0" applyFont="1" applyFill="1" applyBorder="1">
      <alignment vertical="center"/>
    </xf>
    <xf numFmtId="0" fontId="1" fillId="6" borderId="1" xfId="0" applyFont="1" applyFill="1" applyBorder="1">
      <alignment vertical="center"/>
    </xf>
    <xf numFmtId="0" fontId="1" fillId="7" borderId="1" xfId="0" applyFont="1" applyFill="1" applyBorder="1">
      <alignment vertical="center"/>
    </xf>
    <xf numFmtId="0" fontId="1" fillId="8" borderId="1" xfId="0" applyFont="1" applyFill="1" applyBorder="1">
      <alignment vertical="center"/>
    </xf>
    <xf numFmtId="0" fontId="1" fillId="9" borderId="1" xfId="0" applyFont="1" applyFill="1" applyBorder="1">
      <alignment vertical="center"/>
    </xf>
    <xf numFmtId="176" fontId="1" fillId="5" borderId="1" xfId="0" applyNumberFormat="1" applyFont="1" applyFill="1" applyBorder="1" applyAlignment="1">
      <alignment horizontal="center" vertical="center"/>
    </xf>
    <xf numFmtId="176" fontId="1" fillId="6" borderId="1" xfId="0" applyNumberFormat="1" applyFont="1" applyFill="1" applyBorder="1" applyAlignment="1">
      <alignment horizontal="center" vertical="center"/>
    </xf>
    <xf numFmtId="176" fontId="1" fillId="7" borderId="1" xfId="0" applyNumberFormat="1" applyFont="1" applyFill="1" applyBorder="1" applyAlignment="1">
      <alignment horizontal="center" vertical="center"/>
    </xf>
    <xf numFmtId="176" fontId="1" fillId="8" borderId="1" xfId="0" applyNumberFormat="1" applyFont="1" applyFill="1" applyBorder="1" applyAlignment="1">
      <alignment horizontal="center" vertical="center"/>
    </xf>
    <xf numFmtId="176" fontId="1" fillId="9" borderId="1" xfId="0" applyNumberFormat="1" applyFont="1" applyFill="1" applyBorder="1" applyAlignment="1">
      <alignment horizontal="center" vertical="center"/>
    </xf>
    <xf numFmtId="0" fontId="1" fillId="5"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9"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center" vertical="center"/>
    </xf>
    <xf numFmtId="0" fontId="4" fillId="0" borderId="1" xfId="0" applyFont="1" applyBorder="1">
      <alignment vertical="center"/>
    </xf>
    <xf numFmtId="0" fontId="1" fillId="2" borderId="1" xfId="0" applyFont="1" applyFill="1" applyBorder="1" applyAlignment="1">
      <alignment horizontal="center" vertical="center"/>
    </xf>
    <xf numFmtId="176" fontId="1" fillId="2" borderId="1" xfId="0" applyNumberFormat="1" applyFont="1" applyFill="1" applyBorder="1" applyAlignment="1">
      <alignment horizontal="center" vertical="center"/>
    </xf>
    <xf numFmtId="0" fontId="5" fillId="3" borderId="1" xfId="1" applyFont="1" applyFill="1" applyBorder="1" applyAlignment="1">
      <alignment vertical="center"/>
    </xf>
    <xf numFmtId="0" fontId="2" fillId="3" borderId="1" xfId="0" applyFont="1" applyFill="1" applyBorder="1">
      <alignment vertical="center"/>
    </xf>
    <xf numFmtId="0" fontId="0" fillId="3" borderId="1" xfId="1" applyFont="1" applyFill="1" applyBorder="1" applyAlignment="1">
      <alignment vertical="center"/>
    </xf>
    <xf numFmtId="0" fontId="0" fillId="3" borderId="1" xfId="0" applyFill="1" applyBorder="1">
      <alignment vertical="center"/>
    </xf>
    <xf numFmtId="0" fontId="0" fillId="4" borderId="1" xfId="0" applyFill="1" applyBorder="1">
      <alignment vertical="center"/>
    </xf>
    <xf numFmtId="0" fontId="7"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176" fontId="8" fillId="6" borderId="1" xfId="0" applyNumberFormat="1" applyFont="1" applyFill="1" applyBorder="1" applyAlignment="1">
      <alignment horizontal="center" vertical="center"/>
    </xf>
    <xf numFmtId="0" fontId="8" fillId="6" borderId="1" xfId="0" applyFont="1" applyFill="1" applyBorder="1" applyAlignment="1">
      <alignment horizontal="center" vertical="center"/>
    </xf>
    <xf numFmtId="0" fontId="6" fillId="6" borderId="1" xfId="0" applyFont="1" applyFill="1" applyBorder="1" applyAlignment="1">
      <alignment horizontal="center" vertical="center"/>
    </xf>
    <xf numFmtId="0" fontId="1" fillId="11" borderId="1" xfId="0" applyFont="1" applyFill="1" applyBorder="1">
      <alignment vertical="center"/>
    </xf>
    <xf numFmtId="0" fontId="13" fillId="11" borderId="2" xfId="0" applyFont="1" applyFill="1" applyBorder="1" applyAlignment="1">
      <alignment horizontal="center" vertical="center"/>
    </xf>
    <xf numFmtId="0" fontId="5" fillId="11" borderId="1" xfId="1" applyFont="1" applyBorder="1" applyAlignment="1">
      <alignment vertical="center"/>
    </xf>
    <xf numFmtId="0" fontId="2" fillId="11" borderId="1" xfId="0" applyFont="1" applyFill="1" applyBorder="1">
      <alignment vertical="center"/>
    </xf>
    <xf numFmtId="0" fontId="0" fillId="11" borderId="1" xfId="1" applyFont="1" applyBorder="1" applyAlignment="1">
      <alignment vertical="center"/>
    </xf>
    <xf numFmtId="0" fontId="0" fillId="11" borderId="1" xfId="0" applyFill="1" applyBorder="1">
      <alignment vertical="center"/>
    </xf>
    <xf numFmtId="0" fontId="13" fillId="11" borderId="1" xfId="0" applyFont="1" applyFill="1" applyBorder="1">
      <alignment vertical="center"/>
    </xf>
    <xf numFmtId="0" fontId="1" fillId="11" borderId="1" xfId="1" applyFont="1" applyBorder="1" applyAlignment="1">
      <alignment vertical="center"/>
    </xf>
    <xf numFmtId="0" fontId="1" fillId="3" borderId="1" xfId="0" applyFont="1" applyFill="1" applyBorder="1" applyAlignment="1">
      <alignment horizontal="center" vertical="center"/>
    </xf>
    <xf numFmtId="0" fontId="1" fillId="11" borderId="3" xfId="0" applyFont="1" applyFill="1" applyBorder="1">
      <alignment vertical="center"/>
    </xf>
    <xf numFmtId="0" fontId="1" fillId="11" borderId="4" xfId="0" applyFont="1" applyFill="1" applyBorder="1">
      <alignment vertical="center"/>
    </xf>
    <xf numFmtId="0" fontId="8" fillId="6" borderId="1" xfId="0" applyFont="1" applyFill="1" applyBorder="1">
      <alignment vertical="center"/>
    </xf>
    <xf numFmtId="0" fontId="10" fillId="6" borderId="1" xfId="0" applyFont="1" applyFill="1" applyBorder="1">
      <alignment vertical="center"/>
    </xf>
    <xf numFmtId="0" fontId="8" fillId="6" borderId="1" xfId="0" applyFont="1" applyFill="1" applyBorder="1" applyAlignment="1">
      <alignment vertical="center" wrapText="1"/>
    </xf>
    <xf numFmtId="0" fontId="10" fillId="6" borderId="1" xfId="0" applyFont="1" applyFill="1" applyBorder="1" applyAlignment="1">
      <alignment vertical="center" wrapText="1"/>
    </xf>
    <xf numFmtId="0" fontId="9" fillId="6" borderId="1" xfId="0" applyFont="1" applyFill="1" applyBorder="1" applyAlignment="1">
      <alignment vertical="center" wrapText="1"/>
    </xf>
    <xf numFmtId="0" fontId="7" fillId="6" borderId="1" xfId="0" applyFont="1" applyFill="1" applyBorder="1" applyAlignment="1">
      <alignment vertical="center" wrapText="1"/>
    </xf>
    <xf numFmtId="176" fontId="8" fillId="6" borderId="1" xfId="0" applyNumberFormat="1" applyFont="1" applyFill="1" applyBorder="1">
      <alignment vertical="center"/>
    </xf>
    <xf numFmtId="176" fontId="10" fillId="6" borderId="1" xfId="0" applyNumberFormat="1" applyFont="1" applyFill="1" applyBorder="1">
      <alignment vertical="center"/>
    </xf>
    <xf numFmtId="0" fontId="1" fillId="2" borderId="1" xfId="1" applyFont="1" applyFill="1" applyBorder="1">
      <alignment horizontal="center" vertical="center"/>
    </xf>
    <xf numFmtId="0" fontId="4" fillId="10" borderId="1" xfId="0" applyFont="1" applyFill="1" applyBorder="1" applyAlignment="1">
      <alignment vertical="center" wrapText="1"/>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244"/>
  <sheetViews>
    <sheetView tabSelected="1" zoomScale="105" zoomScaleNormal="105" zoomScaleSheetLayoutView="75" workbookViewId="0">
      <selection activeCell="B4" sqref="B4"/>
    </sheetView>
  </sheetViews>
  <sheetFormatPr defaultColWidth="9" defaultRowHeight="120" customHeight="1"/>
  <cols>
    <col min="1" max="1" width="6.19921875" style="41" customWidth="1"/>
    <col min="2" max="2" width="27.3984375" style="40" customWidth="1"/>
    <col min="3" max="3" width="49.69921875" style="42" customWidth="1"/>
    <col min="4" max="4" width="16.59765625" style="43" customWidth="1"/>
    <col min="5" max="5" width="31.59765625" style="43" customWidth="1"/>
    <col min="6" max="6" width="23.19921875" style="43" customWidth="1"/>
    <col min="7" max="7" width="16.59765625" style="43" customWidth="1"/>
    <col min="8" max="8" width="13.59765625" style="44" customWidth="1"/>
    <col min="9" max="10" width="14.19921875" style="41" customWidth="1"/>
    <col min="11" max="11" width="20.59765625" style="55" customWidth="1"/>
    <col min="12" max="16384" width="9" style="40"/>
  </cols>
  <sheetData>
    <row r="1" spans="1:11" s="41" customFormat="1" ht="39" customHeight="1">
      <c r="A1" s="74" t="s">
        <v>206</v>
      </c>
      <c r="B1" s="54" t="s">
        <v>40</v>
      </c>
      <c r="C1" s="50" t="s">
        <v>214</v>
      </c>
      <c r="D1" s="51" t="s">
        <v>215</v>
      </c>
      <c r="E1" s="51" t="s">
        <v>256</v>
      </c>
      <c r="F1" s="51" t="s">
        <v>249</v>
      </c>
      <c r="G1" s="51" t="s">
        <v>31</v>
      </c>
      <c r="H1" s="52" t="s">
        <v>202</v>
      </c>
      <c r="I1" s="53" t="s">
        <v>212</v>
      </c>
      <c r="J1" s="53" t="s">
        <v>210</v>
      </c>
      <c r="K1" s="56" t="s">
        <v>303</v>
      </c>
    </row>
    <row r="2" spans="1:11" ht="73.5" hidden="1" customHeight="1">
      <c r="A2" s="1"/>
      <c r="B2" s="23"/>
      <c r="C2" s="71"/>
      <c r="D2" s="68"/>
      <c r="E2" s="68"/>
      <c r="F2" s="68"/>
      <c r="G2" s="68"/>
      <c r="H2" s="72"/>
      <c r="I2" s="66"/>
      <c r="J2" s="66"/>
      <c r="K2" s="64"/>
    </row>
    <row r="3" spans="1:11" ht="120" hidden="1" customHeight="1">
      <c r="A3" s="70"/>
      <c r="B3" s="67"/>
      <c r="C3" s="71"/>
      <c r="D3" s="69"/>
      <c r="E3" s="68"/>
      <c r="F3" s="68"/>
      <c r="G3" s="69"/>
      <c r="H3" s="73"/>
      <c r="I3" s="23"/>
      <c r="J3" s="66"/>
      <c r="K3" s="65"/>
    </row>
    <row r="4" spans="1:11" s="45" customFormat="1" ht="331.5" customHeight="1">
      <c r="A4" s="6">
        <v>1</v>
      </c>
      <c r="B4" s="22" t="s">
        <v>151</v>
      </c>
      <c r="C4" s="16" t="s">
        <v>548</v>
      </c>
      <c r="D4" s="34">
        <v>3</v>
      </c>
      <c r="E4" s="32" t="s">
        <v>138</v>
      </c>
      <c r="F4" s="32">
        <v>3</v>
      </c>
      <c r="G4" s="34">
        <v>3</v>
      </c>
      <c r="H4" s="27">
        <f>(((4.43*0.8385)*0.803)*0.9527)*1.446</f>
        <v>4.1091008150121926</v>
      </c>
      <c r="I4" s="27">
        <f>SUM(D4*H4)</f>
        <v>12.327302445036578</v>
      </c>
      <c r="J4" s="7"/>
      <c r="K4" s="57" t="s">
        <v>305</v>
      </c>
    </row>
    <row r="5" spans="1:11" s="45" customFormat="1" ht="120" customHeight="1">
      <c r="A5" s="6">
        <v>2</v>
      </c>
      <c r="B5" s="22" t="s">
        <v>158</v>
      </c>
      <c r="C5" s="16" t="s">
        <v>312</v>
      </c>
      <c r="D5" s="34">
        <v>3</v>
      </c>
      <c r="E5" s="32" t="s">
        <v>138</v>
      </c>
      <c r="F5" s="32">
        <v>3</v>
      </c>
      <c r="G5" s="34">
        <v>3</v>
      </c>
      <c r="H5" s="27">
        <f>(((5.13*0.8385)*0.803)*0.9527)*1.446</f>
        <v>4.7583943975197629</v>
      </c>
      <c r="I5" s="27">
        <f t="shared" ref="I5:I243" si="0">SUM(D5*H5)</f>
        <v>14.27518319255929</v>
      </c>
      <c r="J5" s="7"/>
      <c r="K5" s="57"/>
    </row>
    <row r="6" spans="1:11" s="46" customFormat="1" ht="120" customHeight="1">
      <c r="A6" s="6">
        <v>3</v>
      </c>
      <c r="B6" s="22" t="s">
        <v>160</v>
      </c>
      <c r="C6" s="16" t="s">
        <v>546</v>
      </c>
      <c r="D6" s="34">
        <v>3</v>
      </c>
      <c r="E6" s="32" t="s">
        <v>281</v>
      </c>
      <c r="F6" s="32">
        <v>3</v>
      </c>
      <c r="G6" s="34">
        <v>3</v>
      </c>
      <c r="H6" s="27">
        <f>(((2.66*0.8385)*0.803)*0.9527)*1.446</f>
        <v>2.4673156135287662</v>
      </c>
      <c r="I6" s="27">
        <f t="shared" si="0"/>
        <v>7.401946840586298</v>
      </c>
      <c r="J6" s="7"/>
      <c r="K6" s="58"/>
    </row>
    <row r="7" spans="1:11" s="46" customFormat="1" ht="120" customHeight="1">
      <c r="A7" s="6">
        <v>4</v>
      </c>
      <c r="B7" s="22" t="s">
        <v>252</v>
      </c>
      <c r="C7" s="16" t="s">
        <v>313</v>
      </c>
      <c r="D7" s="34">
        <v>3</v>
      </c>
      <c r="E7" s="34"/>
      <c r="F7" s="32">
        <v>3</v>
      </c>
      <c r="G7" s="34">
        <v>3</v>
      </c>
      <c r="H7" s="27">
        <f>(((5.31*0.8385)*0.803)*0.9527)*1.446</f>
        <v>4.9253556044502806</v>
      </c>
      <c r="I7" s="27">
        <f t="shared" si="0"/>
        <v>14.776066813350841</v>
      </c>
      <c r="J7" s="7"/>
      <c r="K7" s="58"/>
    </row>
    <row r="8" spans="1:11" s="46" customFormat="1" ht="120" customHeight="1">
      <c r="A8" s="6">
        <v>5</v>
      </c>
      <c r="B8" s="22" t="s">
        <v>279</v>
      </c>
      <c r="C8" s="16" t="s">
        <v>314</v>
      </c>
      <c r="D8" s="34">
        <v>3</v>
      </c>
      <c r="E8" s="34"/>
      <c r="F8" s="32">
        <v>3</v>
      </c>
      <c r="G8" s="34">
        <v>3</v>
      </c>
      <c r="H8" s="27">
        <f>(((6.08*0.8385)*0.803)*0.9527)*1.446</f>
        <v>5.6395785452086082</v>
      </c>
      <c r="I8" s="27">
        <f t="shared" si="0"/>
        <v>16.918735635625826</v>
      </c>
      <c r="J8" s="7"/>
      <c r="K8" s="58"/>
    </row>
    <row r="9" spans="1:11" s="46" customFormat="1" ht="120" customHeight="1">
      <c r="A9" s="6">
        <v>6</v>
      </c>
      <c r="B9" s="22" t="s">
        <v>272</v>
      </c>
      <c r="C9" s="16" t="s">
        <v>315</v>
      </c>
      <c r="D9" s="34">
        <v>3</v>
      </c>
      <c r="E9" s="34"/>
      <c r="F9" s="32">
        <v>3</v>
      </c>
      <c r="G9" s="34">
        <v>3</v>
      </c>
      <c r="H9" s="27">
        <f>((((3.54*0.8385)*0.8385)*0.803)*0.9527)*1.446</f>
        <v>2.7532737828877076</v>
      </c>
      <c r="I9" s="27">
        <f t="shared" si="0"/>
        <v>8.2598213486631238</v>
      </c>
      <c r="J9" s="7"/>
      <c r="K9" s="58"/>
    </row>
    <row r="10" spans="1:11" s="4" customFormat="1" ht="120" customHeight="1">
      <c r="A10" s="32">
        <v>7</v>
      </c>
      <c r="B10" s="22" t="s">
        <v>269</v>
      </c>
      <c r="C10" s="16" t="s">
        <v>316</v>
      </c>
      <c r="D10" s="34">
        <v>3</v>
      </c>
      <c r="E10" s="34"/>
      <c r="F10" s="32">
        <v>3</v>
      </c>
      <c r="G10" s="34">
        <v>3</v>
      </c>
      <c r="H10" s="27">
        <v>1.5906</v>
      </c>
      <c r="I10" s="27">
        <f t="shared" si="0"/>
        <v>4.7717999999999998</v>
      </c>
      <c r="J10" s="27"/>
      <c r="K10" s="55"/>
    </row>
    <row r="11" spans="1:11" s="21" customFormat="1" ht="120" customHeight="1">
      <c r="A11" s="6">
        <v>8</v>
      </c>
      <c r="B11" s="22" t="s">
        <v>57</v>
      </c>
      <c r="C11" s="16" t="s">
        <v>317</v>
      </c>
      <c r="D11" s="34">
        <v>3</v>
      </c>
      <c r="E11" s="34" t="s">
        <v>232</v>
      </c>
      <c r="F11" s="32">
        <v>3</v>
      </c>
      <c r="G11" s="34">
        <v>3</v>
      </c>
      <c r="H11" s="27">
        <v>1.6255729559999998</v>
      </c>
      <c r="I11" s="27">
        <f t="shared" si="0"/>
        <v>4.8767188679999993</v>
      </c>
      <c r="J11" s="7"/>
      <c r="K11" s="55"/>
    </row>
    <row r="12" spans="1:11" s="21" customFormat="1" ht="120" customHeight="1">
      <c r="A12" s="6">
        <v>9</v>
      </c>
      <c r="B12" s="22" t="s">
        <v>146</v>
      </c>
      <c r="C12" s="16" t="s">
        <v>318</v>
      </c>
      <c r="D12" s="34">
        <v>3</v>
      </c>
      <c r="E12" s="34"/>
      <c r="F12" s="32">
        <v>3</v>
      </c>
      <c r="G12" s="34">
        <v>3</v>
      </c>
      <c r="H12" s="27">
        <v>2.4673156135287662</v>
      </c>
      <c r="I12" s="27">
        <f t="shared" si="0"/>
        <v>7.401946840586298</v>
      </c>
      <c r="J12" s="7"/>
      <c r="K12" s="55"/>
    </row>
    <row r="13" spans="1:11" s="21" customFormat="1" ht="120" customHeight="1">
      <c r="A13" s="6">
        <v>10</v>
      </c>
      <c r="B13" s="22" t="s">
        <v>120</v>
      </c>
      <c r="C13" s="16" t="s">
        <v>319</v>
      </c>
      <c r="D13" s="34">
        <v>3</v>
      </c>
      <c r="E13" s="34"/>
      <c r="F13" s="32">
        <v>3</v>
      </c>
      <c r="G13" s="34">
        <v>3</v>
      </c>
      <c r="H13" s="27">
        <v>1.6417852014834271</v>
      </c>
      <c r="I13" s="27">
        <f t="shared" si="0"/>
        <v>4.9253556044502815</v>
      </c>
      <c r="J13" s="7"/>
      <c r="K13" s="55"/>
    </row>
    <row r="14" spans="1:11" s="21" customFormat="1" ht="120" customHeight="1">
      <c r="A14" s="6">
        <v>11</v>
      </c>
      <c r="B14" s="22" t="s">
        <v>41</v>
      </c>
      <c r="C14" s="16" t="s">
        <v>320</v>
      </c>
      <c r="D14" s="34">
        <v>3</v>
      </c>
      <c r="E14" s="34"/>
      <c r="F14" s="32">
        <v>3</v>
      </c>
      <c r="G14" s="34">
        <v>3</v>
      </c>
      <c r="H14" s="27">
        <v>2.3560081422417545</v>
      </c>
      <c r="I14" s="27">
        <f t="shared" si="0"/>
        <v>7.0680244267252634</v>
      </c>
      <c r="J14" s="7"/>
      <c r="K14" s="55"/>
    </row>
    <row r="15" spans="1:11" s="21" customFormat="1" ht="120" customHeight="1">
      <c r="A15" s="6">
        <v>12</v>
      </c>
      <c r="B15" s="22" t="s">
        <v>176</v>
      </c>
      <c r="C15" s="16" t="s">
        <v>321</v>
      </c>
      <c r="D15" s="34">
        <v>1</v>
      </c>
      <c r="E15" s="34" t="s">
        <v>299</v>
      </c>
      <c r="F15" s="32">
        <v>3</v>
      </c>
      <c r="G15" s="34">
        <v>3</v>
      </c>
      <c r="H15" s="27">
        <v>1.5397533528036662</v>
      </c>
      <c r="I15" s="27">
        <f t="shared" si="0"/>
        <v>1.5397533528036662</v>
      </c>
      <c r="J15" s="7"/>
      <c r="K15" s="55"/>
    </row>
    <row r="16" spans="1:11" s="21" customFormat="1" ht="120" customHeight="1">
      <c r="A16" s="6">
        <v>13</v>
      </c>
      <c r="B16" s="22" t="s">
        <v>139</v>
      </c>
      <c r="C16" s="16" t="s">
        <v>322</v>
      </c>
      <c r="D16" s="34">
        <v>3</v>
      </c>
      <c r="E16" s="34"/>
      <c r="F16" s="32">
        <v>3</v>
      </c>
      <c r="G16" s="63">
        <v>3</v>
      </c>
      <c r="H16" s="27">
        <v>1.6417852014834271</v>
      </c>
      <c r="I16" s="27">
        <f t="shared" si="0"/>
        <v>4.9253556044502815</v>
      </c>
      <c r="J16" s="7"/>
      <c r="K16" s="55"/>
    </row>
    <row r="17" spans="1:11" s="21" customFormat="1" ht="120" customHeight="1">
      <c r="A17" s="6">
        <v>14</v>
      </c>
      <c r="B17" s="22" t="s">
        <v>159</v>
      </c>
      <c r="C17" s="16" t="s">
        <v>323</v>
      </c>
      <c r="D17" s="34">
        <v>3</v>
      </c>
      <c r="E17" s="34"/>
      <c r="F17" s="32">
        <v>3</v>
      </c>
      <c r="G17" s="34">
        <v>3</v>
      </c>
      <c r="H17" s="27">
        <v>1.920053879700957</v>
      </c>
      <c r="I17" s="27">
        <f t="shared" si="0"/>
        <v>5.7601616391028712</v>
      </c>
      <c r="J17" s="7"/>
      <c r="K17" s="55"/>
    </row>
    <row r="18" spans="1:11" s="21" customFormat="1" ht="120" customHeight="1">
      <c r="A18" s="6">
        <v>15</v>
      </c>
      <c r="B18" s="22" t="s">
        <v>26</v>
      </c>
      <c r="C18" s="16" t="s">
        <v>324</v>
      </c>
      <c r="D18" s="34">
        <v>3</v>
      </c>
      <c r="E18" s="34" t="s">
        <v>226</v>
      </c>
      <c r="F18" s="32">
        <v>3</v>
      </c>
      <c r="G18" s="34">
        <v>3</v>
      </c>
      <c r="H18" s="27">
        <v>3.0702310830000812</v>
      </c>
      <c r="I18" s="27">
        <f t="shared" si="0"/>
        <v>9.2106932490002436</v>
      </c>
      <c r="J18" s="7"/>
      <c r="K18" s="55"/>
    </row>
    <row r="19" spans="1:11" s="21" customFormat="1" ht="120" customHeight="1">
      <c r="A19" s="6">
        <v>16</v>
      </c>
      <c r="B19" s="22" t="s">
        <v>174</v>
      </c>
      <c r="C19" s="16" t="s">
        <v>325</v>
      </c>
      <c r="D19" s="34">
        <v>3</v>
      </c>
      <c r="E19" s="34" t="s">
        <v>226</v>
      </c>
      <c r="F19" s="32">
        <v>3</v>
      </c>
      <c r="G19" s="34">
        <v>3</v>
      </c>
      <c r="H19" s="27">
        <v>3.87</v>
      </c>
      <c r="I19" s="27">
        <f t="shared" si="0"/>
        <v>11.61</v>
      </c>
      <c r="J19" s="7"/>
      <c r="K19" s="55"/>
    </row>
    <row r="20" spans="1:11" s="21" customFormat="1" ht="120" customHeight="1">
      <c r="A20" s="6">
        <v>17</v>
      </c>
      <c r="B20" s="22" t="s">
        <v>156</v>
      </c>
      <c r="C20" s="16" t="s">
        <v>326</v>
      </c>
      <c r="D20" s="34">
        <v>3</v>
      </c>
      <c r="E20" s="34" t="s">
        <v>226</v>
      </c>
      <c r="F20" s="32">
        <v>3</v>
      </c>
      <c r="G20" s="34">
        <v>3</v>
      </c>
      <c r="H20" s="27">
        <v>1.5906</v>
      </c>
      <c r="I20" s="27">
        <f t="shared" si="0"/>
        <v>4.7717999999999998</v>
      </c>
      <c r="J20" s="7"/>
      <c r="K20" s="55"/>
    </row>
    <row r="21" spans="1:11" s="21" customFormat="1" ht="120" customHeight="1">
      <c r="A21" s="6">
        <v>18</v>
      </c>
      <c r="B21" s="22" t="s">
        <v>99</v>
      </c>
      <c r="C21" s="16" t="s">
        <v>327</v>
      </c>
      <c r="D21" s="34">
        <v>3</v>
      </c>
      <c r="E21" s="34"/>
      <c r="F21" s="32">
        <v>3</v>
      </c>
      <c r="G21" s="34">
        <v>3</v>
      </c>
      <c r="H21" s="27">
        <v>1.6593242589000001</v>
      </c>
      <c r="I21" s="27">
        <f t="shared" si="0"/>
        <v>4.9779727767000006</v>
      </c>
      <c r="J21" s="7"/>
      <c r="K21" s="55"/>
    </row>
    <row r="22" spans="1:11" s="21" customFormat="1" ht="120" customHeight="1">
      <c r="A22" s="6">
        <v>19</v>
      </c>
      <c r="B22" s="22" t="s">
        <v>17</v>
      </c>
      <c r="C22" s="16" t="s">
        <v>328</v>
      </c>
      <c r="D22" s="34">
        <v>3</v>
      </c>
      <c r="E22" s="34" t="s">
        <v>297</v>
      </c>
      <c r="F22" s="32">
        <v>3</v>
      </c>
      <c r="G22" s="34">
        <v>3</v>
      </c>
      <c r="H22" s="27">
        <v>1.82525668479</v>
      </c>
      <c r="I22" s="27">
        <f t="shared" si="0"/>
        <v>5.4757700543699999</v>
      </c>
      <c r="J22" s="7"/>
      <c r="K22" s="55"/>
    </row>
    <row r="23" spans="1:11" s="21" customFormat="1" ht="120" customHeight="1">
      <c r="A23" s="6">
        <v>20</v>
      </c>
      <c r="B23" s="22" t="s">
        <v>91</v>
      </c>
      <c r="C23" s="16" t="s">
        <v>329</v>
      </c>
      <c r="D23" s="34">
        <v>3</v>
      </c>
      <c r="E23" s="34"/>
      <c r="F23" s="32">
        <v>3</v>
      </c>
      <c r="G23" s="34">
        <v>3</v>
      </c>
      <c r="H23" s="27">
        <v>3.9950521799999992</v>
      </c>
      <c r="I23" s="27">
        <f t="shared" si="0"/>
        <v>11.985156539999998</v>
      </c>
      <c r="J23" s="7"/>
      <c r="K23" s="55"/>
    </row>
    <row r="24" spans="1:11" s="21" customFormat="1" ht="120" customHeight="1">
      <c r="A24" s="6">
        <v>21</v>
      </c>
      <c r="B24" s="22" t="s">
        <v>0</v>
      </c>
      <c r="C24" s="16" t="s">
        <v>330</v>
      </c>
      <c r="D24" s="34">
        <v>3</v>
      </c>
      <c r="E24" s="34"/>
      <c r="F24" s="32">
        <v>3</v>
      </c>
      <c r="G24" s="34">
        <v>3</v>
      </c>
      <c r="H24" s="27">
        <v>2.8208512401299997</v>
      </c>
      <c r="I24" s="27">
        <f t="shared" si="0"/>
        <v>8.4625537203899981</v>
      </c>
      <c r="J24" s="7"/>
      <c r="K24" s="55"/>
    </row>
    <row r="25" spans="1:11" s="21" customFormat="1" ht="120" customHeight="1">
      <c r="A25" s="6">
        <v>22</v>
      </c>
      <c r="B25" s="22" t="s">
        <v>24</v>
      </c>
      <c r="C25" s="16" t="s">
        <v>331</v>
      </c>
      <c r="D25" s="34">
        <v>3</v>
      </c>
      <c r="E25" s="34"/>
      <c r="F25" s="32">
        <v>3</v>
      </c>
      <c r="G25" s="34">
        <v>3</v>
      </c>
      <c r="H25" s="27">
        <v>3.3186485178000003</v>
      </c>
      <c r="I25" s="27">
        <f t="shared" si="0"/>
        <v>9.9559455534000012</v>
      </c>
      <c r="J25" s="7"/>
      <c r="K25" s="55"/>
    </row>
    <row r="26" spans="1:11" s="21" customFormat="1" ht="120" customHeight="1">
      <c r="A26" s="6">
        <v>23</v>
      </c>
      <c r="B26" s="22" t="s">
        <v>28</v>
      </c>
      <c r="C26" s="16" t="s">
        <v>332</v>
      </c>
      <c r="D26" s="34">
        <v>3</v>
      </c>
      <c r="E26" s="34"/>
      <c r="F26" s="32">
        <v>3</v>
      </c>
      <c r="G26" s="34">
        <v>3</v>
      </c>
      <c r="H26" s="27">
        <v>2.2124323451999999</v>
      </c>
      <c r="I26" s="27">
        <f t="shared" si="0"/>
        <v>6.6372970355999996</v>
      </c>
      <c r="J26" s="7"/>
      <c r="K26" s="55"/>
    </row>
    <row r="27" spans="1:11" s="21" customFormat="1" ht="120" customHeight="1">
      <c r="A27" s="6">
        <v>24</v>
      </c>
      <c r="B27" s="22" t="s">
        <v>61</v>
      </c>
      <c r="C27" s="16" t="s">
        <v>333</v>
      </c>
      <c r="D27" s="34">
        <v>3</v>
      </c>
      <c r="E27" s="34" t="s">
        <v>222</v>
      </c>
      <c r="F27" s="32">
        <v>3</v>
      </c>
      <c r="G27" s="34">
        <v>3</v>
      </c>
      <c r="H27" s="27">
        <v>1.6593242589000001</v>
      </c>
      <c r="I27" s="27">
        <f t="shared" si="0"/>
        <v>4.9779727767000006</v>
      </c>
      <c r="J27" s="7"/>
      <c r="K27" s="55"/>
    </row>
    <row r="28" spans="1:11" s="21" customFormat="1" ht="120" customHeight="1">
      <c r="A28" s="6">
        <v>25</v>
      </c>
      <c r="B28" s="22" t="s">
        <v>255</v>
      </c>
      <c r="C28" s="16" t="s">
        <v>334</v>
      </c>
      <c r="D28" s="34">
        <v>3</v>
      </c>
      <c r="E28" s="34" t="s">
        <v>288</v>
      </c>
      <c r="F28" s="32">
        <v>3</v>
      </c>
      <c r="G28" s="34">
        <v>3</v>
      </c>
      <c r="H28" s="27">
        <v>2.7655404315000003</v>
      </c>
      <c r="I28" s="27">
        <f t="shared" si="0"/>
        <v>8.2966212945000013</v>
      </c>
      <c r="J28" s="7"/>
      <c r="K28" s="55"/>
    </row>
    <row r="29" spans="1:11" s="21" customFormat="1" ht="120" customHeight="1">
      <c r="A29" s="6">
        <v>26</v>
      </c>
      <c r="B29" s="22" t="s">
        <v>124</v>
      </c>
      <c r="C29" s="16" t="s">
        <v>335</v>
      </c>
      <c r="D29" s="34">
        <v>3</v>
      </c>
      <c r="E29" s="34" t="s">
        <v>217</v>
      </c>
      <c r="F29" s="32">
        <v>3</v>
      </c>
      <c r="G29" s="34">
        <v>3</v>
      </c>
      <c r="H29" s="27">
        <v>1.7351999999999999</v>
      </c>
      <c r="I29" s="27">
        <f t="shared" si="0"/>
        <v>5.2055999999999996</v>
      </c>
      <c r="J29" s="7"/>
      <c r="K29" s="55"/>
    </row>
    <row r="30" spans="1:11" s="21" customFormat="1" ht="120" customHeight="1">
      <c r="A30" s="6">
        <v>27</v>
      </c>
      <c r="B30" s="22" t="s">
        <v>60</v>
      </c>
      <c r="C30" s="16" t="s">
        <v>336</v>
      </c>
      <c r="D30" s="34">
        <v>3</v>
      </c>
      <c r="E30" s="34"/>
      <c r="F30" s="32">
        <v>3</v>
      </c>
      <c r="G30" s="34">
        <v>3</v>
      </c>
      <c r="H30" s="27">
        <v>1.7351999999999999</v>
      </c>
      <c r="I30" s="27">
        <f t="shared" si="0"/>
        <v>5.2055999999999996</v>
      </c>
      <c r="J30" s="7"/>
      <c r="K30" s="55"/>
    </row>
    <row r="31" spans="1:11" s="21" customFormat="1" ht="120" customHeight="1">
      <c r="A31" s="6">
        <v>28</v>
      </c>
      <c r="B31" s="22" t="s">
        <v>98</v>
      </c>
      <c r="C31" s="16" t="s">
        <v>337</v>
      </c>
      <c r="D31" s="34">
        <v>3</v>
      </c>
      <c r="E31" s="34" t="s">
        <v>216</v>
      </c>
      <c r="F31" s="32">
        <v>3</v>
      </c>
      <c r="G31" s="34">
        <v>3</v>
      </c>
      <c r="H31" s="27">
        <v>1.6417852014834271</v>
      </c>
      <c r="I31" s="27">
        <f t="shared" si="0"/>
        <v>4.9253556044502815</v>
      </c>
      <c r="J31" s="7"/>
      <c r="K31" s="55"/>
    </row>
    <row r="32" spans="1:11" s="21" customFormat="1" ht="120" customHeight="1">
      <c r="A32" s="6">
        <v>29</v>
      </c>
      <c r="B32" s="22" t="s">
        <v>128</v>
      </c>
      <c r="C32" s="16" t="s">
        <v>338</v>
      </c>
      <c r="D32" s="34">
        <v>3</v>
      </c>
      <c r="E32" s="34"/>
      <c r="F32" s="32">
        <v>3</v>
      </c>
      <c r="G32" s="34">
        <v>3</v>
      </c>
      <c r="H32" s="27">
        <v>2.5693474622085271</v>
      </c>
      <c r="I32" s="27">
        <f t="shared" si="0"/>
        <v>7.7080423866255812</v>
      </c>
      <c r="J32" s="7"/>
      <c r="K32" s="55"/>
    </row>
    <row r="33" spans="1:11" s="47" customFormat="1" ht="120" customHeight="1">
      <c r="A33" s="6">
        <v>30</v>
      </c>
      <c r="B33" s="22" t="s">
        <v>129</v>
      </c>
      <c r="C33" s="16" t="s">
        <v>339</v>
      </c>
      <c r="D33" s="34">
        <v>3</v>
      </c>
      <c r="E33" s="34" t="s">
        <v>201</v>
      </c>
      <c r="F33" s="32">
        <v>3</v>
      </c>
      <c r="G33" s="34">
        <v>3</v>
      </c>
      <c r="H33" s="27">
        <v>1.929329502308208</v>
      </c>
      <c r="I33" s="27">
        <f t="shared" si="0"/>
        <v>5.7879885069246235</v>
      </c>
      <c r="J33" s="7"/>
      <c r="K33" s="59"/>
    </row>
    <row r="34" spans="1:11" s="21" customFormat="1" ht="120" customHeight="1">
      <c r="A34" s="6">
        <v>31</v>
      </c>
      <c r="B34" s="22" t="s">
        <v>51</v>
      </c>
      <c r="C34" s="16" t="s">
        <v>340</v>
      </c>
      <c r="D34" s="34">
        <v>3</v>
      </c>
      <c r="E34" s="34"/>
      <c r="F34" s="32">
        <v>3</v>
      </c>
      <c r="G34" s="34">
        <v>3</v>
      </c>
      <c r="H34" s="27">
        <v>2.169</v>
      </c>
      <c r="I34" s="27">
        <f t="shared" si="0"/>
        <v>6.5069999999999997</v>
      </c>
      <c r="J34" s="7"/>
      <c r="K34" s="55"/>
    </row>
    <row r="35" spans="1:11" s="21" customFormat="1" ht="120" customHeight="1">
      <c r="A35" s="6">
        <v>32</v>
      </c>
      <c r="B35" s="22" t="s">
        <v>11</v>
      </c>
      <c r="C35" s="16" t="s">
        <v>341</v>
      </c>
      <c r="D35" s="34">
        <v>3</v>
      </c>
      <c r="E35" s="34" t="s">
        <v>199</v>
      </c>
      <c r="F35" s="32">
        <v>3</v>
      </c>
      <c r="G35" s="34">
        <v>3</v>
      </c>
      <c r="H35" s="27">
        <v>2.1519444448822322</v>
      </c>
      <c r="I35" s="27">
        <f t="shared" si="0"/>
        <v>6.4558333346466963</v>
      </c>
      <c r="J35" s="7"/>
      <c r="K35" s="55"/>
    </row>
    <row r="36" spans="1:11" s="21" customFormat="1" ht="120" customHeight="1">
      <c r="A36" s="6">
        <v>33</v>
      </c>
      <c r="B36" s="22" t="s">
        <v>94</v>
      </c>
      <c r="C36" s="16" t="s">
        <v>342</v>
      </c>
      <c r="D36" s="34">
        <v>3</v>
      </c>
      <c r="E36" s="34"/>
      <c r="F36" s="32">
        <v>3</v>
      </c>
      <c r="G36" s="34">
        <v>3</v>
      </c>
      <c r="H36" s="27">
        <v>3.0887823282145832</v>
      </c>
      <c r="I36" s="27">
        <f t="shared" si="0"/>
        <v>9.2663469846437501</v>
      </c>
      <c r="J36" s="7"/>
      <c r="K36" s="55"/>
    </row>
    <row r="37" spans="1:11" s="21" customFormat="1" ht="120" customHeight="1">
      <c r="A37" s="6">
        <v>34</v>
      </c>
      <c r="B37" s="22" t="s">
        <v>50</v>
      </c>
      <c r="C37" s="16" t="s">
        <v>343</v>
      </c>
      <c r="D37" s="34">
        <v>3</v>
      </c>
      <c r="E37" s="34" t="s">
        <v>294</v>
      </c>
      <c r="F37" s="32">
        <v>3</v>
      </c>
      <c r="G37" s="34">
        <v>3</v>
      </c>
      <c r="H37" s="27">
        <v>1.7351999999999999</v>
      </c>
      <c r="I37" s="27">
        <f t="shared" si="0"/>
        <v>5.2055999999999996</v>
      </c>
      <c r="J37" s="7"/>
      <c r="K37" s="55"/>
    </row>
    <row r="38" spans="1:11" s="47" customFormat="1" ht="120" customHeight="1">
      <c r="A38" s="6">
        <v>35</v>
      </c>
      <c r="B38" s="22" t="s">
        <v>131</v>
      </c>
      <c r="C38" s="16" t="s">
        <v>344</v>
      </c>
      <c r="D38" s="34">
        <v>3</v>
      </c>
      <c r="E38" s="34" t="s">
        <v>219</v>
      </c>
      <c r="F38" s="32">
        <v>3</v>
      </c>
      <c r="G38" s="34">
        <v>3</v>
      </c>
      <c r="H38" s="27">
        <v>1.7901951631994428</v>
      </c>
      <c r="I38" s="27">
        <f t="shared" si="0"/>
        <v>5.3705854895983283</v>
      </c>
      <c r="J38" s="7"/>
      <c r="K38" s="59"/>
    </row>
    <row r="39" spans="1:11" s="21" customFormat="1" ht="120" customHeight="1">
      <c r="A39" s="6">
        <v>36</v>
      </c>
      <c r="B39" s="22" t="s">
        <v>93</v>
      </c>
      <c r="C39" s="16" t="s">
        <v>345</v>
      </c>
      <c r="D39" s="34">
        <v>3</v>
      </c>
      <c r="E39" s="34"/>
      <c r="F39" s="32">
        <v>3</v>
      </c>
      <c r="G39" s="34">
        <v>3</v>
      </c>
      <c r="H39" s="27">
        <v>4.2204082862992047</v>
      </c>
      <c r="I39" s="27">
        <f t="shared" si="0"/>
        <v>12.661224858897615</v>
      </c>
      <c r="J39" s="7"/>
      <c r="K39" s="55"/>
    </row>
    <row r="40" spans="1:11" s="4" customFormat="1" ht="120" customHeight="1">
      <c r="A40" s="6">
        <v>37</v>
      </c>
      <c r="B40" s="22" t="s">
        <v>93</v>
      </c>
      <c r="C40" s="16" t="s">
        <v>346</v>
      </c>
      <c r="D40" s="34">
        <v>3</v>
      </c>
      <c r="E40" s="34"/>
      <c r="F40" s="32">
        <v>3</v>
      </c>
      <c r="G40" s="34">
        <v>3</v>
      </c>
      <c r="H40" s="27">
        <v>6.0755328077494051</v>
      </c>
      <c r="I40" s="27">
        <f t="shared" si="0"/>
        <v>18.226598423248216</v>
      </c>
      <c r="J40" s="7"/>
      <c r="K40" s="55"/>
    </row>
    <row r="41" spans="1:11" s="4" customFormat="1" ht="120" customHeight="1">
      <c r="A41" s="6">
        <v>38</v>
      </c>
      <c r="B41" s="22" t="s">
        <v>224</v>
      </c>
      <c r="C41" s="16" t="s">
        <v>347</v>
      </c>
      <c r="D41" s="34">
        <v>3</v>
      </c>
      <c r="E41" s="34"/>
      <c r="F41" s="32">
        <v>3</v>
      </c>
      <c r="G41" s="34">
        <v>3</v>
      </c>
      <c r="H41" s="27">
        <v>2.3652837648490048</v>
      </c>
      <c r="I41" s="27">
        <f t="shared" si="0"/>
        <v>7.095851294547014</v>
      </c>
      <c r="J41" s="7"/>
      <c r="K41" s="55"/>
    </row>
    <row r="42" spans="1:11" s="47" customFormat="1" ht="120" customHeight="1">
      <c r="A42" s="6">
        <v>39</v>
      </c>
      <c r="B42" s="22" t="s">
        <v>30</v>
      </c>
      <c r="C42" s="16" t="s">
        <v>348</v>
      </c>
      <c r="D42" s="34">
        <v>3</v>
      </c>
      <c r="E42" s="34"/>
      <c r="F42" s="32">
        <v>3</v>
      </c>
      <c r="G42" s="34">
        <v>3</v>
      </c>
      <c r="H42" s="27">
        <v>2.169</v>
      </c>
      <c r="I42" s="27">
        <f t="shared" si="0"/>
        <v>6.5069999999999997</v>
      </c>
      <c r="J42" s="7"/>
      <c r="K42" s="59"/>
    </row>
    <row r="43" spans="1:11" s="47" customFormat="1" ht="120" customHeight="1">
      <c r="A43" s="6">
        <v>40</v>
      </c>
      <c r="B43" s="22" t="s">
        <v>5</v>
      </c>
      <c r="C43" s="16" t="s">
        <v>349</v>
      </c>
      <c r="D43" s="34">
        <v>3</v>
      </c>
      <c r="E43" s="34" t="s">
        <v>162</v>
      </c>
      <c r="F43" s="32">
        <v>3</v>
      </c>
      <c r="G43" s="34">
        <v>3</v>
      </c>
      <c r="H43" s="27">
        <v>2.6435524430665356</v>
      </c>
      <c r="I43" s="27">
        <f t="shared" si="0"/>
        <v>7.9306573291996063</v>
      </c>
      <c r="J43" s="7"/>
      <c r="K43" s="59"/>
    </row>
    <row r="44" spans="1:11" s="21" customFormat="1" ht="120" customHeight="1">
      <c r="A44" s="6">
        <v>41</v>
      </c>
      <c r="B44" s="22" t="s">
        <v>177</v>
      </c>
      <c r="C44" s="16" t="s">
        <v>350</v>
      </c>
      <c r="D44" s="34">
        <v>3</v>
      </c>
      <c r="E44" s="34" t="s">
        <v>162</v>
      </c>
      <c r="F44" s="32">
        <v>3</v>
      </c>
      <c r="G44" s="34">
        <v>3</v>
      </c>
      <c r="H44" s="27">
        <v>2.8919999999999999</v>
      </c>
      <c r="I44" s="27">
        <f t="shared" si="0"/>
        <v>8.6760000000000002</v>
      </c>
      <c r="J44" s="7"/>
      <c r="K44" s="55"/>
    </row>
    <row r="45" spans="1:11" s="21" customFormat="1" ht="120" customHeight="1">
      <c r="A45" s="6">
        <v>42</v>
      </c>
      <c r="B45" s="22" t="s">
        <v>179</v>
      </c>
      <c r="C45" s="16" t="s">
        <v>351</v>
      </c>
      <c r="D45" s="34">
        <v>3</v>
      </c>
      <c r="E45" s="34" t="s">
        <v>162</v>
      </c>
      <c r="F45" s="32">
        <v>3</v>
      </c>
      <c r="G45" s="34">
        <v>3</v>
      </c>
      <c r="H45" s="27">
        <v>1.6417852014834271</v>
      </c>
      <c r="I45" s="27">
        <f t="shared" si="0"/>
        <v>4.9253556044502815</v>
      </c>
      <c r="J45" s="7"/>
      <c r="K45" s="55"/>
    </row>
    <row r="46" spans="1:11" s="47" customFormat="1" ht="120" customHeight="1">
      <c r="A46" s="6">
        <v>43</v>
      </c>
      <c r="B46" s="22" t="s">
        <v>246</v>
      </c>
      <c r="C46" s="16" t="s">
        <v>352</v>
      </c>
      <c r="D46" s="34">
        <v>3</v>
      </c>
      <c r="E46" s="34"/>
      <c r="F46" s="32">
        <v>3</v>
      </c>
      <c r="G46" s="34">
        <v>3</v>
      </c>
      <c r="H46" s="27">
        <v>1.7901951631994428</v>
      </c>
      <c r="I46" s="27">
        <f t="shared" si="0"/>
        <v>5.3705854895983283</v>
      </c>
      <c r="J46" s="7"/>
      <c r="K46" s="59"/>
    </row>
    <row r="47" spans="1:11" s="21" customFormat="1" ht="120" customHeight="1">
      <c r="A47" s="6">
        <v>44</v>
      </c>
      <c r="B47" s="22" t="s">
        <v>178</v>
      </c>
      <c r="C47" s="16" t="s">
        <v>353</v>
      </c>
      <c r="D47" s="34">
        <v>3</v>
      </c>
      <c r="E47" s="34"/>
      <c r="F47" s="32">
        <v>3</v>
      </c>
      <c r="G47" s="34">
        <v>3</v>
      </c>
      <c r="H47" s="27">
        <v>2.3281812744200008</v>
      </c>
      <c r="I47" s="27">
        <f t="shared" si="0"/>
        <v>6.9845438232600028</v>
      </c>
      <c r="J47" s="7"/>
      <c r="K47" s="55"/>
    </row>
    <row r="48" spans="1:11" s="21" customFormat="1" ht="120" customHeight="1">
      <c r="A48" s="6">
        <v>45</v>
      </c>
      <c r="B48" s="22" t="s">
        <v>167</v>
      </c>
      <c r="C48" s="16" t="s">
        <v>354</v>
      </c>
      <c r="D48" s="34">
        <v>3</v>
      </c>
      <c r="E48" s="34"/>
      <c r="F48" s="32">
        <v>3</v>
      </c>
      <c r="G48" s="34">
        <v>3</v>
      </c>
      <c r="H48" s="27">
        <v>1.7351999999999999</v>
      </c>
      <c r="I48" s="27">
        <f t="shared" si="0"/>
        <v>5.2055999999999996</v>
      </c>
      <c r="J48" s="7"/>
      <c r="K48" s="55"/>
    </row>
    <row r="49" spans="1:11" s="47" customFormat="1" ht="120" customHeight="1">
      <c r="A49" s="6">
        <v>46</v>
      </c>
      <c r="B49" s="22" t="s">
        <v>153</v>
      </c>
      <c r="C49" s="16" t="s">
        <v>355</v>
      </c>
      <c r="D49" s="34">
        <v>3</v>
      </c>
      <c r="E49" s="34"/>
      <c r="F49" s="32">
        <v>3</v>
      </c>
      <c r="G49" s="34">
        <v>3</v>
      </c>
      <c r="H49" s="27">
        <v>2.9310967438913167</v>
      </c>
      <c r="I49" s="27">
        <f t="shared" si="0"/>
        <v>8.7932902316739501</v>
      </c>
      <c r="J49" s="7"/>
      <c r="K49" s="59"/>
    </row>
    <row r="50" spans="1:11" s="47" customFormat="1" ht="120" customHeight="1">
      <c r="A50" s="6">
        <v>47</v>
      </c>
      <c r="B50" s="22" t="s">
        <v>130</v>
      </c>
      <c r="C50" s="16" t="s">
        <v>356</v>
      </c>
      <c r="D50" s="34">
        <v>3</v>
      </c>
      <c r="E50" s="34"/>
      <c r="F50" s="32">
        <v>3</v>
      </c>
      <c r="G50" s="34">
        <v>3</v>
      </c>
      <c r="H50" s="27">
        <v>1.938605124915459</v>
      </c>
      <c r="I50" s="27">
        <f t="shared" si="0"/>
        <v>5.8158153747463768</v>
      </c>
      <c r="J50" s="7"/>
      <c r="K50" s="59"/>
    </row>
    <row r="51" spans="1:11" s="47" customFormat="1" ht="120" customHeight="1">
      <c r="A51" s="6">
        <v>48</v>
      </c>
      <c r="B51" s="22" t="s">
        <v>115</v>
      </c>
      <c r="C51" s="16" t="s">
        <v>357</v>
      </c>
      <c r="D51" s="34">
        <v>3</v>
      </c>
      <c r="E51" s="34" t="s">
        <v>144</v>
      </c>
      <c r="F51" s="32">
        <v>3</v>
      </c>
      <c r="G51" s="34">
        <v>3</v>
      </c>
      <c r="H51" s="27">
        <v>1.7901951631994428</v>
      </c>
      <c r="I51" s="27">
        <f t="shared" si="0"/>
        <v>5.3705854895983283</v>
      </c>
      <c r="J51" s="7"/>
      <c r="K51" s="59"/>
    </row>
    <row r="52" spans="1:11" s="47" customFormat="1" ht="120" customHeight="1">
      <c r="A52" s="6">
        <v>49</v>
      </c>
      <c r="B52" s="22" t="s">
        <v>77</v>
      </c>
      <c r="C52" s="16" t="s">
        <v>358</v>
      </c>
      <c r="D52" s="34">
        <v>3</v>
      </c>
      <c r="E52" s="34" t="s">
        <v>198</v>
      </c>
      <c r="F52" s="32">
        <v>3</v>
      </c>
      <c r="G52" s="34">
        <v>3</v>
      </c>
      <c r="H52" s="27">
        <v>3.6149999999999998</v>
      </c>
      <c r="I52" s="27">
        <f t="shared" si="0"/>
        <v>10.844999999999999</v>
      </c>
      <c r="J52" s="7"/>
      <c r="K52" s="59"/>
    </row>
    <row r="53" spans="1:11" s="47" customFormat="1" ht="120" customHeight="1">
      <c r="A53" s="6">
        <v>50</v>
      </c>
      <c r="B53" s="22" t="s">
        <v>3</v>
      </c>
      <c r="C53" s="16" t="s">
        <v>359</v>
      </c>
      <c r="D53" s="34">
        <v>3</v>
      </c>
      <c r="E53" s="34" t="s">
        <v>298</v>
      </c>
      <c r="F53" s="32">
        <v>3</v>
      </c>
      <c r="G53" s="34">
        <v>3</v>
      </c>
      <c r="H53" s="27">
        <v>2.3652837648490048</v>
      </c>
      <c r="I53" s="27">
        <f t="shared" si="0"/>
        <v>7.095851294547014</v>
      </c>
      <c r="J53" s="7"/>
      <c r="K53" s="59"/>
    </row>
    <row r="54" spans="1:11" s="21" customFormat="1" ht="120" customHeight="1">
      <c r="A54" s="6">
        <v>51</v>
      </c>
      <c r="B54" s="22" t="s">
        <v>165</v>
      </c>
      <c r="C54" s="16" t="s">
        <v>360</v>
      </c>
      <c r="D54" s="34">
        <v>3</v>
      </c>
      <c r="E54" s="34" t="s">
        <v>298</v>
      </c>
      <c r="F54" s="32">
        <v>3</v>
      </c>
      <c r="G54" s="34">
        <v>3</v>
      </c>
      <c r="H54" s="27">
        <v>3.0795067056073324</v>
      </c>
      <c r="I54" s="27">
        <f t="shared" si="0"/>
        <v>9.2385201168219968</v>
      </c>
      <c r="J54" s="7"/>
      <c r="K54" s="55"/>
    </row>
    <row r="55" spans="1:11" s="21" customFormat="1" ht="120" customHeight="1">
      <c r="A55" s="6">
        <v>52</v>
      </c>
      <c r="B55" s="22" t="s">
        <v>175</v>
      </c>
      <c r="C55" s="16" t="s">
        <v>361</v>
      </c>
      <c r="D55" s="34">
        <v>3</v>
      </c>
      <c r="E55" s="34"/>
      <c r="F55" s="32">
        <v>3</v>
      </c>
      <c r="G55" s="34">
        <v>3</v>
      </c>
      <c r="H55" s="27">
        <v>1.6417852014834271</v>
      </c>
      <c r="I55" s="27">
        <f t="shared" si="0"/>
        <v>4.9253556044502815</v>
      </c>
      <c r="J55" s="7"/>
      <c r="K55" s="55"/>
    </row>
    <row r="56" spans="1:11" s="47" customFormat="1" ht="120" customHeight="1">
      <c r="A56" s="6">
        <v>53</v>
      </c>
      <c r="B56" s="22" t="s">
        <v>205</v>
      </c>
      <c r="C56" s="16" t="s">
        <v>309</v>
      </c>
      <c r="D56" s="34">
        <v>3</v>
      </c>
      <c r="E56" s="34" t="s">
        <v>261</v>
      </c>
      <c r="F56" s="32">
        <v>3</v>
      </c>
      <c r="G56" s="34">
        <v>3</v>
      </c>
      <c r="H56" s="27">
        <v>1.6603364466979289</v>
      </c>
      <c r="I56" s="27">
        <f t="shared" si="0"/>
        <v>4.9810093400937863</v>
      </c>
      <c r="J56" s="7"/>
      <c r="K56" s="59"/>
    </row>
    <row r="57" spans="1:11" s="47" customFormat="1" ht="120" customHeight="1">
      <c r="A57" s="6">
        <v>54</v>
      </c>
      <c r="B57" s="22" t="s">
        <v>107</v>
      </c>
      <c r="C57" s="16" t="s">
        <v>362</v>
      </c>
      <c r="D57" s="34">
        <v>3</v>
      </c>
      <c r="E57" s="34" t="s">
        <v>302</v>
      </c>
      <c r="F57" s="32">
        <v>3</v>
      </c>
      <c r="G57" s="34">
        <v>3</v>
      </c>
      <c r="H57" s="27">
        <v>2.3652837648490048</v>
      </c>
      <c r="I57" s="27">
        <f t="shared" si="0"/>
        <v>7.095851294547014</v>
      </c>
      <c r="J57" s="7"/>
      <c r="K57" s="59"/>
    </row>
    <row r="58" spans="1:11" s="47" customFormat="1" ht="120" customHeight="1">
      <c r="A58" s="6">
        <v>55</v>
      </c>
      <c r="B58" s="22" t="s">
        <v>247</v>
      </c>
      <c r="C58" s="16" t="s">
        <v>363</v>
      </c>
      <c r="D58" s="34">
        <v>3</v>
      </c>
      <c r="E58" s="34"/>
      <c r="F58" s="32">
        <v>3</v>
      </c>
      <c r="G58" s="34">
        <v>3</v>
      </c>
      <c r="H58" s="27">
        <v>1.7351999999999999</v>
      </c>
      <c r="I58" s="27">
        <f t="shared" si="0"/>
        <v>5.2055999999999996</v>
      </c>
      <c r="J58" s="7"/>
      <c r="K58" s="59"/>
    </row>
    <row r="59" spans="1:11" s="21" customFormat="1" ht="120" customHeight="1">
      <c r="A59" s="6">
        <v>56</v>
      </c>
      <c r="B59" s="22" t="s">
        <v>169</v>
      </c>
      <c r="C59" s="16" t="s">
        <v>364</v>
      </c>
      <c r="D59" s="34">
        <v>3</v>
      </c>
      <c r="E59" s="34"/>
      <c r="F59" s="32">
        <v>3</v>
      </c>
      <c r="G59" s="34">
        <v>3</v>
      </c>
      <c r="H59" s="27">
        <v>1.8644001440574509</v>
      </c>
      <c r="I59" s="27">
        <f t="shared" si="0"/>
        <v>5.5932004321723525</v>
      </c>
      <c r="J59" s="7"/>
      <c r="K59" s="55"/>
    </row>
    <row r="60" spans="1:11" s="21" customFormat="1" ht="120" customHeight="1">
      <c r="A60" s="6">
        <v>57</v>
      </c>
      <c r="B60" s="22" t="s">
        <v>27</v>
      </c>
      <c r="C60" s="16" t="s">
        <v>365</v>
      </c>
      <c r="D60" s="34">
        <v>3</v>
      </c>
      <c r="E60" s="34"/>
      <c r="F60" s="32">
        <v>3</v>
      </c>
      <c r="G60" s="34">
        <v>3</v>
      </c>
      <c r="H60" s="27">
        <v>1.5153646199999999</v>
      </c>
      <c r="I60" s="27">
        <f t="shared" si="0"/>
        <v>4.54609386</v>
      </c>
      <c r="J60" s="7"/>
      <c r="K60" s="55"/>
    </row>
    <row r="61" spans="1:11" s="47" customFormat="1" ht="120" customHeight="1">
      <c r="A61" s="6">
        <v>58</v>
      </c>
      <c r="B61" s="22" t="s">
        <v>241</v>
      </c>
      <c r="C61" s="16" t="s">
        <v>366</v>
      </c>
      <c r="D61" s="34">
        <v>3</v>
      </c>
      <c r="E61" s="34"/>
      <c r="F61" s="32">
        <v>3</v>
      </c>
      <c r="G61" s="34">
        <v>3</v>
      </c>
      <c r="H61" s="27">
        <v>2.2041667199999999</v>
      </c>
      <c r="I61" s="27">
        <f t="shared" si="0"/>
        <v>6.6125001599999997</v>
      </c>
      <c r="J61" s="7"/>
      <c r="K61" s="59"/>
    </row>
    <row r="62" spans="1:11" s="21" customFormat="1" ht="120" customHeight="1">
      <c r="A62" s="6">
        <v>59</v>
      </c>
      <c r="B62" s="22" t="s">
        <v>228</v>
      </c>
      <c r="C62" s="16" t="s">
        <v>367</v>
      </c>
      <c r="D62" s="34">
        <v>3</v>
      </c>
      <c r="E62" s="34"/>
      <c r="F62" s="32">
        <v>3</v>
      </c>
      <c r="G62" s="34">
        <v>3</v>
      </c>
      <c r="H62" s="27">
        <v>1.8087464084139451</v>
      </c>
      <c r="I62" s="27">
        <f t="shared" si="0"/>
        <v>5.4262392252418348</v>
      </c>
      <c r="J62" s="7"/>
      <c r="K62" s="55"/>
    </row>
    <row r="63" spans="1:11" s="21" customFormat="1" ht="120" customHeight="1">
      <c r="A63" s="6">
        <v>60</v>
      </c>
      <c r="B63" s="22" t="s">
        <v>267</v>
      </c>
      <c r="C63" s="16" t="s">
        <v>368</v>
      </c>
      <c r="D63" s="34">
        <v>3</v>
      </c>
      <c r="E63" s="34"/>
      <c r="F63" s="32">
        <v>3</v>
      </c>
      <c r="G63" s="34">
        <v>3</v>
      </c>
      <c r="H63" s="27">
        <v>1.7351999999999999</v>
      </c>
      <c r="I63" s="27">
        <f t="shared" si="0"/>
        <v>5.2055999999999996</v>
      </c>
      <c r="J63" s="7"/>
      <c r="K63" s="55"/>
    </row>
    <row r="64" spans="1:11" s="47" customFormat="1" ht="120" customHeight="1">
      <c r="A64" s="6">
        <v>61</v>
      </c>
      <c r="B64" s="22" t="s">
        <v>152</v>
      </c>
      <c r="C64" s="16" t="s">
        <v>369</v>
      </c>
      <c r="D64" s="34">
        <v>3</v>
      </c>
      <c r="E64" s="34"/>
      <c r="F64" s="32">
        <v>3</v>
      </c>
      <c r="G64" s="34">
        <v>3</v>
      </c>
      <c r="H64" s="27">
        <v>2.2168738031329891</v>
      </c>
      <c r="I64" s="27">
        <f t="shared" si="0"/>
        <v>6.6506214093989673</v>
      </c>
      <c r="J64" s="7"/>
      <c r="K64" s="59"/>
    </row>
    <row r="65" spans="1:11" s="48" customFormat="1" ht="120" customHeight="1">
      <c r="A65" s="6">
        <v>62</v>
      </c>
      <c r="B65" s="22" t="s">
        <v>152</v>
      </c>
      <c r="C65" s="16" t="s">
        <v>370</v>
      </c>
      <c r="D65" s="34">
        <v>3</v>
      </c>
      <c r="E65" s="34" t="s">
        <v>235</v>
      </c>
      <c r="F65" s="32">
        <v>3</v>
      </c>
      <c r="G65" s="34">
        <v>3</v>
      </c>
      <c r="H65" s="27">
        <v>2.6461800000000002</v>
      </c>
      <c r="I65" s="27">
        <f t="shared" si="0"/>
        <v>7.9385400000000006</v>
      </c>
      <c r="J65" s="7"/>
      <c r="K65" s="60"/>
    </row>
    <row r="66" spans="1:11" s="48" customFormat="1" ht="120" customHeight="1">
      <c r="A66" s="6">
        <v>63</v>
      </c>
      <c r="B66" s="22" t="s">
        <v>56</v>
      </c>
      <c r="C66" s="16" t="s">
        <v>371</v>
      </c>
      <c r="D66" s="34">
        <v>3</v>
      </c>
      <c r="E66" s="34"/>
      <c r="F66" s="32">
        <v>3</v>
      </c>
      <c r="G66" s="34">
        <v>3</v>
      </c>
      <c r="H66" s="27">
        <v>2.2168738031329891</v>
      </c>
      <c r="I66" s="27">
        <f t="shared" si="0"/>
        <v>6.6506214093989673</v>
      </c>
      <c r="J66" s="7"/>
      <c r="K66" s="60"/>
    </row>
    <row r="67" spans="1:11" s="47" customFormat="1" ht="120" customHeight="1">
      <c r="A67" s="6">
        <v>64</v>
      </c>
      <c r="B67" s="22" t="s">
        <v>285</v>
      </c>
      <c r="C67" s="16" t="s">
        <v>372</v>
      </c>
      <c r="D67" s="34">
        <v>3</v>
      </c>
      <c r="E67" s="34" t="s">
        <v>292</v>
      </c>
      <c r="F67" s="32">
        <v>3</v>
      </c>
      <c r="G67" s="34">
        <v>3</v>
      </c>
      <c r="H67" s="27">
        <v>1.681448582352</v>
      </c>
      <c r="I67" s="27">
        <f t="shared" si="0"/>
        <v>5.044345747056</v>
      </c>
      <c r="J67" s="7"/>
      <c r="K67" s="59"/>
    </row>
    <row r="68" spans="1:11" s="48" customFormat="1" ht="120" customHeight="1">
      <c r="A68" s="6">
        <v>65</v>
      </c>
      <c r="B68" s="22" t="s">
        <v>289</v>
      </c>
      <c r="C68" s="16" t="s">
        <v>373</v>
      </c>
      <c r="D68" s="34">
        <v>3</v>
      </c>
      <c r="E68" s="34" t="s">
        <v>231</v>
      </c>
      <c r="F68" s="32">
        <v>3</v>
      </c>
      <c r="G68" s="34">
        <v>3</v>
      </c>
      <c r="H68" s="27">
        <v>2.7655404315000003</v>
      </c>
      <c r="I68" s="27">
        <f t="shared" si="0"/>
        <v>8.2966212945000013</v>
      </c>
      <c r="J68" s="7"/>
      <c r="K68" s="60"/>
    </row>
    <row r="69" spans="1:11" s="48" customFormat="1" ht="120" customHeight="1">
      <c r="A69" s="6">
        <v>66</v>
      </c>
      <c r="B69" s="22" t="s">
        <v>227</v>
      </c>
      <c r="C69" s="16" t="s">
        <v>374</v>
      </c>
      <c r="D69" s="34">
        <v>3</v>
      </c>
      <c r="E69" s="34" t="s">
        <v>231</v>
      </c>
      <c r="F69" s="32">
        <v>3</v>
      </c>
      <c r="G69" s="34">
        <v>3</v>
      </c>
      <c r="H69" s="27">
        <v>3.0974052832800001</v>
      </c>
      <c r="I69" s="27">
        <f t="shared" si="0"/>
        <v>9.2922158498399998</v>
      </c>
      <c r="J69" s="7"/>
      <c r="K69" s="60"/>
    </row>
    <row r="70" spans="1:11" s="48" customFormat="1" ht="120" customHeight="1">
      <c r="A70" s="6">
        <v>67</v>
      </c>
      <c r="B70" s="22" t="s">
        <v>284</v>
      </c>
      <c r="C70" s="16" t="s">
        <v>375</v>
      </c>
      <c r="D70" s="34">
        <v>3</v>
      </c>
      <c r="E70" s="34" t="s">
        <v>295</v>
      </c>
      <c r="F70" s="32">
        <v>3</v>
      </c>
      <c r="G70" s="34">
        <v>3</v>
      </c>
      <c r="H70" s="27">
        <v>1.9911891106799999</v>
      </c>
      <c r="I70" s="27">
        <f t="shared" si="0"/>
        <v>5.97356733204</v>
      </c>
      <c r="J70" s="7"/>
      <c r="K70" s="60"/>
    </row>
    <row r="71" spans="1:11" s="48" customFormat="1" ht="120" customHeight="1">
      <c r="A71" s="6">
        <v>68</v>
      </c>
      <c r="B71" s="22" t="s">
        <v>243</v>
      </c>
      <c r="C71" s="16" t="s">
        <v>376</v>
      </c>
      <c r="D71" s="34">
        <v>3</v>
      </c>
      <c r="E71" s="34" t="s">
        <v>135</v>
      </c>
      <c r="F71" s="32">
        <v>3</v>
      </c>
      <c r="G71" s="34">
        <v>3</v>
      </c>
      <c r="H71" s="27">
        <v>2.7919624047825513</v>
      </c>
      <c r="I71" s="27">
        <f t="shared" si="0"/>
        <v>8.375887214347653</v>
      </c>
      <c r="J71" s="7"/>
      <c r="K71" s="60"/>
    </row>
    <row r="72" spans="1:11" s="21" customFormat="1" ht="120" customHeight="1">
      <c r="A72" s="6">
        <v>69</v>
      </c>
      <c r="B72" s="22" t="s">
        <v>164</v>
      </c>
      <c r="C72" s="16" t="s">
        <v>377</v>
      </c>
      <c r="D72" s="34">
        <v>3</v>
      </c>
      <c r="E72" s="34" t="s">
        <v>135</v>
      </c>
      <c r="F72" s="32">
        <v>3</v>
      </c>
      <c r="G72" s="34">
        <v>3</v>
      </c>
      <c r="H72" s="27">
        <v>3.6267684394351414</v>
      </c>
      <c r="I72" s="27">
        <f t="shared" si="0"/>
        <v>10.880305318305425</v>
      </c>
      <c r="J72" s="7"/>
      <c r="K72" s="55"/>
    </row>
    <row r="73" spans="1:11" s="21" customFormat="1" ht="120" customHeight="1">
      <c r="A73" s="6">
        <v>70</v>
      </c>
      <c r="B73" s="22" t="s">
        <v>171</v>
      </c>
      <c r="C73" s="16" t="s">
        <v>378</v>
      </c>
      <c r="D73" s="34">
        <v>3</v>
      </c>
      <c r="E73" s="34" t="s">
        <v>135</v>
      </c>
      <c r="F73" s="32">
        <v>3</v>
      </c>
      <c r="G73" s="34">
        <v>3</v>
      </c>
      <c r="H73" s="27">
        <v>1.8458488988429491</v>
      </c>
      <c r="I73" s="27">
        <f t="shared" si="0"/>
        <v>5.5375466965288478</v>
      </c>
      <c r="J73" s="7"/>
      <c r="K73" s="55"/>
    </row>
    <row r="74" spans="1:11" s="4" customFormat="1" ht="120" customHeight="1">
      <c r="A74" s="6">
        <v>71</v>
      </c>
      <c r="B74" s="22" t="s">
        <v>184</v>
      </c>
      <c r="C74" s="16" t="s">
        <v>379</v>
      </c>
      <c r="D74" s="34">
        <v>3</v>
      </c>
      <c r="E74" s="34" t="s">
        <v>301</v>
      </c>
      <c r="F74" s="32">
        <v>3</v>
      </c>
      <c r="G74" s="34">
        <v>3</v>
      </c>
      <c r="H74" s="27">
        <v>2.3652837648490048</v>
      </c>
      <c r="I74" s="27">
        <f t="shared" si="0"/>
        <v>7.095851294547014</v>
      </c>
      <c r="J74" s="7"/>
      <c r="K74" s="55"/>
    </row>
    <row r="75" spans="1:11" s="4" customFormat="1" ht="120" customHeight="1">
      <c r="A75" s="6">
        <v>72</v>
      </c>
      <c r="B75" s="22" t="s">
        <v>45</v>
      </c>
      <c r="C75" s="16" t="s">
        <v>380</v>
      </c>
      <c r="D75" s="34">
        <v>3</v>
      </c>
      <c r="E75" s="34"/>
      <c r="F75" s="32">
        <v>3</v>
      </c>
      <c r="G75" s="34">
        <v>3</v>
      </c>
      <c r="H75" s="27">
        <v>2.6713793108882884</v>
      </c>
      <c r="I75" s="27">
        <f t="shared" si="0"/>
        <v>8.0141379326648661</v>
      </c>
      <c r="J75" s="7"/>
      <c r="K75" s="55"/>
    </row>
    <row r="76" spans="1:11" s="21" customFormat="1" ht="120" customHeight="1">
      <c r="A76" s="6">
        <v>73</v>
      </c>
      <c r="B76" s="22" t="s">
        <v>47</v>
      </c>
      <c r="C76" s="16" t="s">
        <v>381</v>
      </c>
      <c r="D76" s="34">
        <v>3</v>
      </c>
      <c r="E76" s="32" t="s">
        <v>238</v>
      </c>
      <c r="F76" s="32">
        <v>3</v>
      </c>
      <c r="G76" s="34">
        <v>3</v>
      </c>
      <c r="H76" s="27">
        <v>1.8644001440574509</v>
      </c>
      <c r="I76" s="27">
        <f t="shared" si="0"/>
        <v>5.5932004321723525</v>
      </c>
      <c r="J76" s="7"/>
      <c r="K76" s="55"/>
    </row>
    <row r="77" spans="1:11" s="21" customFormat="1" ht="120" customHeight="1">
      <c r="A77" s="6">
        <v>74</v>
      </c>
      <c r="B77" s="22" t="s">
        <v>108</v>
      </c>
      <c r="C77" s="16" t="s">
        <v>382</v>
      </c>
      <c r="D77" s="34">
        <v>3</v>
      </c>
      <c r="E77" s="34"/>
      <c r="F77" s="32">
        <v>3</v>
      </c>
      <c r="G77" s="34">
        <v>3</v>
      </c>
      <c r="H77" s="27">
        <v>3.2557435351451014</v>
      </c>
      <c r="I77" s="27">
        <f t="shared" si="0"/>
        <v>9.7672306054353051</v>
      </c>
      <c r="J77" s="7"/>
      <c r="K77" s="55"/>
    </row>
    <row r="78" spans="1:11" s="21" customFormat="1" ht="120" customHeight="1">
      <c r="A78" s="6">
        <v>75</v>
      </c>
      <c r="B78" s="22" t="s">
        <v>86</v>
      </c>
      <c r="C78" s="16" t="s">
        <v>383</v>
      </c>
      <c r="D78" s="34">
        <v>3</v>
      </c>
      <c r="E78" s="34" t="s">
        <v>240</v>
      </c>
      <c r="F78" s="32">
        <v>3</v>
      </c>
      <c r="G78" s="34">
        <v>3</v>
      </c>
      <c r="H78" s="27">
        <v>1.743817050163188</v>
      </c>
      <c r="I78" s="27">
        <f t="shared" si="0"/>
        <v>5.2314511504895638</v>
      </c>
      <c r="J78" s="7"/>
      <c r="K78" s="55"/>
    </row>
    <row r="79" spans="1:11" s="47" customFormat="1" ht="120" customHeight="1">
      <c r="A79" s="6">
        <v>76</v>
      </c>
      <c r="B79" s="22" t="s">
        <v>213</v>
      </c>
      <c r="C79" s="16" t="s">
        <v>384</v>
      </c>
      <c r="D79" s="34">
        <v>3</v>
      </c>
      <c r="E79" s="34" t="s">
        <v>262</v>
      </c>
      <c r="F79" s="32">
        <v>3</v>
      </c>
      <c r="G79" s="34">
        <v>3</v>
      </c>
      <c r="H79" s="27">
        <v>1.6593242589000001</v>
      </c>
      <c r="I79" s="27">
        <f t="shared" si="0"/>
        <v>4.9779727767000006</v>
      </c>
      <c r="J79" s="7"/>
      <c r="K79" s="59"/>
    </row>
    <row r="80" spans="1:11" s="49" customFormat="1" ht="120" customHeight="1">
      <c r="A80" s="6">
        <v>77</v>
      </c>
      <c r="B80" s="22" t="s">
        <v>208</v>
      </c>
      <c r="C80" s="16" t="s">
        <v>385</v>
      </c>
      <c r="D80" s="34">
        <v>3</v>
      </c>
      <c r="E80" s="34" t="s">
        <v>300</v>
      </c>
      <c r="F80" s="32">
        <v>3</v>
      </c>
      <c r="G80" s="34">
        <v>3</v>
      </c>
      <c r="H80" s="27">
        <v>1.8797999999999999</v>
      </c>
      <c r="I80" s="27">
        <f t="shared" si="0"/>
        <v>5.6394000000000002</v>
      </c>
      <c r="J80" s="7"/>
      <c r="K80" s="60"/>
    </row>
    <row r="81" spans="1:11" s="48" customFormat="1" ht="120" customHeight="1">
      <c r="A81" s="6">
        <v>78</v>
      </c>
      <c r="B81" s="22" t="s">
        <v>207</v>
      </c>
      <c r="C81" s="16" t="s">
        <v>386</v>
      </c>
      <c r="D81" s="34">
        <v>3</v>
      </c>
      <c r="E81" s="34" t="s">
        <v>229</v>
      </c>
      <c r="F81" s="32">
        <v>3</v>
      </c>
      <c r="G81" s="34">
        <v>3</v>
      </c>
      <c r="H81" s="27">
        <v>1.7901951631994428</v>
      </c>
      <c r="I81" s="27">
        <f t="shared" si="0"/>
        <v>5.3705854895983283</v>
      </c>
      <c r="J81" s="7"/>
      <c r="K81" s="60"/>
    </row>
    <row r="82" spans="1:11" s="47" customFormat="1" ht="120" customHeight="1">
      <c r="A82" s="6">
        <v>79</v>
      </c>
      <c r="B82" s="22" t="s">
        <v>119</v>
      </c>
      <c r="C82" s="16" t="s">
        <v>387</v>
      </c>
      <c r="D82" s="34">
        <v>3</v>
      </c>
      <c r="E82" s="34" t="s">
        <v>161</v>
      </c>
      <c r="F82" s="32">
        <v>3</v>
      </c>
      <c r="G82" s="34">
        <v>3</v>
      </c>
      <c r="H82" s="27">
        <v>1.715990182341435</v>
      </c>
      <c r="I82" s="27">
        <f t="shared" si="0"/>
        <v>5.1479705470243049</v>
      </c>
      <c r="J82" s="7"/>
      <c r="K82" s="59"/>
    </row>
    <row r="83" spans="1:11" s="21" customFormat="1" ht="120" customHeight="1">
      <c r="A83" s="6">
        <v>80</v>
      </c>
      <c r="B83" s="22" t="s">
        <v>62</v>
      </c>
      <c r="C83" s="16" t="s">
        <v>388</v>
      </c>
      <c r="D83" s="34">
        <v>3</v>
      </c>
      <c r="E83" s="34" t="s">
        <v>296</v>
      </c>
      <c r="F83" s="32">
        <v>3</v>
      </c>
      <c r="G83" s="34">
        <v>3</v>
      </c>
      <c r="H83" s="27">
        <v>3.5711147037916358</v>
      </c>
      <c r="I83" s="27">
        <f t="shared" si="0"/>
        <v>10.713344111374907</v>
      </c>
      <c r="J83" s="7"/>
      <c r="K83" s="55"/>
    </row>
    <row r="84" spans="1:11" s="47" customFormat="1" ht="120" customHeight="1">
      <c r="A84" s="6">
        <v>81</v>
      </c>
      <c r="B84" s="22" t="s">
        <v>54</v>
      </c>
      <c r="C84" s="16" t="s">
        <v>389</v>
      </c>
      <c r="D84" s="34">
        <v>3</v>
      </c>
      <c r="E84" s="34"/>
      <c r="F84" s="32">
        <v>3</v>
      </c>
      <c r="G84" s="34">
        <v>3</v>
      </c>
      <c r="H84" s="27">
        <v>2.169</v>
      </c>
      <c r="I84" s="27">
        <f t="shared" si="0"/>
        <v>6.5069999999999997</v>
      </c>
      <c r="J84" s="7"/>
      <c r="K84" s="59"/>
    </row>
    <row r="85" spans="1:11" s="48" customFormat="1" ht="120" customHeight="1">
      <c r="A85" s="6">
        <v>82</v>
      </c>
      <c r="B85" s="22" t="s">
        <v>117</v>
      </c>
      <c r="C85" s="16" t="s">
        <v>390</v>
      </c>
      <c r="D85" s="34">
        <v>3</v>
      </c>
      <c r="E85" s="34"/>
      <c r="F85" s="32">
        <v>3</v>
      </c>
      <c r="G85" s="34">
        <v>3</v>
      </c>
      <c r="H85" s="27">
        <v>2.31890565181275</v>
      </c>
      <c r="I85" s="27">
        <f t="shared" si="0"/>
        <v>6.9567169554382495</v>
      </c>
      <c r="J85" s="7"/>
      <c r="K85" s="60"/>
    </row>
    <row r="86" spans="1:11" s="47" customFormat="1" ht="120" customHeight="1">
      <c r="A86" s="6">
        <v>83</v>
      </c>
      <c r="B86" s="22" t="s">
        <v>34</v>
      </c>
      <c r="C86" s="16" t="s">
        <v>391</v>
      </c>
      <c r="D86" s="34">
        <v>3</v>
      </c>
      <c r="E86" s="34" t="s">
        <v>258</v>
      </c>
      <c r="F86" s="32">
        <v>3</v>
      </c>
      <c r="G86" s="34">
        <v>3</v>
      </c>
      <c r="H86" s="27">
        <v>1.6696120693051799</v>
      </c>
      <c r="I86" s="27">
        <f t="shared" si="0"/>
        <v>5.0088362079155395</v>
      </c>
      <c r="J86" s="7"/>
      <c r="K86" s="59"/>
    </row>
    <row r="87" spans="1:11" s="47" customFormat="1" ht="120" customHeight="1">
      <c r="A87" s="6">
        <v>84</v>
      </c>
      <c r="B87" s="22" t="s">
        <v>69</v>
      </c>
      <c r="C87" s="16" t="s">
        <v>392</v>
      </c>
      <c r="D87" s="34">
        <v>3</v>
      </c>
      <c r="E87" s="34"/>
      <c r="F87" s="32">
        <v>3</v>
      </c>
      <c r="G87" s="34">
        <v>3</v>
      </c>
      <c r="H87" s="27">
        <v>4.5259799999999997</v>
      </c>
      <c r="I87" s="27">
        <f t="shared" si="0"/>
        <v>13.577939999999998</v>
      </c>
      <c r="J87" s="7"/>
      <c r="K87" s="59"/>
    </row>
    <row r="88" spans="1:11" s="47" customFormat="1" ht="120" customHeight="1">
      <c r="A88" s="6">
        <v>85</v>
      </c>
      <c r="B88" s="22" t="s">
        <v>194</v>
      </c>
      <c r="C88" s="16" t="s">
        <v>393</v>
      </c>
      <c r="D88" s="34">
        <v>3</v>
      </c>
      <c r="E88" s="34"/>
      <c r="F88" s="32">
        <v>3</v>
      </c>
      <c r="G88" s="34">
        <v>3</v>
      </c>
      <c r="H88" s="27">
        <v>4.2801599999999995</v>
      </c>
      <c r="I88" s="27">
        <f t="shared" si="0"/>
        <v>12.840479999999999</v>
      </c>
      <c r="J88" s="7"/>
      <c r="K88" s="59"/>
    </row>
    <row r="89" spans="1:11" s="47" customFormat="1" ht="120" customHeight="1">
      <c r="A89" s="6">
        <v>86</v>
      </c>
      <c r="B89" s="22" t="s">
        <v>106</v>
      </c>
      <c r="C89" s="16" t="s">
        <v>394</v>
      </c>
      <c r="D89" s="34">
        <v>3</v>
      </c>
      <c r="E89" s="34"/>
      <c r="F89" s="32">
        <v>3</v>
      </c>
      <c r="G89" s="34">
        <v>3</v>
      </c>
      <c r="H89" s="27">
        <v>2.7177574239245432</v>
      </c>
      <c r="I89" s="27">
        <f t="shared" si="0"/>
        <v>8.1532722717736306</v>
      </c>
      <c r="J89" s="7"/>
      <c r="K89" s="59"/>
    </row>
    <row r="90" spans="1:11" s="48" customFormat="1" ht="120" customHeight="1">
      <c r="A90" s="6">
        <v>87</v>
      </c>
      <c r="B90" s="22" t="s">
        <v>122</v>
      </c>
      <c r="C90" s="16" t="s">
        <v>395</v>
      </c>
      <c r="D90" s="34">
        <v>3</v>
      </c>
      <c r="E90" s="34"/>
      <c r="F90" s="32">
        <v>3</v>
      </c>
      <c r="G90" s="34">
        <v>3</v>
      </c>
      <c r="H90" s="27">
        <v>4.9779727766999997</v>
      </c>
      <c r="I90" s="27">
        <f t="shared" si="0"/>
        <v>14.933918330099999</v>
      </c>
      <c r="J90" s="7"/>
      <c r="K90" s="60"/>
    </row>
    <row r="91" spans="1:11" s="21" customFormat="1" ht="120" customHeight="1">
      <c r="A91" s="6">
        <v>88</v>
      </c>
      <c r="B91" s="22" t="s">
        <v>104</v>
      </c>
      <c r="C91" s="16" t="s">
        <v>396</v>
      </c>
      <c r="D91" s="34">
        <v>3</v>
      </c>
      <c r="E91" s="34" t="s">
        <v>266</v>
      </c>
      <c r="F91" s="32">
        <v>3</v>
      </c>
      <c r="G91" s="34">
        <v>3</v>
      </c>
      <c r="H91" s="27">
        <v>3.292846025574105</v>
      </c>
      <c r="I91" s="27">
        <f t="shared" si="0"/>
        <v>9.8785380767223145</v>
      </c>
      <c r="J91" s="7"/>
      <c r="K91" s="55"/>
    </row>
    <row r="92" spans="1:11" s="4" customFormat="1" ht="120" customHeight="1">
      <c r="A92" s="6">
        <v>89</v>
      </c>
      <c r="B92" s="22" t="s">
        <v>114</v>
      </c>
      <c r="C92" s="16" t="s">
        <v>397</v>
      </c>
      <c r="D92" s="34">
        <v>3</v>
      </c>
      <c r="E92" s="34"/>
      <c r="F92" s="32">
        <v>3</v>
      </c>
      <c r="G92" s="34">
        <v>3</v>
      </c>
      <c r="H92" s="27">
        <v>3.7102490429004003</v>
      </c>
      <c r="I92" s="27">
        <f t="shared" si="0"/>
        <v>11.1307471287012</v>
      </c>
      <c r="J92" s="7"/>
      <c r="K92" s="55"/>
    </row>
    <row r="93" spans="1:11" s="47" customFormat="1" ht="120" customHeight="1">
      <c r="A93" s="6">
        <v>90</v>
      </c>
      <c r="B93" s="22" t="s">
        <v>188</v>
      </c>
      <c r="C93" s="16" t="s">
        <v>398</v>
      </c>
      <c r="D93" s="34">
        <v>3</v>
      </c>
      <c r="E93" s="34"/>
      <c r="F93" s="32">
        <v>3</v>
      </c>
      <c r="G93" s="34">
        <v>3</v>
      </c>
      <c r="H93" s="27">
        <v>3.292846025574105</v>
      </c>
      <c r="I93" s="27">
        <f t="shared" si="0"/>
        <v>9.8785380767223145</v>
      </c>
      <c r="J93" s="7"/>
      <c r="K93" s="59"/>
    </row>
    <row r="94" spans="1:11" s="48" customFormat="1" ht="120" customHeight="1">
      <c r="A94" s="6">
        <v>91</v>
      </c>
      <c r="B94" s="22" t="s">
        <v>74</v>
      </c>
      <c r="C94" s="16" t="s">
        <v>399</v>
      </c>
      <c r="D94" s="34">
        <v>3</v>
      </c>
      <c r="E94" s="34" t="s">
        <v>265</v>
      </c>
      <c r="F94" s="32">
        <v>3</v>
      </c>
      <c r="G94" s="34">
        <v>3</v>
      </c>
      <c r="H94" s="27">
        <v>3.1812</v>
      </c>
      <c r="I94" s="27">
        <f t="shared" si="0"/>
        <v>9.5435999999999996</v>
      </c>
      <c r="J94" s="7"/>
      <c r="K94" s="60"/>
    </row>
    <row r="95" spans="1:11" s="48" customFormat="1" ht="120" customHeight="1">
      <c r="A95" s="6">
        <v>92</v>
      </c>
      <c r="B95" s="22" t="s">
        <v>193</v>
      </c>
      <c r="C95" s="16" t="s">
        <v>400</v>
      </c>
      <c r="D95" s="34">
        <v>3</v>
      </c>
      <c r="E95" s="34"/>
      <c r="F95" s="32">
        <v>3</v>
      </c>
      <c r="G95" s="34">
        <v>3</v>
      </c>
      <c r="H95" s="27">
        <v>2.6027999999999998</v>
      </c>
      <c r="I95" s="27">
        <f t="shared" si="0"/>
        <v>7.8083999999999989</v>
      </c>
      <c r="J95" s="7"/>
      <c r="K95" s="60"/>
    </row>
    <row r="96" spans="1:11" s="48" customFormat="1" ht="120" customHeight="1">
      <c r="A96" s="6">
        <v>93</v>
      </c>
      <c r="B96" s="22" t="s">
        <v>192</v>
      </c>
      <c r="C96" s="16" t="s">
        <v>401</v>
      </c>
      <c r="D96" s="34">
        <v>3</v>
      </c>
      <c r="E96" s="34"/>
      <c r="F96" s="32">
        <v>3</v>
      </c>
      <c r="G96" s="34">
        <v>3</v>
      </c>
      <c r="H96" s="27">
        <v>2.169</v>
      </c>
      <c r="I96" s="27">
        <f t="shared" si="0"/>
        <v>6.5069999999999997</v>
      </c>
      <c r="J96" s="7"/>
      <c r="K96" s="60"/>
    </row>
    <row r="97" spans="1:11" s="47" customFormat="1" ht="120" customHeight="1">
      <c r="A97" s="6">
        <v>94</v>
      </c>
      <c r="B97" s="22" t="s">
        <v>168</v>
      </c>
      <c r="C97" s="16" t="s">
        <v>402</v>
      </c>
      <c r="D97" s="34">
        <v>3</v>
      </c>
      <c r="E97" s="34"/>
      <c r="F97" s="32">
        <v>3</v>
      </c>
      <c r="G97" s="34">
        <v>3</v>
      </c>
      <c r="H97" s="27">
        <v>4.8216146999999996</v>
      </c>
      <c r="I97" s="27">
        <f t="shared" si="0"/>
        <v>14.464844099999999</v>
      </c>
      <c r="J97" s="7"/>
      <c r="K97" s="59"/>
    </row>
    <row r="98" spans="1:11" s="21" customFormat="1" ht="120" customHeight="1">
      <c r="A98" s="6">
        <v>95</v>
      </c>
      <c r="B98" s="22" t="s">
        <v>1</v>
      </c>
      <c r="C98" s="16" t="s">
        <v>403</v>
      </c>
      <c r="D98" s="34">
        <v>3</v>
      </c>
      <c r="E98" s="34"/>
      <c r="F98" s="32">
        <v>3</v>
      </c>
      <c r="G98" s="34">
        <v>3</v>
      </c>
      <c r="H98" s="27">
        <v>4.4083334399999998</v>
      </c>
      <c r="I98" s="27">
        <f t="shared" si="0"/>
        <v>13.225000319999999</v>
      </c>
      <c r="J98" s="7"/>
      <c r="K98" s="55"/>
    </row>
    <row r="99" spans="1:11" s="21" customFormat="1" ht="120" customHeight="1">
      <c r="A99" s="6">
        <v>96</v>
      </c>
      <c r="B99" s="22" t="s">
        <v>172</v>
      </c>
      <c r="C99" s="16" t="s">
        <v>404</v>
      </c>
      <c r="D99" s="34">
        <v>3</v>
      </c>
      <c r="E99" s="34"/>
      <c r="F99" s="32">
        <v>3</v>
      </c>
      <c r="G99" s="34">
        <v>3</v>
      </c>
      <c r="H99" s="27">
        <v>1.79304</v>
      </c>
      <c r="I99" s="27">
        <f t="shared" si="0"/>
        <v>5.3791200000000003</v>
      </c>
      <c r="J99" s="7"/>
      <c r="K99" s="55"/>
    </row>
    <row r="100" spans="1:11" s="21" customFormat="1" ht="120" customHeight="1">
      <c r="A100" s="6">
        <v>97</v>
      </c>
      <c r="B100" s="22" t="s">
        <v>276</v>
      </c>
      <c r="C100" s="16" t="s">
        <v>405</v>
      </c>
      <c r="D100" s="34">
        <v>3</v>
      </c>
      <c r="E100" s="34"/>
      <c r="F100" s="32">
        <v>3</v>
      </c>
      <c r="G100" s="34">
        <v>3</v>
      </c>
      <c r="H100" s="27">
        <v>3.3257999999999996</v>
      </c>
      <c r="I100" s="27">
        <f t="shared" si="0"/>
        <v>9.9773999999999994</v>
      </c>
      <c r="J100" s="7"/>
      <c r="K100" s="55"/>
    </row>
    <row r="101" spans="1:11" s="21" customFormat="1" ht="120" customHeight="1">
      <c r="A101" s="6">
        <v>98</v>
      </c>
      <c r="B101" s="22" t="s">
        <v>254</v>
      </c>
      <c r="C101" s="16" t="s">
        <v>406</v>
      </c>
      <c r="D101" s="34">
        <v>3</v>
      </c>
      <c r="E101" s="34"/>
      <c r="F101" s="32">
        <v>3</v>
      </c>
      <c r="G101" s="34">
        <v>3</v>
      </c>
      <c r="H101" s="27">
        <v>3.6149999999999998</v>
      </c>
      <c r="I101" s="27">
        <f t="shared" si="0"/>
        <v>10.844999999999999</v>
      </c>
      <c r="J101" s="7"/>
      <c r="K101" s="55"/>
    </row>
    <row r="102" spans="1:11" s="21" customFormat="1" ht="120" customHeight="1">
      <c r="A102" s="6">
        <v>99</v>
      </c>
      <c r="B102" s="22" t="s">
        <v>271</v>
      </c>
      <c r="C102" s="16" t="s">
        <v>407</v>
      </c>
      <c r="D102" s="34">
        <v>3</v>
      </c>
      <c r="E102" s="34"/>
      <c r="F102" s="32">
        <v>3</v>
      </c>
      <c r="G102" s="34">
        <v>3</v>
      </c>
      <c r="H102" s="27">
        <v>1.5906</v>
      </c>
      <c r="I102" s="27">
        <f t="shared" si="0"/>
        <v>4.7717999999999998</v>
      </c>
      <c r="J102" s="7"/>
      <c r="K102" s="55"/>
    </row>
    <row r="103" spans="1:11" s="21" customFormat="1" ht="120" customHeight="1">
      <c r="A103" s="6">
        <v>100</v>
      </c>
      <c r="B103" s="22" t="s">
        <v>278</v>
      </c>
      <c r="C103" s="16" t="s">
        <v>408</v>
      </c>
      <c r="D103" s="34">
        <v>3</v>
      </c>
      <c r="E103" s="34"/>
      <c r="F103" s="32">
        <v>3</v>
      </c>
      <c r="G103" s="34">
        <v>3</v>
      </c>
      <c r="H103" s="27">
        <v>1.8644001440574509</v>
      </c>
      <c r="I103" s="27">
        <f t="shared" si="0"/>
        <v>5.5932004321723525</v>
      </c>
      <c r="J103" s="7"/>
      <c r="K103" s="55"/>
    </row>
    <row r="104" spans="1:11" s="21" customFormat="1" ht="120" customHeight="1">
      <c r="A104" s="6">
        <v>101</v>
      </c>
      <c r="B104" s="22" t="s">
        <v>251</v>
      </c>
      <c r="C104" s="16" t="s">
        <v>409</v>
      </c>
      <c r="D104" s="34">
        <v>3</v>
      </c>
      <c r="E104" s="34"/>
      <c r="F104" s="32">
        <v>3</v>
      </c>
      <c r="G104" s="34">
        <v>3</v>
      </c>
      <c r="H104" s="27">
        <v>2.2124323451999999</v>
      </c>
      <c r="I104" s="27">
        <f t="shared" si="0"/>
        <v>6.6372970355999996</v>
      </c>
      <c r="J104" s="7"/>
      <c r="K104" s="55"/>
    </row>
    <row r="105" spans="1:11" s="21" customFormat="1" ht="120" customHeight="1">
      <c r="A105" s="6">
        <v>102</v>
      </c>
      <c r="B105" s="22" t="s">
        <v>273</v>
      </c>
      <c r="C105" s="16" t="s">
        <v>410</v>
      </c>
      <c r="D105" s="34">
        <v>3</v>
      </c>
      <c r="E105" s="34"/>
      <c r="F105" s="32">
        <v>3</v>
      </c>
      <c r="G105" s="34">
        <v>3</v>
      </c>
      <c r="H105" s="27">
        <v>1.5153646199999999</v>
      </c>
      <c r="I105" s="27">
        <f t="shared" si="0"/>
        <v>4.54609386</v>
      </c>
      <c r="J105" s="7"/>
      <c r="K105" s="55"/>
    </row>
    <row r="106" spans="1:11" s="21" customFormat="1" ht="120" customHeight="1">
      <c r="A106" s="6">
        <v>103</v>
      </c>
      <c r="B106" s="22" t="s">
        <v>270</v>
      </c>
      <c r="C106" s="16" t="s">
        <v>310</v>
      </c>
      <c r="D106" s="34">
        <v>3</v>
      </c>
      <c r="E106" s="34"/>
      <c r="F106" s="32">
        <v>3</v>
      </c>
      <c r="G106" s="34">
        <v>3</v>
      </c>
      <c r="H106" s="27">
        <v>1.9911891106799999</v>
      </c>
      <c r="I106" s="27">
        <f t="shared" si="0"/>
        <v>5.97356733204</v>
      </c>
      <c r="J106" s="7"/>
      <c r="K106" s="55"/>
    </row>
    <row r="107" spans="1:11" s="21" customFormat="1" ht="120" customHeight="1">
      <c r="A107" s="6">
        <v>104</v>
      </c>
      <c r="B107" s="22" t="s">
        <v>250</v>
      </c>
      <c r="C107" s="16" t="s">
        <v>411</v>
      </c>
      <c r="D107" s="34">
        <v>3</v>
      </c>
      <c r="E107" s="34"/>
      <c r="F107" s="32">
        <v>3</v>
      </c>
      <c r="G107" s="34">
        <v>3</v>
      </c>
      <c r="H107" s="27">
        <v>1.6531250399999999</v>
      </c>
      <c r="I107" s="27">
        <f t="shared" si="0"/>
        <v>4.9593751199999998</v>
      </c>
      <c r="J107" s="7"/>
      <c r="K107" s="55"/>
    </row>
    <row r="108" spans="1:11" s="21" customFormat="1" ht="120" customHeight="1">
      <c r="A108" s="6">
        <v>105</v>
      </c>
      <c r="B108" s="22" t="s">
        <v>277</v>
      </c>
      <c r="C108" s="16" t="s">
        <v>412</v>
      </c>
      <c r="D108" s="34">
        <v>3</v>
      </c>
      <c r="E108" s="34"/>
      <c r="F108" s="32">
        <v>3</v>
      </c>
      <c r="G108" s="34">
        <v>3</v>
      </c>
      <c r="H108" s="27">
        <v>1.5842448299999998</v>
      </c>
      <c r="I108" s="27">
        <f t="shared" si="0"/>
        <v>4.7527344899999999</v>
      </c>
      <c r="J108" s="7"/>
      <c r="K108" s="55"/>
    </row>
    <row r="109" spans="1:11" s="4" customFormat="1" ht="120" customHeight="1">
      <c r="A109" s="6">
        <v>106</v>
      </c>
      <c r="B109" s="22" t="s">
        <v>134</v>
      </c>
      <c r="C109" s="16" t="s">
        <v>413</v>
      </c>
      <c r="D109" s="34">
        <v>3</v>
      </c>
      <c r="E109" s="34"/>
      <c r="F109" s="32">
        <v>3</v>
      </c>
      <c r="G109" s="34">
        <v>3</v>
      </c>
      <c r="H109" s="27">
        <v>1.8458488988429491</v>
      </c>
      <c r="I109" s="27">
        <f t="shared" si="0"/>
        <v>5.5375466965288478</v>
      </c>
      <c r="J109" s="7"/>
      <c r="K109" s="55"/>
    </row>
    <row r="110" spans="1:11" s="21" customFormat="1" ht="120" customHeight="1">
      <c r="A110" s="6">
        <v>107</v>
      </c>
      <c r="B110" s="22" t="s">
        <v>248</v>
      </c>
      <c r="C110" s="16" t="s">
        <v>414</v>
      </c>
      <c r="D110" s="34">
        <v>3</v>
      </c>
      <c r="E110" s="34" t="s">
        <v>200</v>
      </c>
      <c r="F110" s="32">
        <v>3</v>
      </c>
      <c r="G110" s="34">
        <v>3</v>
      </c>
      <c r="H110" s="27">
        <v>3.2928460255741001</v>
      </c>
      <c r="I110" s="27">
        <f t="shared" si="0"/>
        <v>9.8785380767223003</v>
      </c>
      <c r="J110" s="7"/>
      <c r="K110" s="55"/>
    </row>
    <row r="111" spans="1:11" s="21" customFormat="1" ht="120" customHeight="1">
      <c r="A111" s="6">
        <v>108</v>
      </c>
      <c r="B111" s="22" t="s">
        <v>58</v>
      </c>
      <c r="C111" s="16" t="s">
        <v>415</v>
      </c>
      <c r="D111" s="34">
        <v>3</v>
      </c>
      <c r="E111" s="34"/>
      <c r="F111" s="32">
        <v>3</v>
      </c>
      <c r="G111" s="34">
        <v>3</v>
      </c>
      <c r="H111" s="27">
        <v>2.8775399999999998</v>
      </c>
      <c r="I111" s="27">
        <f t="shared" si="0"/>
        <v>8.6326199999999993</v>
      </c>
      <c r="J111" s="7"/>
      <c r="K111" s="55"/>
    </row>
    <row r="112" spans="1:11" s="21" customFormat="1" ht="120" customHeight="1">
      <c r="A112" s="6">
        <v>109</v>
      </c>
      <c r="B112" s="22" t="s">
        <v>44</v>
      </c>
      <c r="C112" s="16" t="s">
        <v>416</v>
      </c>
      <c r="D112" s="34">
        <v>3</v>
      </c>
      <c r="E112" s="34" t="s">
        <v>259</v>
      </c>
      <c r="F112" s="32">
        <v>3</v>
      </c>
      <c r="G112" s="34">
        <v>3</v>
      </c>
      <c r="H112" s="27">
        <v>2.1519444448822322</v>
      </c>
      <c r="I112" s="27">
        <f t="shared" si="0"/>
        <v>6.4558333346466963</v>
      </c>
      <c r="J112" s="7"/>
      <c r="K112" s="55"/>
    </row>
    <row r="113" spans="1:11" s="47" customFormat="1" ht="120" customHeight="1">
      <c r="A113" s="6">
        <v>110</v>
      </c>
      <c r="B113" s="22" t="s">
        <v>88</v>
      </c>
      <c r="C113" s="16" t="s">
        <v>417</v>
      </c>
      <c r="D113" s="34">
        <v>3</v>
      </c>
      <c r="E113" s="34"/>
      <c r="F113" s="32">
        <v>3</v>
      </c>
      <c r="G113" s="34">
        <v>3</v>
      </c>
      <c r="H113" s="27">
        <v>2.866167385640559</v>
      </c>
      <c r="I113" s="27">
        <f t="shared" si="0"/>
        <v>8.5985021569216773</v>
      </c>
      <c r="J113" s="7"/>
      <c r="K113" s="59"/>
    </row>
    <row r="114" spans="1:11" s="21" customFormat="1" ht="120" customHeight="1">
      <c r="A114" s="6">
        <v>111</v>
      </c>
      <c r="B114" s="22" t="s">
        <v>109</v>
      </c>
      <c r="C114" s="16" t="s">
        <v>418</v>
      </c>
      <c r="D114" s="34">
        <v>3</v>
      </c>
      <c r="E114" s="34"/>
      <c r="F114" s="32">
        <v>3</v>
      </c>
      <c r="G114" s="34">
        <v>3</v>
      </c>
      <c r="H114" s="27">
        <v>1.7351999999999999</v>
      </c>
      <c r="I114" s="27">
        <f t="shared" si="0"/>
        <v>5.2055999999999996</v>
      </c>
      <c r="J114" s="7"/>
      <c r="K114" s="55"/>
    </row>
    <row r="115" spans="1:11" ht="120" customHeight="1">
      <c r="A115" s="8">
        <v>1</v>
      </c>
      <c r="B115" s="23" t="s">
        <v>283</v>
      </c>
      <c r="C115" s="17" t="s">
        <v>419</v>
      </c>
      <c r="D115" s="35">
        <v>3</v>
      </c>
      <c r="E115" s="39" t="s">
        <v>218</v>
      </c>
      <c r="F115" s="35">
        <v>3</v>
      </c>
      <c r="G115" s="35">
        <v>3</v>
      </c>
      <c r="H115" s="28">
        <v>4.1500000000000004</v>
      </c>
      <c r="I115" s="28">
        <f t="shared" si="0"/>
        <v>12.450000000000001</v>
      </c>
      <c r="J115" s="9"/>
      <c r="K115" s="61" t="s">
        <v>304</v>
      </c>
    </row>
    <row r="116" spans="1:11" ht="120" customHeight="1">
      <c r="A116" s="8">
        <v>2</v>
      </c>
      <c r="B116" s="23" t="s">
        <v>223</v>
      </c>
      <c r="C116" s="17" t="s">
        <v>420</v>
      </c>
      <c r="D116" s="35">
        <v>3</v>
      </c>
      <c r="E116" s="39" t="s">
        <v>218</v>
      </c>
      <c r="F116" s="35">
        <v>3</v>
      </c>
      <c r="G116" s="35">
        <v>3</v>
      </c>
      <c r="H116" s="28">
        <v>4.6500000000000004</v>
      </c>
      <c r="I116" s="28">
        <f t="shared" si="0"/>
        <v>13.950000000000001</v>
      </c>
      <c r="J116" s="9"/>
    </row>
    <row r="117" spans="1:11" ht="120" customHeight="1">
      <c r="A117" s="8">
        <v>3</v>
      </c>
      <c r="B117" s="23" t="s">
        <v>225</v>
      </c>
      <c r="C117" s="17" t="s">
        <v>421</v>
      </c>
      <c r="D117" s="35">
        <v>3</v>
      </c>
      <c r="E117" s="39" t="s">
        <v>218</v>
      </c>
      <c r="F117" s="35">
        <v>3</v>
      </c>
      <c r="G117" s="35">
        <v>3</v>
      </c>
      <c r="H117" s="28">
        <v>2.65</v>
      </c>
      <c r="I117" s="28">
        <f t="shared" si="0"/>
        <v>7.9499999999999993</v>
      </c>
      <c r="J117" s="9"/>
    </row>
    <row r="118" spans="1:11" ht="120" customHeight="1">
      <c r="A118" s="8">
        <v>4</v>
      </c>
      <c r="B118" s="23" t="s">
        <v>274</v>
      </c>
      <c r="C118" s="17" t="s">
        <v>422</v>
      </c>
      <c r="D118" s="35">
        <v>3</v>
      </c>
      <c r="E118" s="35" t="s">
        <v>257</v>
      </c>
      <c r="F118" s="35">
        <v>3</v>
      </c>
      <c r="G118" s="35">
        <v>3</v>
      </c>
      <c r="H118" s="28">
        <v>3.6782825326747499</v>
      </c>
      <c r="I118" s="28">
        <f t="shared" si="0"/>
        <v>11.03484759802425</v>
      </c>
      <c r="J118" s="9"/>
    </row>
    <row r="119" spans="1:11" ht="120" customHeight="1">
      <c r="A119" s="8">
        <v>5</v>
      </c>
      <c r="B119" s="23" t="s">
        <v>253</v>
      </c>
      <c r="C119" s="17" t="s">
        <v>423</v>
      </c>
      <c r="D119" s="35">
        <v>3</v>
      </c>
      <c r="E119" s="35" t="s">
        <v>257</v>
      </c>
      <c r="F119" s="35">
        <v>3</v>
      </c>
      <c r="G119" s="35">
        <v>3</v>
      </c>
      <c r="H119" s="28">
        <v>3.339105</v>
      </c>
      <c r="I119" s="28">
        <f t="shared" si="0"/>
        <v>10.017315</v>
      </c>
      <c r="J119" s="9"/>
    </row>
    <row r="120" spans="1:11" ht="120" customHeight="1">
      <c r="A120" s="8">
        <v>6</v>
      </c>
      <c r="B120" s="23" t="s">
        <v>29</v>
      </c>
      <c r="C120" s="17" t="s">
        <v>424</v>
      </c>
      <c r="D120" s="35">
        <v>3</v>
      </c>
      <c r="E120" s="35" t="s">
        <v>257</v>
      </c>
      <c r="F120" s="35">
        <v>3</v>
      </c>
      <c r="G120" s="35">
        <v>3</v>
      </c>
      <c r="H120" s="28">
        <v>2.16825</v>
      </c>
      <c r="I120" s="28">
        <f t="shared" si="0"/>
        <v>6.5047499999999996</v>
      </c>
      <c r="J120" s="9"/>
    </row>
    <row r="121" spans="1:11" ht="120" customHeight="1">
      <c r="A121" s="8">
        <v>7</v>
      </c>
      <c r="B121" s="23" t="s">
        <v>245</v>
      </c>
      <c r="C121" s="17" t="s">
        <v>425</v>
      </c>
      <c r="D121" s="35">
        <v>3</v>
      </c>
      <c r="E121" s="35" t="s">
        <v>230</v>
      </c>
      <c r="F121" s="35">
        <v>3</v>
      </c>
      <c r="G121" s="35">
        <v>3</v>
      </c>
      <c r="H121" s="28">
        <v>5.5104308664405002</v>
      </c>
      <c r="I121" s="28">
        <f t="shared" si="0"/>
        <v>16.5312925993215</v>
      </c>
      <c r="J121" s="9"/>
    </row>
    <row r="122" spans="1:11" ht="120" customHeight="1">
      <c r="A122" s="8">
        <v>8</v>
      </c>
      <c r="B122" s="23" t="s">
        <v>157</v>
      </c>
      <c r="C122" s="17" t="s">
        <v>426</v>
      </c>
      <c r="D122" s="35">
        <v>3</v>
      </c>
      <c r="E122" s="35" t="s">
        <v>230</v>
      </c>
      <c r="F122" s="35">
        <v>3</v>
      </c>
      <c r="G122" s="35">
        <v>3</v>
      </c>
      <c r="H122" s="28">
        <v>2.6293426469309997</v>
      </c>
      <c r="I122" s="28">
        <f t="shared" si="0"/>
        <v>7.8880279407929992</v>
      </c>
      <c r="J122" s="9"/>
    </row>
    <row r="123" spans="1:11" ht="120" customHeight="1">
      <c r="A123" s="8">
        <v>9</v>
      </c>
      <c r="B123" s="23" t="s">
        <v>166</v>
      </c>
      <c r="C123" s="17" t="s">
        <v>427</v>
      </c>
      <c r="D123" s="35">
        <v>3</v>
      </c>
      <c r="E123" s="35" t="s">
        <v>230</v>
      </c>
      <c r="F123" s="35">
        <v>3</v>
      </c>
      <c r="G123" s="35">
        <v>3</v>
      </c>
      <c r="H123" s="28">
        <v>5.9265499999999998</v>
      </c>
      <c r="I123" s="28">
        <f t="shared" si="0"/>
        <v>17.77965</v>
      </c>
      <c r="J123" s="9"/>
    </row>
    <row r="124" spans="1:11" ht="120" customHeight="1">
      <c r="A124" s="8">
        <v>10</v>
      </c>
      <c r="B124" s="23" t="s">
        <v>268</v>
      </c>
      <c r="C124" s="17" t="s">
        <v>428</v>
      </c>
      <c r="D124" s="35">
        <v>3</v>
      </c>
      <c r="E124" s="39" t="s">
        <v>282</v>
      </c>
      <c r="F124" s="35">
        <v>3</v>
      </c>
      <c r="G124" s="35">
        <v>3</v>
      </c>
      <c r="H124" s="28">
        <v>3.61375</v>
      </c>
      <c r="I124" s="28">
        <f t="shared" si="0"/>
        <v>10.84125</v>
      </c>
      <c r="J124" s="9"/>
    </row>
    <row r="125" spans="1:11" ht="120" customHeight="1">
      <c r="A125" s="8">
        <v>11</v>
      </c>
      <c r="B125" s="23" t="s">
        <v>4</v>
      </c>
      <c r="C125" s="17" t="s">
        <v>429</v>
      </c>
      <c r="D125" s="35">
        <v>3</v>
      </c>
      <c r="E125" s="39" t="s">
        <v>282</v>
      </c>
      <c r="F125" s="35">
        <v>3</v>
      </c>
      <c r="G125" s="35">
        <v>3</v>
      </c>
      <c r="H125" s="28">
        <v>3.55593</v>
      </c>
      <c r="I125" s="28">
        <f t="shared" si="0"/>
        <v>10.66779</v>
      </c>
      <c r="J125" s="9"/>
    </row>
    <row r="126" spans="1:11" ht="120" customHeight="1">
      <c r="A126" s="8">
        <v>12</v>
      </c>
      <c r="B126" s="23" t="s">
        <v>173</v>
      </c>
      <c r="C126" s="17" t="s">
        <v>430</v>
      </c>
      <c r="D126" s="35">
        <v>3</v>
      </c>
      <c r="E126" s="39" t="s">
        <v>282</v>
      </c>
      <c r="F126" s="35">
        <v>3</v>
      </c>
      <c r="G126" s="35">
        <v>3</v>
      </c>
      <c r="H126" s="28">
        <v>3.0355500000000002</v>
      </c>
      <c r="I126" s="28">
        <f t="shared" si="0"/>
        <v>9.1066500000000001</v>
      </c>
      <c r="J126" s="9"/>
    </row>
    <row r="127" spans="1:11" ht="120" customHeight="1">
      <c r="A127" s="8">
        <v>13</v>
      </c>
      <c r="B127" s="23" t="s">
        <v>2</v>
      </c>
      <c r="C127" s="17" t="s">
        <v>431</v>
      </c>
      <c r="D127" s="35">
        <v>3</v>
      </c>
      <c r="E127" s="39" t="s">
        <v>282</v>
      </c>
      <c r="F127" s="35">
        <v>3</v>
      </c>
      <c r="G127" s="35">
        <v>3</v>
      </c>
      <c r="H127" s="28">
        <v>3.6782825326747499</v>
      </c>
      <c r="I127" s="28">
        <f t="shared" si="0"/>
        <v>11.03484759802425</v>
      </c>
      <c r="J127" s="9"/>
    </row>
    <row r="128" spans="1:11" ht="120" customHeight="1">
      <c r="A128" s="8">
        <v>14</v>
      </c>
      <c r="B128" s="23" t="s">
        <v>105</v>
      </c>
      <c r="C128" s="17" t="s">
        <v>432</v>
      </c>
      <c r="D128" s="35">
        <v>3</v>
      </c>
      <c r="E128" s="35" t="s">
        <v>293</v>
      </c>
      <c r="F128" s="35">
        <v>3</v>
      </c>
      <c r="G128" s="35">
        <v>3</v>
      </c>
      <c r="H128" s="28">
        <v>2.7552154332202501</v>
      </c>
      <c r="I128" s="28">
        <f t="shared" si="0"/>
        <v>8.2656462996607498</v>
      </c>
      <c r="J128" s="9"/>
    </row>
    <row r="129" spans="1:11" ht="120" customHeight="1">
      <c r="A129" s="8">
        <v>15</v>
      </c>
      <c r="B129" s="23" t="s">
        <v>242</v>
      </c>
      <c r="C129" s="17" t="s">
        <v>433</v>
      </c>
      <c r="D129" s="35">
        <v>3</v>
      </c>
      <c r="E129" s="39" t="s">
        <v>282</v>
      </c>
      <c r="F129" s="35">
        <v>3</v>
      </c>
      <c r="G129" s="35">
        <v>3</v>
      </c>
      <c r="H129" s="28">
        <v>3.79016945382075</v>
      </c>
      <c r="I129" s="28">
        <f t="shared" si="0"/>
        <v>11.37050836146225</v>
      </c>
      <c r="J129" s="9"/>
    </row>
    <row r="130" spans="1:11" ht="120" customHeight="1">
      <c r="A130" s="8">
        <v>16</v>
      </c>
      <c r="B130" s="23" t="s">
        <v>244</v>
      </c>
      <c r="C130" s="17" t="s">
        <v>434</v>
      </c>
      <c r="D130" s="35">
        <v>3</v>
      </c>
      <c r="E130" s="39" t="s">
        <v>282</v>
      </c>
      <c r="F130" s="35">
        <v>3</v>
      </c>
      <c r="G130" s="35">
        <v>3</v>
      </c>
      <c r="H130" s="28">
        <v>4.1900000000000004</v>
      </c>
      <c r="I130" s="28">
        <f t="shared" si="0"/>
        <v>12.57</v>
      </c>
      <c r="J130" s="9"/>
    </row>
    <row r="131" spans="1:11" ht="120" customHeight="1">
      <c r="A131" s="8">
        <v>17</v>
      </c>
      <c r="B131" s="23" t="s">
        <v>154</v>
      </c>
      <c r="C131" s="17" t="s">
        <v>435</v>
      </c>
      <c r="D131" s="35">
        <v>3</v>
      </c>
      <c r="E131" s="35" t="s">
        <v>291</v>
      </c>
      <c r="F131" s="35">
        <v>3</v>
      </c>
      <c r="G131" s="35">
        <v>3</v>
      </c>
      <c r="H131" s="28">
        <v>2.3915829394957497</v>
      </c>
      <c r="I131" s="28">
        <f t="shared" si="0"/>
        <v>7.1747488184872488</v>
      </c>
      <c r="J131" s="9"/>
    </row>
    <row r="132" spans="1:11" ht="120" customHeight="1">
      <c r="A132" s="8">
        <v>18</v>
      </c>
      <c r="B132" s="23" t="s">
        <v>187</v>
      </c>
      <c r="C132" s="17" t="s">
        <v>436</v>
      </c>
      <c r="D132" s="35">
        <v>3</v>
      </c>
      <c r="E132" s="35"/>
      <c r="F132" s="35">
        <v>3</v>
      </c>
      <c r="G132" s="35">
        <v>3</v>
      </c>
      <c r="H132" s="28">
        <v>2.7552154332202501</v>
      </c>
      <c r="I132" s="28">
        <f t="shared" si="0"/>
        <v>8.2656462996607498</v>
      </c>
      <c r="J132" s="9"/>
    </row>
    <row r="133" spans="1:11" ht="120" customHeight="1">
      <c r="A133" s="8">
        <v>19</v>
      </c>
      <c r="B133" s="23" t="s">
        <v>23</v>
      </c>
      <c r="C133" s="17" t="s">
        <v>437</v>
      </c>
      <c r="D133" s="35">
        <v>3</v>
      </c>
      <c r="E133" s="35"/>
      <c r="F133" s="35">
        <v>3</v>
      </c>
      <c r="G133" s="35">
        <v>3</v>
      </c>
      <c r="H133" s="28">
        <v>2.1957808274902502</v>
      </c>
      <c r="I133" s="28">
        <f t="shared" si="0"/>
        <v>6.5873424824707509</v>
      </c>
      <c r="J133" s="9"/>
    </row>
    <row r="134" spans="1:11" ht="120" customHeight="1">
      <c r="A134" s="8">
        <v>20</v>
      </c>
      <c r="B134" s="23" t="s">
        <v>12</v>
      </c>
      <c r="C134" s="17" t="s">
        <v>438</v>
      </c>
      <c r="D134" s="35">
        <v>3</v>
      </c>
      <c r="E134" s="35"/>
      <c r="F134" s="35">
        <v>3</v>
      </c>
      <c r="G134" s="35">
        <v>3</v>
      </c>
      <c r="H134" s="28">
        <v>1.9300493897684998</v>
      </c>
      <c r="I134" s="28">
        <f t="shared" si="0"/>
        <v>5.7901481693054997</v>
      </c>
      <c r="J134" s="9"/>
    </row>
    <row r="135" spans="1:11" ht="120" customHeight="1">
      <c r="A135" s="8">
        <v>21</v>
      </c>
      <c r="B135" s="23" t="s">
        <v>191</v>
      </c>
      <c r="C135" s="17" t="s">
        <v>439</v>
      </c>
      <c r="D135" s="35">
        <v>3</v>
      </c>
      <c r="E135" s="35"/>
      <c r="F135" s="35">
        <v>3</v>
      </c>
      <c r="G135" s="35">
        <v>3</v>
      </c>
      <c r="H135" s="28">
        <v>1.83214833376575</v>
      </c>
      <c r="I135" s="28">
        <f t="shared" si="0"/>
        <v>5.4964450012972499</v>
      </c>
      <c r="J135" s="9"/>
    </row>
    <row r="136" spans="1:11" s="4" customFormat="1" ht="120" customHeight="1">
      <c r="A136" s="8">
        <v>22</v>
      </c>
      <c r="B136" s="23" t="s">
        <v>136</v>
      </c>
      <c r="C136" s="17" t="s">
        <v>440</v>
      </c>
      <c r="D136" s="35">
        <v>3</v>
      </c>
      <c r="E136" s="35"/>
      <c r="F136" s="35">
        <v>3</v>
      </c>
      <c r="G136" s="35">
        <v>3</v>
      </c>
      <c r="H136" s="28">
        <v>2.0279504457712498</v>
      </c>
      <c r="I136" s="28">
        <f t="shared" si="0"/>
        <v>6.0838513373137495</v>
      </c>
      <c r="J136" s="9"/>
      <c r="K136" s="55"/>
    </row>
    <row r="137" spans="1:11" ht="120" customHeight="1">
      <c r="A137" s="8">
        <v>23</v>
      </c>
      <c r="B137" s="23" t="s">
        <v>8</v>
      </c>
      <c r="C137" s="17" t="s">
        <v>441</v>
      </c>
      <c r="D137" s="35">
        <v>3</v>
      </c>
      <c r="E137" s="35"/>
      <c r="F137" s="35">
        <v>3</v>
      </c>
      <c r="G137" s="35">
        <v>3</v>
      </c>
      <c r="H137" s="28">
        <v>2.7552154332202501</v>
      </c>
      <c r="I137" s="28">
        <f t="shared" si="0"/>
        <v>8.2656462996607498</v>
      </c>
      <c r="J137" s="9"/>
    </row>
    <row r="138" spans="1:11" ht="120" customHeight="1">
      <c r="A138" s="8">
        <v>24</v>
      </c>
      <c r="B138" s="23" t="s">
        <v>181</v>
      </c>
      <c r="C138" s="17" t="s">
        <v>442</v>
      </c>
      <c r="D138" s="35">
        <v>3</v>
      </c>
      <c r="E138" s="35"/>
      <c r="F138" s="35">
        <v>3</v>
      </c>
      <c r="G138" s="35">
        <v>3</v>
      </c>
      <c r="H138" s="28">
        <v>2.3915829394957497</v>
      </c>
      <c r="I138" s="28">
        <f t="shared" si="0"/>
        <v>7.1747488184872488</v>
      </c>
      <c r="J138" s="9"/>
    </row>
    <row r="139" spans="1:11" ht="120" customHeight="1">
      <c r="A139" s="8">
        <v>25</v>
      </c>
      <c r="B139" s="23" t="s">
        <v>183</v>
      </c>
      <c r="C139" s="17" t="s">
        <v>443</v>
      </c>
      <c r="D139" s="35">
        <v>3</v>
      </c>
      <c r="E139" s="35"/>
      <c r="F139" s="35">
        <v>3</v>
      </c>
      <c r="G139" s="35">
        <v>3</v>
      </c>
      <c r="H139" s="28">
        <v>1.87130875616685</v>
      </c>
      <c r="I139" s="28">
        <f t="shared" si="0"/>
        <v>5.61392626850055</v>
      </c>
      <c r="J139" s="9"/>
    </row>
    <row r="140" spans="1:11" ht="120" customHeight="1">
      <c r="A140" s="8">
        <v>26</v>
      </c>
      <c r="B140" s="23" t="s">
        <v>42</v>
      </c>
      <c r="C140" s="17" t="s">
        <v>444</v>
      </c>
      <c r="D140" s="35">
        <v>3</v>
      </c>
      <c r="E140" s="35"/>
      <c r="F140" s="35">
        <v>3</v>
      </c>
      <c r="G140" s="35">
        <v>3</v>
      </c>
      <c r="H140" s="28">
        <v>3.6782825326747499</v>
      </c>
      <c r="I140" s="28">
        <f t="shared" si="0"/>
        <v>11.03484759802425</v>
      </c>
      <c r="J140" s="9"/>
    </row>
    <row r="141" spans="1:11" ht="120" customHeight="1">
      <c r="A141" s="8">
        <v>27</v>
      </c>
      <c r="B141" s="23" t="s">
        <v>73</v>
      </c>
      <c r="C141" s="17" t="s">
        <v>445</v>
      </c>
      <c r="D141" s="35">
        <v>3</v>
      </c>
      <c r="E141" s="35"/>
      <c r="F141" s="35">
        <v>3</v>
      </c>
      <c r="G141" s="35">
        <v>3</v>
      </c>
      <c r="H141" s="28">
        <v>2.7552154332202501</v>
      </c>
      <c r="I141" s="28">
        <f t="shared" si="0"/>
        <v>8.2656462996607498</v>
      </c>
      <c r="J141" s="9"/>
    </row>
    <row r="142" spans="1:11" s="4" customFormat="1" ht="120" customHeight="1">
      <c r="A142" s="8">
        <v>28</v>
      </c>
      <c r="B142" s="23" t="s">
        <v>65</v>
      </c>
      <c r="C142" s="17" t="s">
        <v>446</v>
      </c>
      <c r="D142" s="35">
        <v>3</v>
      </c>
      <c r="E142" s="35"/>
      <c r="F142" s="35">
        <v>3</v>
      </c>
      <c r="G142" s="35">
        <v>3</v>
      </c>
      <c r="H142" s="28">
        <v>1.8181624686224998</v>
      </c>
      <c r="I142" s="28">
        <f t="shared" si="0"/>
        <v>5.454487405867499</v>
      </c>
      <c r="J142" s="9"/>
      <c r="K142" s="55"/>
    </row>
    <row r="143" spans="1:11" ht="120" customHeight="1">
      <c r="A143" s="8">
        <v>29</v>
      </c>
      <c r="B143" s="23" t="s">
        <v>127</v>
      </c>
      <c r="C143" s="17" t="s">
        <v>447</v>
      </c>
      <c r="D143" s="35">
        <v>3</v>
      </c>
      <c r="E143" s="35"/>
      <c r="F143" s="35">
        <v>3</v>
      </c>
      <c r="G143" s="35">
        <v>3</v>
      </c>
      <c r="H143" s="28">
        <v>2.0279504457712498</v>
      </c>
      <c r="I143" s="28">
        <f t="shared" si="0"/>
        <v>6.0838513373137495</v>
      </c>
      <c r="J143" s="9"/>
    </row>
    <row r="144" spans="1:11" ht="120" customHeight="1">
      <c r="A144" s="8">
        <v>30</v>
      </c>
      <c r="B144" s="23" t="s">
        <v>22</v>
      </c>
      <c r="C144" s="17" t="s">
        <v>448</v>
      </c>
      <c r="D144" s="35">
        <v>3</v>
      </c>
      <c r="E144" s="35"/>
      <c r="F144" s="35">
        <v>3</v>
      </c>
      <c r="G144" s="35">
        <v>3</v>
      </c>
      <c r="H144" s="28">
        <v>2.891</v>
      </c>
      <c r="I144" s="28">
        <f t="shared" si="0"/>
        <v>8.673</v>
      </c>
      <c r="J144" s="9"/>
    </row>
    <row r="145" spans="1:10" ht="120" customHeight="1">
      <c r="A145" s="8">
        <v>31</v>
      </c>
      <c r="B145" s="23" t="s">
        <v>185</v>
      </c>
      <c r="C145" s="17" t="s">
        <v>449</v>
      </c>
      <c r="D145" s="35">
        <v>3</v>
      </c>
      <c r="E145" s="35"/>
      <c r="F145" s="35">
        <v>3</v>
      </c>
      <c r="G145" s="35">
        <v>3</v>
      </c>
      <c r="H145" s="28">
        <v>2.3272550000000001</v>
      </c>
      <c r="I145" s="28">
        <f t="shared" si="0"/>
        <v>6.9817650000000002</v>
      </c>
      <c r="J145" s="9"/>
    </row>
    <row r="146" spans="1:10" ht="120" customHeight="1">
      <c r="A146" s="8">
        <v>32</v>
      </c>
      <c r="B146" s="23" t="s">
        <v>10</v>
      </c>
      <c r="C146" s="17" t="s">
        <v>450</v>
      </c>
      <c r="D146" s="35">
        <v>3</v>
      </c>
      <c r="E146" s="35"/>
      <c r="F146" s="35">
        <v>3</v>
      </c>
      <c r="G146" s="35">
        <v>3</v>
      </c>
      <c r="H146" s="28">
        <v>2.0279504457712498</v>
      </c>
      <c r="I146" s="28">
        <f t="shared" si="0"/>
        <v>6.0838513373137495</v>
      </c>
      <c r="J146" s="9"/>
    </row>
    <row r="147" spans="1:10" ht="120" customHeight="1">
      <c r="A147" s="8">
        <v>33</v>
      </c>
      <c r="B147" s="23" t="s">
        <v>196</v>
      </c>
      <c r="C147" s="17" t="s">
        <v>451</v>
      </c>
      <c r="D147" s="35">
        <v>3</v>
      </c>
      <c r="E147" s="35"/>
      <c r="F147" s="35">
        <v>3</v>
      </c>
      <c r="G147" s="35">
        <v>3</v>
      </c>
      <c r="H147" s="28">
        <v>1.83214833376575</v>
      </c>
      <c r="I147" s="28">
        <f t="shared" si="0"/>
        <v>5.4964450012972499</v>
      </c>
      <c r="J147" s="9"/>
    </row>
    <row r="148" spans="1:10" ht="120" customHeight="1">
      <c r="A148" s="8">
        <v>34</v>
      </c>
      <c r="B148" s="23" t="s">
        <v>79</v>
      </c>
      <c r="C148" s="17" t="s">
        <v>452</v>
      </c>
      <c r="D148" s="35">
        <v>3</v>
      </c>
      <c r="E148" s="35"/>
      <c r="F148" s="35">
        <v>3</v>
      </c>
      <c r="G148" s="35">
        <v>3</v>
      </c>
      <c r="H148" s="28">
        <v>1.8601200640522497</v>
      </c>
      <c r="I148" s="28">
        <f t="shared" si="0"/>
        <v>5.5803601921567489</v>
      </c>
      <c r="J148" s="9"/>
    </row>
    <row r="149" spans="1:10" ht="120" customHeight="1">
      <c r="A149" s="8">
        <v>35</v>
      </c>
      <c r="B149" s="23" t="s">
        <v>43</v>
      </c>
      <c r="C149" s="17" t="s">
        <v>453</v>
      </c>
      <c r="D149" s="35">
        <v>3</v>
      </c>
      <c r="E149" s="35"/>
      <c r="F149" s="35">
        <v>3</v>
      </c>
      <c r="G149" s="35">
        <v>3</v>
      </c>
      <c r="H149" s="28">
        <v>2.6019000000000001</v>
      </c>
      <c r="I149" s="28">
        <f t="shared" si="0"/>
        <v>7.8056999999999999</v>
      </c>
      <c r="J149" s="9"/>
    </row>
    <row r="150" spans="1:10" ht="120" customHeight="1">
      <c r="A150" s="8">
        <v>36</v>
      </c>
      <c r="B150" s="23" t="s">
        <v>97</v>
      </c>
      <c r="C150" s="17" t="s">
        <v>454</v>
      </c>
      <c r="D150" s="35">
        <v>3</v>
      </c>
      <c r="E150" s="35"/>
      <c r="F150" s="35">
        <v>3</v>
      </c>
      <c r="G150" s="35">
        <v>3</v>
      </c>
      <c r="H150" s="28">
        <v>2.7552154332202501</v>
      </c>
      <c r="I150" s="28">
        <f t="shared" si="0"/>
        <v>8.2656462996607498</v>
      </c>
      <c r="J150" s="9"/>
    </row>
    <row r="151" spans="1:10" ht="120" customHeight="1">
      <c r="A151" s="8">
        <v>37</v>
      </c>
      <c r="B151" s="23" t="s">
        <v>68</v>
      </c>
      <c r="C151" s="17" t="s">
        <v>455</v>
      </c>
      <c r="D151" s="35">
        <v>3</v>
      </c>
      <c r="E151" s="35"/>
      <c r="F151" s="35">
        <v>3</v>
      </c>
      <c r="G151" s="35">
        <v>3</v>
      </c>
      <c r="H151" s="28">
        <v>2.1957808274902502</v>
      </c>
      <c r="I151" s="28">
        <f t="shared" si="0"/>
        <v>6.5873424824707509</v>
      </c>
      <c r="J151" s="9"/>
    </row>
    <row r="152" spans="1:10" ht="120" customHeight="1">
      <c r="A152" s="8">
        <v>38</v>
      </c>
      <c r="B152" s="23" t="s">
        <v>89</v>
      </c>
      <c r="C152" s="17" t="s">
        <v>456</v>
      </c>
      <c r="D152" s="35">
        <v>3</v>
      </c>
      <c r="E152" s="35"/>
      <c r="F152" s="35">
        <v>3</v>
      </c>
      <c r="G152" s="35">
        <v>3</v>
      </c>
      <c r="H152" s="28">
        <v>1.9300493897684998</v>
      </c>
      <c r="I152" s="28">
        <f t="shared" si="0"/>
        <v>5.7901481693054997</v>
      </c>
      <c r="J152" s="9"/>
    </row>
    <row r="153" spans="1:10" ht="120" customHeight="1">
      <c r="A153" s="8">
        <v>39</v>
      </c>
      <c r="B153" s="23" t="s">
        <v>3</v>
      </c>
      <c r="C153" s="17" t="s">
        <v>457</v>
      </c>
      <c r="D153" s="35">
        <v>3</v>
      </c>
      <c r="E153" s="35"/>
      <c r="F153" s="35">
        <v>3</v>
      </c>
      <c r="G153" s="35">
        <v>3</v>
      </c>
      <c r="H153" s="28">
        <v>4.1118443521154999</v>
      </c>
      <c r="I153" s="28">
        <f t="shared" si="0"/>
        <v>12.335533056346499</v>
      </c>
      <c r="J153" s="9"/>
    </row>
    <row r="154" spans="1:10" ht="120" customHeight="1">
      <c r="A154" s="8">
        <v>40</v>
      </c>
      <c r="B154" s="23" t="s">
        <v>165</v>
      </c>
      <c r="C154" s="17" t="s">
        <v>458</v>
      </c>
      <c r="D154" s="35">
        <v>3</v>
      </c>
      <c r="E154" s="35"/>
      <c r="F154" s="35">
        <v>3</v>
      </c>
      <c r="G154" s="35">
        <v>3</v>
      </c>
      <c r="H154" s="28">
        <v>4.6256000000000004</v>
      </c>
      <c r="I154" s="28">
        <f t="shared" si="0"/>
        <v>13.876800000000001</v>
      </c>
      <c r="J154" s="9"/>
    </row>
    <row r="155" spans="1:10" ht="120" customHeight="1">
      <c r="A155" s="8">
        <v>41</v>
      </c>
      <c r="B155" s="23" t="s">
        <v>175</v>
      </c>
      <c r="C155" s="17" t="s">
        <v>459</v>
      </c>
      <c r="D155" s="35">
        <v>3</v>
      </c>
      <c r="E155" s="35"/>
      <c r="F155" s="35">
        <v>3</v>
      </c>
      <c r="G155" s="35">
        <v>3</v>
      </c>
      <c r="H155" s="28">
        <v>2.23</v>
      </c>
      <c r="I155" s="28">
        <f t="shared" si="0"/>
        <v>6.6899999999999995</v>
      </c>
      <c r="J155" s="9"/>
    </row>
    <row r="156" spans="1:10" ht="120" customHeight="1">
      <c r="A156" s="8">
        <v>42</v>
      </c>
      <c r="B156" s="23" t="s">
        <v>186</v>
      </c>
      <c r="C156" s="17" t="s">
        <v>460</v>
      </c>
      <c r="D156" s="35">
        <v>3</v>
      </c>
      <c r="E156" s="35"/>
      <c r="F156" s="35">
        <v>3</v>
      </c>
      <c r="G156" s="35">
        <v>3</v>
      </c>
      <c r="H156" s="28">
        <v>3.6782825326747499</v>
      </c>
      <c r="I156" s="28">
        <f t="shared" si="0"/>
        <v>11.03484759802425</v>
      </c>
      <c r="J156" s="9"/>
    </row>
    <row r="157" spans="1:10" ht="120" customHeight="1">
      <c r="A157" s="8">
        <v>43</v>
      </c>
      <c r="B157" s="23" t="s">
        <v>103</v>
      </c>
      <c r="C157" s="17" t="s">
        <v>311</v>
      </c>
      <c r="D157" s="35">
        <v>3</v>
      </c>
      <c r="E157" s="35" t="s">
        <v>260</v>
      </c>
      <c r="F157" s="35">
        <v>3</v>
      </c>
      <c r="G157" s="35">
        <v>3</v>
      </c>
      <c r="H157" s="28">
        <v>2.52</v>
      </c>
      <c r="I157" s="28">
        <f t="shared" si="0"/>
        <v>7.5600000000000005</v>
      </c>
      <c r="J157" s="9"/>
    </row>
    <row r="158" spans="1:10" ht="120" customHeight="1">
      <c r="A158" s="8">
        <v>44</v>
      </c>
      <c r="B158" s="23" t="s">
        <v>111</v>
      </c>
      <c r="C158" s="17" t="s">
        <v>461</v>
      </c>
      <c r="D158" s="35">
        <v>3</v>
      </c>
      <c r="E158" s="35"/>
      <c r="F158" s="35">
        <v>3</v>
      </c>
      <c r="G158" s="35">
        <v>3</v>
      </c>
      <c r="H158" s="28">
        <v>4.51</v>
      </c>
      <c r="I158" s="28">
        <f t="shared" si="0"/>
        <v>13.53</v>
      </c>
      <c r="J158" s="9"/>
    </row>
    <row r="159" spans="1:10" ht="120" customHeight="1">
      <c r="A159" s="8">
        <v>45</v>
      </c>
      <c r="B159" s="23" t="s">
        <v>78</v>
      </c>
      <c r="C159" s="17" t="s">
        <v>462</v>
      </c>
      <c r="D159" s="35">
        <v>3</v>
      </c>
      <c r="E159" s="35"/>
      <c r="F159" s="35">
        <v>3</v>
      </c>
      <c r="G159" s="35">
        <v>3</v>
      </c>
      <c r="H159" s="28">
        <v>3.4836550000000002</v>
      </c>
      <c r="I159" s="28">
        <f t="shared" si="0"/>
        <v>10.450965</v>
      </c>
      <c r="J159" s="9"/>
    </row>
    <row r="160" spans="1:10" ht="120" customHeight="1">
      <c r="A160" s="8">
        <v>46</v>
      </c>
      <c r="B160" s="23" t="s">
        <v>203</v>
      </c>
      <c r="C160" s="17" t="s">
        <v>463</v>
      </c>
      <c r="D160" s="35">
        <v>3</v>
      </c>
      <c r="E160" s="35"/>
      <c r="F160" s="35">
        <v>3</v>
      </c>
      <c r="G160" s="35">
        <v>3</v>
      </c>
      <c r="H160" s="28">
        <v>2.0279504457712498</v>
      </c>
      <c r="I160" s="28">
        <f t="shared" si="0"/>
        <v>6.0838513373137495</v>
      </c>
      <c r="J160" s="9"/>
    </row>
    <row r="161" spans="1:11" s="4" customFormat="1" ht="120" customHeight="1">
      <c r="A161" s="8">
        <v>47</v>
      </c>
      <c r="B161" s="23" t="s">
        <v>234</v>
      </c>
      <c r="C161" s="17" t="s">
        <v>464</v>
      </c>
      <c r="D161" s="35">
        <v>3</v>
      </c>
      <c r="E161" s="35"/>
      <c r="F161" s="35">
        <v>3</v>
      </c>
      <c r="G161" s="35">
        <v>3</v>
      </c>
      <c r="H161" s="28">
        <v>3.0355500000000002</v>
      </c>
      <c r="I161" s="28">
        <f t="shared" si="0"/>
        <v>9.1066500000000001</v>
      </c>
      <c r="J161" s="9"/>
      <c r="K161" s="55"/>
    </row>
    <row r="162" spans="1:11" s="4" customFormat="1" ht="120" customHeight="1">
      <c r="A162" s="8">
        <v>48</v>
      </c>
      <c r="B162" s="23" t="s">
        <v>132</v>
      </c>
      <c r="C162" s="17" t="s">
        <v>465</v>
      </c>
      <c r="D162" s="35">
        <v>3</v>
      </c>
      <c r="E162" s="35" t="s">
        <v>233</v>
      </c>
      <c r="F162" s="35">
        <v>3</v>
      </c>
      <c r="G162" s="35">
        <v>3</v>
      </c>
      <c r="H162" s="28">
        <v>3.1801000000000004</v>
      </c>
      <c r="I162" s="28">
        <f t="shared" si="0"/>
        <v>9.540300000000002</v>
      </c>
      <c r="J162" s="9"/>
      <c r="K162" s="55"/>
    </row>
    <row r="163" spans="1:11" s="4" customFormat="1" ht="120" customHeight="1">
      <c r="A163" s="8">
        <v>49</v>
      </c>
      <c r="B163" s="23" t="s">
        <v>143</v>
      </c>
      <c r="C163" s="17" t="s">
        <v>466</v>
      </c>
      <c r="D163" s="35">
        <v>3</v>
      </c>
      <c r="E163" s="35"/>
      <c r="F163" s="35">
        <v>3</v>
      </c>
      <c r="G163" s="35">
        <v>3</v>
      </c>
      <c r="H163" s="28">
        <v>2.0279504457712498</v>
      </c>
      <c r="I163" s="28">
        <f t="shared" si="0"/>
        <v>6.0838513373137495</v>
      </c>
      <c r="J163" s="9"/>
      <c r="K163" s="55"/>
    </row>
    <row r="164" spans="1:11" ht="120" customHeight="1">
      <c r="A164" s="8">
        <v>50</v>
      </c>
      <c r="B164" s="23" t="s">
        <v>38</v>
      </c>
      <c r="C164" s="17" t="s">
        <v>467</v>
      </c>
      <c r="D164" s="35">
        <v>3</v>
      </c>
      <c r="E164" s="35"/>
      <c r="F164" s="35">
        <v>3</v>
      </c>
      <c r="G164" s="35">
        <v>3</v>
      </c>
      <c r="H164" s="28">
        <v>4.2699999999999996</v>
      </c>
      <c r="I164" s="28">
        <f t="shared" si="0"/>
        <v>12.809999999999999</v>
      </c>
      <c r="J164" s="9"/>
    </row>
    <row r="165" spans="1:11" s="4" customFormat="1" ht="120" customHeight="1">
      <c r="A165" s="8">
        <v>51</v>
      </c>
      <c r="B165" s="23" t="s">
        <v>13</v>
      </c>
      <c r="C165" s="17" t="s">
        <v>468</v>
      </c>
      <c r="D165" s="35">
        <v>3</v>
      </c>
      <c r="E165" s="35"/>
      <c r="F165" s="35">
        <v>3</v>
      </c>
      <c r="G165" s="35">
        <v>3</v>
      </c>
      <c r="H165" s="28">
        <v>4.7699999999999996</v>
      </c>
      <c r="I165" s="28">
        <f t="shared" si="0"/>
        <v>14.309999999999999</v>
      </c>
      <c r="J165" s="9"/>
      <c r="K165" s="55"/>
    </row>
    <row r="166" spans="1:11" ht="120" customHeight="1">
      <c r="A166" s="8">
        <v>52</v>
      </c>
      <c r="B166" s="23" t="s">
        <v>189</v>
      </c>
      <c r="C166" s="17" t="s">
        <v>469</v>
      </c>
      <c r="D166" s="35">
        <v>3</v>
      </c>
      <c r="E166" s="35"/>
      <c r="F166" s="35">
        <v>3</v>
      </c>
      <c r="G166" s="35">
        <v>3</v>
      </c>
      <c r="H166" s="28">
        <v>2.7552154332202501</v>
      </c>
      <c r="I166" s="28">
        <f t="shared" si="0"/>
        <v>8.2656462996607498</v>
      </c>
      <c r="J166" s="9"/>
    </row>
    <row r="167" spans="1:11" s="1" customFormat="1" ht="120" customHeight="1">
      <c r="A167" s="8">
        <v>53</v>
      </c>
      <c r="B167" s="23" t="s">
        <v>190</v>
      </c>
      <c r="C167" s="17" t="s">
        <v>470</v>
      </c>
      <c r="D167" s="35">
        <v>3</v>
      </c>
      <c r="E167" s="35"/>
      <c r="F167" s="35">
        <v>3</v>
      </c>
      <c r="G167" s="35">
        <v>3</v>
      </c>
      <c r="H167" s="28">
        <v>2.3915829394957497</v>
      </c>
      <c r="I167" s="28">
        <f t="shared" si="0"/>
        <v>7.1747488184872488</v>
      </c>
      <c r="J167" s="9"/>
      <c r="K167" s="62"/>
    </row>
    <row r="168" spans="1:11" s="4" customFormat="1" ht="120" customHeight="1">
      <c r="A168" s="8">
        <v>54</v>
      </c>
      <c r="B168" s="23" t="s">
        <v>145</v>
      </c>
      <c r="C168" s="17" t="s">
        <v>471</v>
      </c>
      <c r="D168" s="35">
        <v>3</v>
      </c>
      <c r="E168" s="35"/>
      <c r="F168" s="35">
        <v>3</v>
      </c>
      <c r="G168" s="35">
        <v>3</v>
      </c>
      <c r="H168" s="28">
        <v>1.9658800000000001</v>
      </c>
      <c r="I168" s="28">
        <f t="shared" si="0"/>
        <v>5.89764</v>
      </c>
      <c r="J168" s="9"/>
      <c r="K168" s="55"/>
    </row>
    <row r="169" spans="1:11" s="2" customFormat="1" ht="120" customHeight="1">
      <c r="A169" s="8">
        <v>55</v>
      </c>
      <c r="B169" s="23" t="s">
        <v>155</v>
      </c>
      <c r="C169" s="17" t="s">
        <v>472</v>
      </c>
      <c r="D169" s="35">
        <v>3</v>
      </c>
      <c r="E169" s="35"/>
      <c r="F169" s="35">
        <v>3</v>
      </c>
      <c r="G169" s="35">
        <v>3</v>
      </c>
      <c r="H169" s="28">
        <v>2.0279504457712498</v>
      </c>
      <c r="I169" s="28">
        <f t="shared" si="0"/>
        <v>6.0838513373137495</v>
      </c>
      <c r="J169" s="9"/>
      <c r="K169" s="55"/>
    </row>
    <row r="170" spans="1:11" ht="120" customHeight="1">
      <c r="A170" s="10">
        <v>1</v>
      </c>
      <c r="B170" s="24" t="s">
        <v>95</v>
      </c>
      <c r="C170" s="18" t="s">
        <v>473</v>
      </c>
      <c r="D170" s="36">
        <v>3</v>
      </c>
      <c r="E170" s="36" t="s">
        <v>264</v>
      </c>
      <c r="F170" s="36">
        <v>3</v>
      </c>
      <c r="G170" s="41">
        <v>3</v>
      </c>
      <c r="H170" s="29">
        <v>2.9456597749999998</v>
      </c>
      <c r="I170" s="29">
        <f t="shared" si="0"/>
        <v>8.8369793249999997</v>
      </c>
      <c r="J170" s="11"/>
      <c r="K170" s="61" t="s">
        <v>306</v>
      </c>
    </row>
    <row r="171" spans="1:11" ht="120" customHeight="1">
      <c r="A171" s="10">
        <v>2</v>
      </c>
      <c r="B171" s="24" t="s">
        <v>142</v>
      </c>
      <c r="C171" s="18" t="s">
        <v>474</v>
      </c>
      <c r="D171" s="36">
        <v>3</v>
      </c>
      <c r="E171" s="36" t="s">
        <v>239</v>
      </c>
      <c r="F171" s="36">
        <v>3</v>
      </c>
      <c r="G171" s="41">
        <v>3</v>
      </c>
      <c r="H171" s="29">
        <v>2.7100069929999995</v>
      </c>
      <c r="I171" s="29">
        <f t="shared" si="0"/>
        <v>8.1300209789999975</v>
      </c>
      <c r="J171" s="11"/>
    </row>
    <row r="172" spans="1:11" ht="120" customHeight="1">
      <c r="A172" s="10">
        <v>3</v>
      </c>
      <c r="B172" s="24" t="s">
        <v>280</v>
      </c>
      <c r="C172" s="18" t="s">
        <v>475</v>
      </c>
      <c r="D172" s="36">
        <v>3</v>
      </c>
      <c r="E172" s="36"/>
      <c r="F172" s="36">
        <v>3</v>
      </c>
      <c r="G172" s="41">
        <v>3</v>
      </c>
      <c r="H172" s="29">
        <v>2.3565278199999997</v>
      </c>
      <c r="I172" s="29">
        <f t="shared" si="0"/>
        <v>7.0695834599999987</v>
      </c>
      <c r="J172" s="11"/>
    </row>
    <row r="173" spans="1:11" s="4" customFormat="1" ht="120" customHeight="1">
      <c r="A173" s="10">
        <v>4</v>
      </c>
      <c r="B173" s="24" t="s">
        <v>180</v>
      </c>
      <c r="C173" s="18" t="s">
        <v>476</v>
      </c>
      <c r="D173" s="36">
        <v>3</v>
      </c>
      <c r="E173" s="36"/>
      <c r="F173" s="36">
        <v>3</v>
      </c>
      <c r="G173" s="41">
        <v>3</v>
      </c>
      <c r="H173" s="29">
        <v>2.1208750379999999</v>
      </c>
      <c r="I173" s="29">
        <f t="shared" si="0"/>
        <v>6.3626251140000001</v>
      </c>
      <c r="J173" s="11"/>
      <c r="K173" s="55"/>
    </row>
    <row r="174" spans="1:11" ht="120" customHeight="1">
      <c r="A174" s="10">
        <v>5</v>
      </c>
      <c r="B174" s="24" t="s">
        <v>275</v>
      </c>
      <c r="C174" s="18" t="s">
        <v>477</v>
      </c>
      <c r="D174" s="36">
        <v>3</v>
      </c>
      <c r="E174" s="36"/>
      <c r="F174" s="36">
        <v>3</v>
      </c>
      <c r="G174" s="41">
        <v>3</v>
      </c>
      <c r="H174" s="29">
        <v>1.6495694739999995</v>
      </c>
      <c r="I174" s="29">
        <f t="shared" si="0"/>
        <v>4.9487084219999984</v>
      </c>
      <c r="J174" s="11"/>
    </row>
    <row r="175" spans="1:11" ht="120" customHeight="1">
      <c r="A175" s="10">
        <v>6</v>
      </c>
      <c r="B175" s="24" t="s">
        <v>170</v>
      </c>
      <c r="C175" s="18" t="s">
        <v>478</v>
      </c>
      <c r="D175" s="36">
        <v>3</v>
      </c>
      <c r="E175" s="36"/>
      <c r="F175" s="36">
        <v>3</v>
      </c>
      <c r="G175" s="41">
        <v>3</v>
      </c>
      <c r="H175" s="29">
        <v>3.6147499999999999</v>
      </c>
      <c r="I175" s="29">
        <f t="shared" si="0"/>
        <v>10.844249999999999</v>
      </c>
      <c r="J175" s="11"/>
    </row>
    <row r="176" spans="1:11" ht="120" customHeight="1">
      <c r="A176" s="10">
        <v>7</v>
      </c>
      <c r="B176" s="24" t="s">
        <v>14</v>
      </c>
      <c r="C176" s="18" t="s">
        <v>479</v>
      </c>
      <c r="D176" s="36">
        <v>3</v>
      </c>
      <c r="E176" s="36" t="s">
        <v>286</v>
      </c>
      <c r="F176" s="36">
        <v>3</v>
      </c>
      <c r="G176" s="41">
        <v>3</v>
      </c>
      <c r="H176" s="29">
        <v>2.3565278199999997</v>
      </c>
      <c r="I176" s="29">
        <f t="shared" si="0"/>
        <v>7.0695834599999987</v>
      </c>
      <c r="J176" s="11"/>
    </row>
    <row r="177" spans="1:11" ht="120" customHeight="1">
      <c r="A177" s="10">
        <v>8</v>
      </c>
      <c r="B177" s="24" t="s">
        <v>195</v>
      </c>
      <c r="C177" s="18" t="s">
        <v>480</v>
      </c>
      <c r="D177" s="36">
        <v>3</v>
      </c>
      <c r="E177" s="36"/>
      <c r="F177" s="36">
        <v>3</v>
      </c>
      <c r="G177" s="41">
        <v>3</v>
      </c>
      <c r="H177" s="29">
        <v>1.7673958650000001</v>
      </c>
      <c r="I177" s="29">
        <f t="shared" si="0"/>
        <v>5.3021875950000004</v>
      </c>
      <c r="J177" s="11"/>
    </row>
    <row r="178" spans="1:11" ht="120" customHeight="1">
      <c r="A178" s="10">
        <v>9</v>
      </c>
      <c r="B178" s="24" t="s">
        <v>123</v>
      </c>
      <c r="C178" s="18" t="s">
        <v>481</v>
      </c>
      <c r="D178" s="36">
        <v>3</v>
      </c>
      <c r="E178" s="36" t="s">
        <v>221</v>
      </c>
      <c r="F178" s="36">
        <v>3</v>
      </c>
      <c r="G178" s="41">
        <v>3</v>
      </c>
      <c r="H178" s="29">
        <v>3.5347917300000002</v>
      </c>
      <c r="I178" s="29">
        <f t="shared" si="0"/>
        <v>10.604375190000001</v>
      </c>
      <c r="J178" s="11"/>
    </row>
    <row r="179" spans="1:11" ht="120" customHeight="1">
      <c r="A179" s="10">
        <v>10</v>
      </c>
      <c r="B179" s="24" t="s">
        <v>70</v>
      </c>
      <c r="C179" s="18" t="s">
        <v>482</v>
      </c>
      <c r="D179" s="36">
        <v>3</v>
      </c>
      <c r="E179" s="36"/>
      <c r="F179" s="36">
        <v>3</v>
      </c>
      <c r="G179" s="41">
        <v>3</v>
      </c>
      <c r="H179" s="29">
        <v>2.9456597749999998</v>
      </c>
      <c r="I179" s="29">
        <f t="shared" si="0"/>
        <v>8.8369793249999997</v>
      </c>
      <c r="J179" s="11"/>
    </row>
    <row r="180" spans="1:11" ht="120" customHeight="1">
      <c r="A180" s="10">
        <v>11</v>
      </c>
      <c r="B180" s="24" t="s">
        <v>36</v>
      </c>
      <c r="C180" s="18" t="s">
        <v>483</v>
      </c>
      <c r="D180" s="36">
        <v>3</v>
      </c>
      <c r="E180" s="36"/>
      <c r="F180" s="36">
        <v>3</v>
      </c>
      <c r="G180" s="41">
        <v>3</v>
      </c>
      <c r="H180" s="29">
        <v>3.2991389479999991</v>
      </c>
      <c r="I180" s="29">
        <f t="shared" si="0"/>
        <v>9.8974168439999968</v>
      </c>
      <c r="J180" s="11"/>
    </row>
    <row r="181" spans="1:11" ht="120" customHeight="1">
      <c r="A181" s="10">
        <v>12</v>
      </c>
      <c r="B181" s="24" t="s">
        <v>182</v>
      </c>
      <c r="C181" s="18" t="s">
        <v>484</v>
      </c>
      <c r="D181" s="36">
        <v>3</v>
      </c>
      <c r="E181" s="36"/>
      <c r="F181" s="36">
        <v>3</v>
      </c>
      <c r="G181" s="41">
        <v>3</v>
      </c>
      <c r="H181" s="29">
        <v>2.3565278199999997</v>
      </c>
      <c r="I181" s="29">
        <f t="shared" si="0"/>
        <v>7.0695834599999987</v>
      </c>
      <c r="J181" s="11"/>
    </row>
    <row r="182" spans="1:11" ht="120" customHeight="1">
      <c r="A182" s="10">
        <v>13</v>
      </c>
      <c r="B182" s="24" t="s">
        <v>149</v>
      </c>
      <c r="C182" s="18" t="s">
        <v>485</v>
      </c>
      <c r="D182" s="36">
        <v>3</v>
      </c>
      <c r="E182" s="36" t="s">
        <v>263</v>
      </c>
      <c r="F182" s="36">
        <v>3</v>
      </c>
      <c r="G182" s="41">
        <v>3</v>
      </c>
      <c r="H182" s="29">
        <v>2.9456597749999998</v>
      </c>
      <c r="I182" s="29">
        <f t="shared" si="0"/>
        <v>8.8369793249999997</v>
      </c>
      <c r="J182" s="11"/>
    </row>
    <row r="183" spans="1:11" ht="120" customHeight="1">
      <c r="A183" s="10">
        <v>14</v>
      </c>
      <c r="B183" s="24" t="s">
        <v>25</v>
      </c>
      <c r="C183" s="18" t="s">
        <v>547</v>
      </c>
      <c r="D183" s="36">
        <v>3</v>
      </c>
      <c r="E183" s="36" t="s">
        <v>237</v>
      </c>
      <c r="F183" s="36">
        <v>3</v>
      </c>
      <c r="G183" s="41">
        <v>3</v>
      </c>
      <c r="H183" s="29">
        <v>3.0045729704999995</v>
      </c>
      <c r="I183" s="29">
        <f t="shared" si="0"/>
        <v>9.013718911499998</v>
      </c>
      <c r="J183" s="11"/>
    </row>
    <row r="184" spans="1:11" ht="120" customHeight="1">
      <c r="A184" s="10">
        <v>15</v>
      </c>
      <c r="B184" s="24" t="s">
        <v>100</v>
      </c>
      <c r="C184" s="18" t="s">
        <v>486</v>
      </c>
      <c r="D184" s="36">
        <v>3</v>
      </c>
      <c r="E184" s="36"/>
      <c r="F184" s="36">
        <v>3</v>
      </c>
      <c r="G184" s="41">
        <v>3</v>
      </c>
      <c r="H184" s="29">
        <v>3.5347917300000002</v>
      </c>
      <c r="I184" s="29">
        <f t="shared" si="0"/>
        <v>10.604375190000001</v>
      </c>
      <c r="J184" s="11"/>
    </row>
    <row r="185" spans="1:11" s="4" customFormat="1" ht="120" customHeight="1">
      <c r="A185" s="10">
        <v>16</v>
      </c>
      <c r="B185" s="24" t="s">
        <v>133</v>
      </c>
      <c r="C185" s="18" t="s">
        <v>487</v>
      </c>
      <c r="D185" s="36">
        <v>3</v>
      </c>
      <c r="E185" s="36"/>
      <c r="F185" s="36">
        <v>3</v>
      </c>
      <c r="G185" s="41">
        <v>3</v>
      </c>
      <c r="H185" s="29">
        <v>2.1688499999999999</v>
      </c>
      <c r="I185" s="29">
        <f t="shared" si="0"/>
        <v>6.5065499999999998</v>
      </c>
      <c r="J185" s="11"/>
      <c r="K185" s="55"/>
    </row>
    <row r="186" spans="1:11" ht="120" customHeight="1">
      <c r="A186" s="10">
        <v>17</v>
      </c>
      <c r="B186" s="24" t="s">
        <v>197</v>
      </c>
      <c r="C186" s="18" t="s">
        <v>488</v>
      </c>
      <c r="D186" s="36">
        <v>3</v>
      </c>
      <c r="E186" s="36"/>
      <c r="F186" s="36">
        <v>3</v>
      </c>
      <c r="G186" s="41">
        <v>3</v>
      </c>
      <c r="H186" s="29">
        <v>3.8605529999999999</v>
      </c>
      <c r="I186" s="29">
        <f t="shared" si="0"/>
        <v>11.581659</v>
      </c>
      <c r="J186" s="11"/>
    </row>
    <row r="187" spans="1:11" s="21" customFormat="1" ht="120" customHeight="1">
      <c r="A187" s="10">
        <v>18</v>
      </c>
      <c r="B187" s="24" t="s">
        <v>20</v>
      </c>
      <c r="C187" s="18" t="s">
        <v>489</v>
      </c>
      <c r="D187" s="36">
        <v>3</v>
      </c>
      <c r="E187" s="36" t="s">
        <v>220</v>
      </c>
      <c r="F187" s="36">
        <v>3</v>
      </c>
      <c r="G187" s="41">
        <v>3</v>
      </c>
      <c r="H187" s="29">
        <v>2.0855271206999997</v>
      </c>
      <c r="I187" s="29">
        <f t="shared" si="0"/>
        <v>6.2565813620999986</v>
      </c>
      <c r="J187" s="11"/>
      <c r="K187" s="55"/>
    </row>
    <row r="188" spans="1:11" ht="120" customHeight="1">
      <c r="A188" s="10">
        <v>19</v>
      </c>
      <c r="B188" s="24" t="s">
        <v>141</v>
      </c>
      <c r="C188" s="18" t="s">
        <v>490</v>
      </c>
      <c r="D188" s="36">
        <v>3</v>
      </c>
      <c r="E188" s="36"/>
      <c r="F188" s="36">
        <v>3</v>
      </c>
      <c r="G188" s="41">
        <v>3</v>
      </c>
      <c r="H188" s="29">
        <v>2.9456597749999998</v>
      </c>
      <c r="I188" s="29">
        <f t="shared" si="0"/>
        <v>8.8369793249999997</v>
      </c>
      <c r="J188" s="11"/>
    </row>
    <row r="189" spans="1:11" ht="120" customHeight="1">
      <c r="A189" s="10">
        <v>20</v>
      </c>
      <c r="B189" s="24" t="s">
        <v>102</v>
      </c>
      <c r="C189" s="18" t="s">
        <v>491</v>
      </c>
      <c r="D189" s="36">
        <v>3</v>
      </c>
      <c r="E189" s="36"/>
      <c r="F189" s="36">
        <v>3</v>
      </c>
      <c r="G189" s="41">
        <v>3</v>
      </c>
      <c r="H189" s="29">
        <v>1.9519650000000002</v>
      </c>
      <c r="I189" s="29">
        <f t="shared" si="0"/>
        <v>5.8558950000000003</v>
      </c>
      <c r="J189" s="11"/>
    </row>
    <row r="190" spans="1:11" ht="120" customHeight="1">
      <c r="A190" s="10">
        <v>21</v>
      </c>
      <c r="B190" s="24" t="s">
        <v>92</v>
      </c>
      <c r="C190" s="18" t="s">
        <v>492</v>
      </c>
      <c r="D190" s="36">
        <v>3</v>
      </c>
      <c r="E190" s="36"/>
      <c r="F190" s="36">
        <v>3</v>
      </c>
      <c r="G190" s="41">
        <v>3</v>
      </c>
      <c r="H190" s="29">
        <v>2.3565278199999997</v>
      </c>
      <c r="I190" s="29">
        <f t="shared" si="0"/>
        <v>7.0695834599999987</v>
      </c>
      <c r="J190" s="11"/>
    </row>
    <row r="191" spans="1:11" ht="120" customHeight="1">
      <c r="A191" s="10">
        <v>22</v>
      </c>
      <c r="B191" s="24" t="s">
        <v>121</v>
      </c>
      <c r="C191" s="18" t="s">
        <v>493</v>
      </c>
      <c r="D191" s="36">
        <v>3</v>
      </c>
      <c r="E191" s="36"/>
      <c r="F191" s="36">
        <v>3</v>
      </c>
      <c r="G191" s="41">
        <v>3</v>
      </c>
      <c r="H191" s="29">
        <v>1.7673958650000001</v>
      </c>
      <c r="I191" s="29">
        <f t="shared" si="0"/>
        <v>5.3021875950000004</v>
      </c>
      <c r="J191" s="11"/>
    </row>
    <row r="192" spans="1:11" ht="120" customHeight="1">
      <c r="A192" s="10">
        <v>23</v>
      </c>
      <c r="B192" s="24" t="s">
        <v>116</v>
      </c>
      <c r="C192" s="18" t="s">
        <v>494</v>
      </c>
      <c r="D192" s="36">
        <v>3</v>
      </c>
      <c r="E192" s="36"/>
      <c r="F192" s="36">
        <v>3</v>
      </c>
      <c r="G192" s="41">
        <v>3</v>
      </c>
      <c r="H192" s="29">
        <v>1.7673958650000001</v>
      </c>
      <c r="I192" s="29">
        <f t="shared" si="0"/>
        <v>5.3021875950000004</v>
      </c>
      <c r="J192" s="11"/>
    </row>
    <row r="193" spans="1:11" ht="120" customHeight="1">
      <c r="A193" s="10">
        <v>24</v>
      </c>
      <c r="B193" s="24" t="s">
        <v>112</v>
      </c>
      <c r="C193" s="18" t="s">
        <v>495</v>
      </c>
      <c r="D193" s="36">
        <v>3</v>
      </c>
      <c r="E193" s="36"/>
      <c r="F193" s="36">
        <v>3</v>
      </c>
      <c r="G193" s="41">
        <v>3</v>
      </c>
      <c r="H193" s="29">
        <v>2.9456597749999998</v>
      </c>
      <c r="I193" s="29">
        <f t="shared" si="0"/>
        <v>8.8369793249999997</v>
      </c>
      <c r="J193" s="11"/>
    </row>
    <row r="194" spans="1:11" ht="120" customHeight="1">
      <c r="A194" s="10">
        <v>25</v>
      </c>
      <c r="B194" s="24" t="s">
        <v>80</v>
      </c>
      <c r="C194" s="18" t="s">
        <v>496</v>
      </c>
      <c r="D194" s="36">
        <v>3</v>
      </c>
      <c r="E194" s="36"/>
      <c r="F194" s="36">
        <v>3</v>
      </c>
      <c r="G194" s="41">
        <v>3</v>
      </c>
      <c r="H194" s="29">
        <v>1.73508</v>
      </c>
      <c r="I194" s="29">
        <f t="shared" si="0"/>
        <v>5.2052399999999999</v>
      </c>
      <c r="J194" s="11"/>
    </row>
    <row r="195" spans="1:11" ht="120" customHeight="1">
      <c r="A195" s="10">
        <v>26</v>
      </c>
      <c r="B195" s="24" t="s">
        <v>52</v>
      </c>
      <c r="C195" s="18" t="s">
        <v>497</v>
      </c>
      <c r="D195" s="36">
        <v>3</v>
      </c>
      <c r="E195" s="36"/>
      <c r="F195" s="36">
        <v>3</v>
      </c>
      <c r="G195" s="41">
        <v>3</v>
      </c>
      <c r="H195" s="29">
        <v>2.7100069929999995</v>
      </c>
      <c r="I195" s="29">
        <f t="shared" si="0"/>
        <v>8.1300209789999975</v>
      </c>
      <c r="J195" s="11"/>
    </row>
    <row r="196" spans="1:11" s="4" customFormat="1" ht="120" customHeight="1">
      <c r="A196" s="10">
        <v>27</v>
      </c>
      <c r="B196" s="24" t="s">
        <v>96</v>
      </c>
      <c r="C196" s="18" t="s">
        <v>498</v>
      </c>
      <c r="D196" s="36">
        <v>3</v>
      </c>
      <c r="E196" s="36"/>
      <c r="F196" s="36">
        <v>3</v>
      </c>
      <c r="G196" s="41">
        <v>3</v>
      </c>
      <c r="H196" s="29">
        <v>2.3565278199999997</v>
      </c>
      <c r="I196" s="29">
        <f t="shared" si="0"/>
        <v>7.0695834599999987</v>
      </c>
      <c r="J196" s="11"/>
      <c r="K196" s="55"/>
    </row>
    <row r="197" spans="1:11" ht="120" customHeight="1">
      <c r="A197" s="10">
        <v>28</v>
      </c>
      <c r="B197" s="24" t="s">
        <v>55</v>
      </c>
      <c r="C197" s="18" t="s">
        <v>499</v>
      </c>
      <c r="D197" s="36">
        <v>3</v>
      </c>
      <c r="E197" s="36"/>
      <c r="F197" s="36">
        <v>3</v>
      </c>
      <c r="G197" s="41">
        <v>3</v>
      </c>
      <c r="H197" s="29">
        <v>2.9456597749999998</v>
      </c>
      <c r="I197" s="29">
        <f t="shared" si="0"/>
        <v>8.8369793249999997</v>
      </c>
      <c r="J197" s="11"/>
    </row>
    <row r="198" spans="1:11" ht="120" customHeight="1">
      <c r="A198" s="10">
        <v>29</v>
      </c>
      <c r="B198" s="24" t="s">
        <v>66</v>
      </c>
      <c r="C198" s="18" t="s">
        <v>500</v>
      </c>
      <c r="D198" s="36">
        <v>3</v>
      </c>
      <c r="E198" s="36"/>
      <c r="F198" s="36">
        <v>3</v>
      </c>
      <c r="G198" s="41">
        <v>3</v>
      </c>
      <c r="H198" s="29">
        <v>2.3565278199999997</v>
      </c>
      <c r="I198" s="29">
        <f t="shared" si="0"/>
        <v>7.0695834599999987</v>
      </c>
      <c r="J198" s="11"/>
    </row>
    <row r="199" spans="1:11" s="4" customFormat="1" ht="120" customHeight="1">
      <c r="A199" s="10">
        <v>30</v>
      </c>
      <c r="B199" s="24" t="s">
        <v>48</v>
      </c>
      <c r="C199" s="18" t="s">
        <v>501</v>
      </c>
      <c r="D199" s="36">
        <v>3</v>
      </c>
      <c r="E199" s="36"/>
      <c r="F199" s="36">
        <v>3</v>
      </c>
      <c r="G199" s="41">
        <v>3</v>
      </c>
      <c r="H199" s="29">
        <v>2.003048647</v>
      </c>
      <c r="I199" s="29">
        <f t="shared" si="0"/>
        <v>6.0091459409999999</v>
      </c>
      <c r="J199" s="11"/>
      <c r="K199" s="55"/>
    </row>
    <row r="200" spans="1:11" ht="120" customHeight="1">
      <c r="A200" s="10">
        <v>31</v>
      </c>
      <c r="B200" s="24" t="s">
        <v>83</v>
      </c>
      <c r="C200" s="18" t="s">
        <v>502</v>
      </c>
      <c r="D200" s="36">
        <v>3</v>
      </c>
      <c r="E200" s="36"/>
      <c r="F200" s="36">
        <v>3</v>
      </c>
      <c r="G200" s="41">
        <v>3</v>
      </c>
      <c r="H200" s="29">
        <v>1.7673958650000001</v>
      </c>
      <c r="I200" s="29">
        <f t="shared" si="0"/>
        <v>5.3021875950000004</v>
      </c>
      <c r="J200" s="11"/>
    </row>
    <row r="201" spans="1:11" ht="120" customHeight="1">
      <c r="A201" s="10">
        <v>32</v>
      </c>
      <c r="B201" s="24" t="s">
        <v>90</v>
      </c>
      <c r="C201" s="18" t="s">
        <v>503</v>
      </c>
      <c r="D201" s="36">
        <v>3</v>
      </c>
      <c r="E201" s="36"/>
      <c r="F201" s="36">
        <v>3</v>
      </c>
      <c r="G201" s="41">
        <v>3</v>
      </c>
      <c r="H201" s="29">
        <v>2.9456597749999998</v>
      </c>
      <c r="I201" s="29">
        <f t="shared" si="0"/>
        <v>8.8369793249999997</v>
      </c>
      <c r="J201" s="11"/>
    </row>
    <row r="202" spans="1:11" ht="120" customHeight="1">
      <c r="A202" s="10">
        <v>33</v>
      </c>
      <c r="B202" s="24" t="s">
        <v>113</v>
      </c>
      <c r="C202" s="18" t="s">
        <v>504</v>
      </c>
      <c r="D202" s="36">
        <v>3</v>
      </c>
      <c r="E202" s="36"/>
      <c r="F202" s="36">
        <v>3</v>
      </c>
      <c r="G202" s="41">
        <v>3</v>
      </c>
      <c r="H202" s="29">
        <v>2.3565278199999997</v>
      </c>
      <c r="I202" s="29">
        <f t="shared" si="0"/>
        <v>7.0695834599999987</v>
      </c>
      <c r="J202" s="11"/>
    </row>
    <row r="203" spans="1:11" ht="120" customHeight="1">
      <c r="A203" s="10">
        <v>34</v>
      </c>
      <c r="B203" s="24" t="s">
        <v>72</v>
      </c>
      <c r="C203" s="18" t="s">
        <v>505</v>
      </c>
      <c r="D203" s="36">
        <v>3</v>
      </c>
      <c r="E203" s="36"/>
      <c r="F203" s="36">
        <v>3</v>
      </c>
      <c r="G203" s="41">
        <v>3</v>
      </c>
      <c r="H203" s="29">
        <v>1.7673958650000001</v>
      </c>
      <c r="I203" s="29">
        <f t="shared" si="0"/>
        <v>5.3021875950000004</v>
      </c>
      <c r="J203" s="11"/>
    </row>
    <row r="204" spans="1:11" s="4" customFormat="1" ht="120" customHeight="1">
      <c r="A204" s="10">
        <v>35</v>
      </c>
      <c r="B204" s="24" t="s">
        <v>35</v>
      </c>
      <c r="C204" s="18" t="s">
        <v>506</v>
      </c>
      <c r="D204" s="36">
        <v>3</v>
      </c>
      <c r="E204" s="36"/>
      <c r="F204" s="36">
        <v>3</v>
      </c>
      <c r="G204" s="41">
        <v>3</v>
      </c>
      <c r="H204" s="29">
        <v>1.87967</v>
      </c>
      <c r="I204" s="29">
        <f t="shared" si="0"/>
        <v>5.6390099999999999</v>
      </c>
      <c r="J204" s="11"/>
      <c r="K204" s="55"/>
    </row>
    <row r="205" spans="1:11" ht="120" customHeight="1">
      <c r="A205" s="10">
        <v>36</v>
      </c>
      <c r="B205" s="24" t="s">
        <v>9</v>
      </c>
      <c r="C205" s="18" t="s">
        <v>507</v>
      </c>
      <c r="D205" s="36">
        <v>3</v>
      </c>
      <c r="E205" s="36"/>
      <c r="F205" s="36">
        <v>3</v>
      </c>
      <c r="G205" s="41">
        <v>3</v>
      </c>
      <c r="H205" s="29">
        <v>2.1688499999999999</v>
      </c>
      <c r="I205" s="29">
        <f t="shared" si="0"/>
        <v>6.5065499999999998</v>
      </c>
      <c r="J205" s="11"/>
    </row>
    <row r="206" spans="1:11" ht="120" customHeight="1">
      <c r="A206" s="10">
        <v>37</v>
      </c>
      <c r="B206" s="24" t="s">
        <v>19</v>
      </c>
      <c r="C206" s="18" t="s">
        <v>508</v>
      </c>
      <c r="D206" s="36">
        <v>3</v>
      </c>
      <c r="E206" s="36"/>
      <c r="F206" s="36">
        <v>3</v>
      </c>
      <c r="G206" s="41">
        <v>3</v>
      </c>
      <c r="H206" s="29">
        <v>1.73508</v>
      </c>
      <c r="I206" s="29">
        <f t="shared" si="0"/>
        <v>5.2052399999999999</v>
      </c>
      <c r="J206" s="11"/>
    </row>
    <row r="207" spans="1:11" ht="120" customHeight="1">
      <c r="A207" s="10">
        <v>38</v>
      </c>
      <c r="B207" s="24" t="s">
        <v>21</v>
      </c>
      <c r="C207" s="18" t="s">
        <v>509</v>
      </c>
      <c r="D207" s="36">
        <v>3</v>
      </c>
      <c r="E207" s="36"/>
      <c r="F207" s="36">
        <v>3</v>
      </c>
      <c r="G207" s="41">
        <v>3</v>
      </c>
      <c r="H207" s="29">
        <v>2.1688499999999999</v>
      </c>
      <c r="I207" s="29">
        <f t="shared" si="0"/>
        <v>6.5065499999999998</v>
      </c>
      <c r="J207" s="11"/>
    </row>
    <row r="208" spans="1:11" ht="120" customHeight="1">
      <c r="A208" s="10">
        <v>39</v>
      </c>
      <c r="B208" s="24" t="s">
        <v>110</v>
      </c>
      <c r="C208" s="18" t="s">
        <v>510</v>
      </c>
      <c r="D208" s="36">
        <v>3</v>
      </c>
      <c r="E208" s="36"/>
      <c r="F208" s="36">
        <v>3</v>
      </c>
      <c r="G208" s="41">
        <v>3</v>
      </c>
      <c r="H208" s="29">
        <v>2.003048647</v>
      </c>
      <c r="I208" s="29">
        <f t="shared" si="0"/>
        <v>6.0091459409999999</v>
      </c>
      <c r="J208" s="11"/>
    </row>
    <row r="209" spans="1:11" ht="120" customHeight="1">
      <c r="A209" s="10">
        <v>40</v>
      </c>
      <c r="B209" s="24" t="s">
        <v>118</v>
      </c>
      <c r="C209" s="18" t="s">
        <v>511</v>
      </c>
      <c r="D209" s="36">
        <v>3</v>
      </c>
      <c r="E209" s="36"/>
      <c r="F209" s="36">
        <v>3</v>
      </c>
      <c r="G209" s="41">
        <v>3</v>
      </c>
      <c r="H209" s="29">
        <v>1.7673958650000001</v>
      </c>
      <c r="I209" s="29">
        <f t="shared" si="0"/>
        <v>5.3021875950000004</v>
      </c>
      <c r="J209" s="11"/>
    </row>
    <row r="210" spans="1:11" ht="120" customHeight="1">
      <c r="A210" s="10">
        <v>41</v>
      </c>
      <c r="B210" s="24" t="s">
        <v>32</v>
      </c>
      <c r="C210" s="18" t="s">
        <v>512</v>
      </c>
      <c r="D210" s="36">
        <v>3</v>
      </c>
      <c r="E210" s="36"/>
      <c r="F210" s="36">
        <v>3</v>
      </c>
      <c r="G210" s="41">
        <v>3</v>
      </c>
      <c r="H210" s="29">
        <v>1.73508</v>
      </c>
      <c r="I210" s="29">
        <f t="shared" si="0"/>
        <v>5.2052399999999999</v>
      </c>
      <c r="J210" s="11"/>
    </row>
    <row r="211" spans="1:11" s="21" customFormat="1" ht="120" customHeight="1">
      <c r="A211" s="12">
        <v>1</v>
      </c>
      <c r="B211" s="25" t="s">
        <v>147</v>
      </c>
      <c r="C211" s="19" t="s">
        <v>513</v>
      </c>
      <c r="D211" s="37">
        <v>3</v>
      </c>
      <c r="E211" s="37" t="s">
        <v>236</v>
      </c>
      <c r="F211" s="37">
        <v>3</v>
      </c>
      <c r="G211" s="37">
        <v>3</v>
      </c>
      <c r="H211" s="30">
        <v>5.9849506259999998</v>
      </c>
      <c r="I211" s="30">
        <f t="shared" si="0"/>
        <v>17.954851877999999</v>
      </c>
      <c r="J211" s="13"/>
      <c r="K211" s="61" t="s">
        <v>307</v>
      </c>
    </row>
    <row r="212" spans="1:11" s="47" customFormat="1" ht="120" customHeight="1">
      <c r="A212" s="33">
        <v>2</v>
      </c>
      <c r="B212" s="25" t="s">
        <v>16</v>
      </c>
      <c r="C212" s="19" t="s">
        <v>514</v>
      </c>
      <c r="D212" s="37">
        <v>3</v>
      </c>
      <c r="E212" s="37" t="s">
        <v>163</v>
      </c>
      <c r="F212" s="37">
        <v>3</v>
      </c>
      <c r="G212" s="37">
        <v>3</v>
      </c>
      <c r="H212" s="30">
        <v>2.97</v>
      </c>
      <c r="I212" s="30">
        <f t="shared" si="0"/>
        <v>8.91</v>
      </c>
      <c r="J212" s="30"/>
      <c r="K212" s="59"/>
    </row>
    <row r="213" spans="1:11" s="21" customFormat="1" ht="120" customHeight="1">
      <c r="A213" s="12">
        <v>3</v>
      </c>
      <c r="B213" s="25" t="s">
        <v>148</v>
      </c>
      <c r="C213" s="19" t="s">
        <v>515</v>
      </c>
      <c r="D213" s="37">
        <v>3</v>
      </c>
      <c r="E213" s="37"/>
      <c r="F213" s="37">
        <v>3</v>
      </c>
      <c r="G213" s="37">
        <v>3</v>
      </c>
      <c r="H213" s="30">
        <v>3.0912299999999999</v>
      </c>
      <c r="I213" s="30">
        <f t="shared" si="0"/>
        <v>9.2736900000000002</v>
      </c>
      <c r="J213" s="13"/>
      <c r="K213" s="55"/>
    </row>
    <row r="214" spans="1:11" s="21" customFormat="1" ht="120" customHeight="1">
      <c r="A214" s="33">
        <v>4</v>
      </c>
      <c r="B214" s="25" t="s">
        <v>84</v>
      </c>
      <c r="C214" s="19" t="s">
        <v>516</v>
      </c>
      <c r="D214" s="37">
        <v>3</v>
      </c>
      <c r="E214" s="37" t="s">
        <v>287</v>
      </c>
      <c r="F214" s="37">
        <v>3</v>
      </c>
      <c r="G214" s="37">
        <v>3</v>
      </c>
      <c r="H214" s="30">
        <v>5.7779999999999996</v>
      </c>
      <c r="I214" s="30">
        <f t="shared" si="0"/>
        <v>17.334</v>
      </c>
      <c r="J214" s="13"/>
      <c r="K214" s="55"/>
    </row>
    <row r="215" spans="1:11" s="47" customFormat="1" ht="120" customHeight="1">
      <c r="A215" s="12">
        <v>5</v>
      </c>
      <c r="B215" s="25" t="s">
        <v>71</v>
      </c>
      <c r="C215" s="19" t="s">
        <v>517</v>
      </c>
      <c r="D215" s="37">
        <v>3</v>
      </c>
      <c r="E215" s="37"/>
      <c r="F215" s="37">
        <v>3</v>
      </c>
      <c r="G215" s="37">
        <v>3</v>
      </c>
      <c r="H215" s="30">
        <v>5.0557499999999997</v>
      </c>
      <c r="I215" s="30">
        <f t="shared" si="0"/>
        <v>15.167249999999999</v>
      </c>
      <c r="J215" s="13"/>
      <c r="K215" s="59"/>
    </row>
    <row r="216" spans="1:11" s="47" customFormat="1" ht="120" customHeight="1">
      <c r="A216" s="33">
        <v>6</v>
      </c>
      <c r="B216" s="25" t="s">
        <v>67</v>
      </c>
      <c r="C216" s="19" t="s">
        <v>518</v>
      </c>
      <c r="D216" s="37">
        <v>3</v>
      </c>
      <c r="E216" s="37"/>
      <c r="F216" s="37">
        <v>3</v>
      </c>
      <c r="G216" s="37">
        <v>3</v>
      </c>
      <c r="H216" s="30">
        <v>4.6900000000000004</v>
      </c>
      <c r="I216" s="30">
        <f t="shared" si="0"/>
        <v>14.07</v>
      </c>
      <c r="J216" s="13"/>
      <c r="K216" s="59"/>
    </row>
    <row r="217" spans="1:11" s="47" customFormat="1" ht="120" customHeight="1">
      <c r="A217" s="12">
        <v>7</v>
      </c>
      <c r="B217" s="25" t="s">
        <v>37</v>
      </c>
      <c r="C217" s="19" t="s">
        <v>519</v>
      </c>
      <c r="D217" s="37">
        <v>3</v>
      </c>
      <c r="E217" s="37"/>
      <c r="F217" s="37">
        <v>3</v>
      </c>
      <c r="G217" s="37">
        <v>3</v>
      </c>
      <c r="H217" s="30">
        <v>4.4779499999999999</v>
      </c>
      <c r="I217" s="30">
        <f t="shared" si="0"/>
        <v>13.43385</v>
      </c>
      <c r="J217" s="13"/>
      <c r="K217" s="59"/>
    </row>
    <row r="218" spans="1:11" s="47" customFormat="1" ht="120" customHeight="1">
      <c r="A218" s="33">
        <v>8</v>
      </c>
      <c r="B218" s="25" t="s">
        <v>53</v>
      </c>
      <c r="C218" s="19" t="s">
        <v>520</v>
      </c>
      <c r="D218" s="37">
        <v>3</v>
      </c>
      <c r="E218" s="37"/>
      <c r="F218" s="37">
        <v>3</v>
      </c>
      <c r="G218" s="37">
        <v>3</v>
      </c>
      <c r="H218" s="30">
        <v>3.6112499999999996</v>
      </c>
      <c r="I218" s="30">
        <f t="shared" si="0"/>
        <v>10.833749999999998</v>
      </c>
      <c r="J218" s="13"/>
      <c r="K218" s="59"/>
    </row>
    <row r="219" spans="1:11" s="47" customFormat="1" ht="120" customHeight="1">
      <c r="A219" s="12">
        <v>9</v>
      </c>
      <c r="B219" s="25" t="s">
        <v>39</v>
      </c>
      <c r="C219" s="19" t="s">
        <v>521</v>
      </c>
      <c r="D219" s="37">
        <v>3</v>
      </c>
      <c r="E219" s="37"/>
      <c r="F219" s="37">
        <v>3</v>
      </c>
      <c r="G219" s="37">
        <v>3</v>
      </c>
      <c r="H219" s="30">
        <v>3.04</v>
      </c>
      <c r="I219" s="30">
        <f t="shared" si="0"/>
        <v>9.120000000000001</v>
      </c>
      <c r="J219" s="13"/>
      <c r="K219" s="59"/>
    </row>
    <row r="220" spans="1:11" s="47" customFormat="1" ht="120" customHeight="1">
      <c r="A220" s="33">
        <v>10</v>
      </c>
      <c r="B220" s="25" t="s">
        <v>126</v>
      </c>
      <c r="C220" s="19" t="s">
        <v>522</v>
      </c>
      <c r="D220" s="37">
        <v>3</v>
      </c>
      <c r="E220" s="37"/>
      <c r="F220" s="37">
        <v>3</v>
      </c>
      <c r="G220" s="37">
        <v>3</v>
      </c>
      <c r="H220" s="30">
        <v>2.16675</v>
      </c>
      <c r="I220" s="30">
        <f t="shared" si="0"/>
        <v>6.5002499999999994</v>
      </c>
      <c r="J220" s="13"/>
      <c r="K220" s="59"/>
    </row>
    <row r="221" spans="1:11" s="47" customFormat="1" ht="120" customHeight="1">
      <c r="A221" s="12">
        <v>11</v>
      </c>
      <c r="B221" s="25" t="s">
        <v>33</v>
      </c>
      <c r="C221" s="19" t="s">
        <v>523</v>
      </c>
      <c r="D221" s="37">
        <v>3</v>
      </c>
      <c r="E221" s="37" t="s">
        <v>290</v>
      </c>
      <c r="F221" s="37">
        <v>3</v>
      </c>
      <c r="G221" s="37">
        <v>3</v>
      </c>
      <c r="H221" s="30">
        <v>2.8889999999999998</v>
      </c>
      <c r="I221" s="30">
        <f t="shared" si="0"/>
        <v>8.6669999999999998</v>
      </c>
      <c r="J221" s="13"/>
      <c r="K221" s="59"/>
    </row>
    <row r="222" spans="1:11" s="47" customFormat="1" ht="120" customHeight="1">
      <c r="A222" s="33">
        <v>12</v>
      </c>
      <c r="B222" s="25" t="s">
        <v>18</v>
      </c>
      <c r="C222" s="19" t="s">
        <v>524</v>
      </c>
      <c r="D222" s="37">
        <v>3</v>
      </c>
      <c r="E222" s="37"/>
      <c r="F222" s="37">
        <v>3</v>
      </c>
      <c r="G222" s="37">
        <v>3</v>
      </c>
      <c r="H222" s="30">
        <v>2.8889999999999998</v>
      </c>
      <c r="I222" s="30">
        <f t="shared" si="0"/>
        <v>8.6669999999999998</v>
      </c>
      <c r="J222" s="13"/>
      <c r="K222" s="59"/>
    </row>
    <row r="223" spans="1:11" s="21" customFormat="1" ht="120" customHeight="1">
      <c r="A223" s="12">
        <v>13</v>
      </c>
      <c r="B223" s="25" t="s">
        <v>76</v>
      </c>
      <c r="C223" s="19" t="s">
        <v>525</v>
      </c>
      <c r="D223" s="37">
        <v>3</v>
      </c>
      <c r="E223" s="37"/>
      <c r="F223" s="37">
        <v>3</v>
      </c>
      <c r="G223" s="37">
        <v>3</v>
      </c>
      <c r="H223" s="30">
        <v>6.55</v>
      </c>
      <c r="I223" s="30">
        <f t="shared" si="0"/>
        <v>19.649999999999999</v>
      </c>
      <c r="J223" s="13"/>
      <c r="K223" s="55"/>
    </row>
    <row r="224" spans="1:11" s="47" customFormat="1" ht="120" customHeight="1">
      <c r="A224" s="33">
        <v>14</v>
      </c>
      <c r="B224" s="25" t="s">
        <v>15</v>
      </c>
      <c r="C224" s="19" t="s">
        <v>526</v>
      </c>
      <c r="D224" s="37">
        <v>3</v>
      </c>
      <c r="E224" s="37"/>
      <c r="F224" s="37">
        <v>3</v>
      </c>
      <c r="G224" s="37">
        <v>3</v>
      </c>
      <c r="H224" s="30">
        <v>5.52</v>
      </c>
      <c r="I224" s="30">
        <f t="shared" si="0"/>
        <v>16.559999999999999</v>
      </c>
      <c r="J224" s="13"/>
      <c r="K224" s="59"/>
    </row>
    <row r="225" spans="1:11" s="47" customFormat="1" ht="120" customHeight="1">
      <c r="A225" s="12">
        <v>15</v>
      </c>
      <c r="B225" s="25" t="s">
        <v>209</v>
      </c>
      <c r="C225" s="19" t="s">
        <v>527</v>
      </c>
      <c r="D225" s="37">
        <v>3</v>
      </c>
      <c r="E225" s="37"/>
      <c r="F225" s="37">
        <v>3</v>
      </c>
      <c r="G225" s="37">
        <v>3</v>
      </c>
      <c r="H225" s="30">
        <v>5.0557499999999997</v>
      </c>
      <c r="I225" s="30">
        <f t="shared" si="0"/>
        <v>15.167249999999999</v>
      </c>
      <c r="J225" s="13"/>
      <c r="K225" s="59"/>
    </row>
    <row r="226" spans="1:11" s="21" customFormat="1" ht="120" customHeight="1">
      <c r="A226" s="14">
        <v>1</v>
      </c>
      <c r="B226" s="26" t="s">
        <v>101</v>
      </c>
      <c r="C226" s="20" t="s">
        <v>528</v>
      </c>
      <c r="D226" s="38">
        <v>3</v>
      </c>
      <c r="E226" s="38"/>
      <c r="F226" s="38">
        <v>3</v>
      </c>
      <c r="G226" s="38">
        <v>3</v>
      </c>
      <c r="H226" s="31">
        <v>5.35</v>
      </c>
      <c r="I226" s="31">
        <f t="shared" si="0"/>
        <v>16.049999999999997</v>
      </c>
      <c r="J226" s="15"/>
      <c r="K226" s="61" t="s">
        <v>308</v>
      </c>
    </row>
    <row r="227" spans="1:11" s="21" customFormat="1" ht="120" customHeight="1">
      <c r="A227" s="14">
        <v>2</v>
      </c>
      <c r="B227" s="26" t="s">
        <v>49</v>
      </c>
      <c r="C227" s="20" t="s">
        <v>529</v>
      </c>
      <c r="D227" s="38">
        <v>3</v>
      </c>
      <c r="E227" s="38"/>
      <c r="F227" s="38">
        <v>3</v>
      </c>
      <c r="G227" s="38">
        <v>3</v>
      </c>
      <c r="H227" s="31">
        <v>4.2351994999999993</v>
      </c>
      <c r="I227" s="31">
        <f t="shared" si="0"/>
        <v>12.705598499999997</v>
      </c>
      <c r="J227" s="15"/>
      <c r="K227" s="55"/>
    </row>
    <row r="228" spans="1:11" s="4" customFormat="1" ht="120" customHeight="1">
      <c r="A228" s="14">
        <v>3</v>
      </c>
      <c r="B228" s="26" t="s">
        <v>64</v>
      </c>
      <c r="C228" s="20" t="s">
        <v>530</v>
      </c>
      <c r="D228" s="38">
        <v>3</v>
      </c>
      <c r="E228" s="38"/>
      <c r="F228" s="38">
        <v>3</v>
      </c>
      <c r="G228" s="38">
        <v>3</v>
      </c>
      <c r="H228" s="31">
        <v>3.6312499999999996</v>
      </c>
      <c r="I228" s="31">
        <f t="shared" si="0"/>
        <v>10.893749999999999</v>
      </c>
      <c r="J228" s="15"/>
      <c r="K228" s="55"/>
    </row>
    <row r="229" spans="1:11" s="21" customFormat="1" ht="120" customHeight="1">
      <c r="A229" s="14">
        <v>4</v>
      </c>
      <c r="B229" s="26" t="s">
        <v>46</v>
      </c>
      <c r="C229" s="20" t="s">
        <v>531</v>
      </c>
      <c r="D229" s="38">
        <v>3</v>
      </c>
      <c r="E229" s="38"/>
      <c r="F229" s="38">
        <v>3</v>
      </c>
      <c r="G229" s="38">
        <v>3</v>
      </c>
      <c r="H229" s="31">
        <v>2.752879675</v>
      </c>
      <c r="I229" s="31">
        <f t="shared" si="0"/>
        <v>8.2586390250000008</v>
      </c>
      <c r="J229" s="15"/>
      <c r="K229" s="55"/>
    </row>
    <row r="230" spans="1:11" s="4" customFormat="1" ht="120" customHeight="1">
      <c r="A230" s="14">
        <v>5</v>
      </c>
      <c r="B230" s="26" t="s">
        <v>6</v>
      </c>
      <c r="C230" s="20" t="s">
        <v>532</v>
      </c>
      <c r="D230" s="38">
        <v>3</v>
      </c>
      <c r="E230" s="38"/>
      <c r="F230" s="38">
        <v>3</v>
      </c>
      <c r="G230" s="38">
        <v>3</v>
      </c>
      <c r="H230" s="31">
        <v>2.17875</v>
      </c>
      <c r="I230" s="31">
        <f t="shared" si="0"/>
        <v>6.5362499999999999</v>
      </c>
      <c r="J230" s="15"/>
      <c r="K230" s="55"/>
    </row>
    <row r="231" spans="1:11" s="21" customFormat="1" ht="120" customHeight="1">
      <c r="A231" s="14">
        <v>6</v>
      </c>
      <c r="B231" s="26" t="s">
        <v>125</v>
      </c>
      <c r="C231" s="20" t="s">
        <v>533</v>
      </c>
      <c r="D231" s="38">
        <v>3</v>
      </c>
      <c r="E231" s="38"/>
      <c r="F231" s="38">
        <v>3</v>
      </c>
      <c r="G231" s="38">
        <v>3</v>
      </c>
      <c r="H231" s="31">
        <v>1.88825</v>
      </c>
      <c r="I231" s="31">
        <f t="shared" si="0"/>
        <v>5.6647499999999997</v>
      </c>
      <c r="J231" s="15"/>
      <c r="K231" s="55"/>
    </row>
    <row r="232" spans="1:11" s="4" customFormat="1" ht="120" customHeight="1">
      <c r="A232" s="14">
        <v>7</v>
      </c>
      <c r="B232" s="26" t="s">
        <v>87</v>
      </c>
      <c r="C232" s="20" t="s">
        <v>534</v>
      </c>
      <c r="D232" s="38">
        <v>3</v>
      </c>
      <c r="E232" s="38"/>
      <c r="F232" s="38">
        <v>3</v>
      </c>
      <c r="G232" s="38">
        <v>3</v>
      </c>
      <c r="H232" s="31">
        <v>1.7429999999999999</v>
      </c>
      <c r="I232" s="31">
        <f t="shared" si="0"/>
        <v>5.2289999999999992</v>
      </c>
      <c r="J232" s="15"/>
      <c r="K232" s="55"/>
    </row>
    <row r="233" spans="1:11" s="4" customFormat="1" ht="120" customHeight="1">
      <c r="A233" s="14">
        <v>8</v>
      </c>
      <c r="B233" s="26" t="s">
        <v>7</v>
      </c>
      <c r="C233" s="20" t="s">
        <v>535</v>
      </c>
      <c r="D233" s="38">
        <v>3</v>
      </c>
      <c r="E233" s="38"/>
      <c r="F233" s="38">
        <v>3</v>
      </c>
      <c r="G233" s="38">
        <v>3</v>
      </c>
      <c r="H233" s="31">
        <v>1.88825</v>
      </c>
      <c r="I233" s="31">
        <f t="shared" si="0"/>
        <v>5.6647499999999997</v>
      </c>
      <c r="J233" s="15"/>
      <c r="K233" s="55"/>
    </row>
    <row r="234" spans="1:11" s="21" customFormat="1" ht="120" customHeight="1">
      <c r="A234" s="14">
        <v>9</v>
      </c>
      <c r="B234" s="26" t="s">
        <v>75</v>
      </c>
      <c r="C234" s="20" t="s">
        <v>536</v>
      </c>
      <c r="D234" s="38">
        <v>3</v>
      </c>
      <c r="E234" s="38"/>
      <c r="F234" s="38">
        <v>3</v>
      </c>
      <c r="G234" s="38">
        <v>3</v>
      </c>
      <c r="H234" s="31">
        <v>2.3293597249999998</v>
      </c>
      <c r="I234" s="31">
        <f t="shared" si="0"/>
        <v>6.9880791749999993</v>
      </c>
      <c r="J234" s="15"/>
      <c r="K234" s="55"/>
    </row>
    <row r="235" spans="1:11" s="21" customFormat="1" ht="120" customHeight="1">
      <c r="A235" s="14">
        <v>10</v>
      </c>
      <c r="B235" s="26" t="s">
        <v>204</v>
      </c>
      <c r="C235" s="20" t="s">
        <v>537</v>
      </c>
      <c r="D235" s="38">
        <v>3</v>
      </c>
      <c r="E235" s="38"/>
      <c r="F235" s="38">
        <v>3</v>
      </c>
      <c r="G235" s="38">
        <v>3</v>
      </c>
      <c r="H235" s="31">
        <v>2.5411196999999999</v>
      </c>
      <c r="I235" s="31">
        <f t="shared" si="0"/>
        <v>7.6233591000000001</v>
      </c>
      <c r="J235" s="15"/>
      <c r="K235" s="55"/>
    </row>
    <row r="236" spans="1:11" s="21" customFormat="1" ht="120" customHeight="1">
      <c r="A236" s="14">
        <v>11</v>
      </c>
      <c r="B236" s="26" t="s">
        <v>81</v>
      </c>
      <c r="C236" s="20" t="s">
        <v>538</v>
      </c>
      <c r="D236" s="38">
        <v>3</v>
      </c>
      <c r="E236" s="38"/>
      <c r="F236" s="38">
        <v>3</v>
      </c>
      <c r="G236" s="38">
        <v>3</v>
      </c>
      <c r="H236" s="31">
        <v>3.18</v>
      </c>
      <c r="I236" s="31">
        <f t="shared" si="0"/>
        <v>9.5400000000000009</v>
      </c>
      <c r="J236" s="15"/>
      <c r="K236" s="55"/>
    </row>
    <row r="237" spans="1:11" s="21" customFormat="1" ht="120" customHeight="1">
      <c r="A237" s="14">
        <v>12</v>
      </c>
      <c r="B237" s="26" t="s">
        <v>63</v>
      </c>
      <c r="C237" s="20" t="s">
        <v>539</v>
      </c>
      <c r="D237" s="38">
        <v>3</v>
      </c>
      <c r="E237" s="38"/>
      <c r="F237" s="38">
        <v>3</v>
      </c>
      <c r="G237" s="38">
        <v>3</v>
      </c>
      <c r="H237" s="31">
        <v>1.9</v>
      </c>
      <c r="I237" s="31">
        <f t="shared" si="0"/>
        <v>5.6999999999999993</v>
      </c>
      <c r="J237" s="15"/>
      <c r="K237" s="55"/>
    </row>
    <row r="238" spans="1:11" s="21" customFormat="1" ht="120" customHeight="1">
      <c r="A238" s="14">
        <v>13</v>
      </c>
      <c r="B238" s="26" t="s">
        <v>85</v>
      </c>
      <c r="C238" s="20" t="s">
        <v>540</v>
      </c>
      <c r="D238" s="38">
        <v>3</v>
      </c>
      <c r="E238" s="38"/>
      <c r="F238" s="38">
        <v>3</v>
      </c>
      <c r="G238" s="38">
        <v>3</v>
      </c>
      <c r="H238" s="31">
        <v>2.16</v>
      </c>
      <c r="I238" s="31">
        <f t="shared" si="0"/>
        <v>6.48</v>
      </c>
      <c r="J238" s="15"/>
      <c r="K238" s="55"/>
    </row>
    <row r="239" spans="1:11" s="21" customFormat="1" ht="120" customHeight="1">
      <c r="A239" s="14">
        <v>14</v>
      </c>
      <c r="B239" s="26" t="s">
        <v>211</v>
      </c>
      <c r="C239" s="20" t="s">
        <v>541</v>
      </c>
      <c r="D239" s="38">
        <v>3</v>
      </c>
      <c r="E239" s="38"/>
      <c r="F239" s="38">
        <v>3</v>
      </c>
      <c r="G239" s="38">
        <v>3</v>
      </c>
      <c r="H239" s="31">
        <v>2.5299999999999998</v>
      </c>
      <c r="I239" s="31">
        <f t="shared" si="0"/>
        <v>7.59</v>
      </c>
      <c r="J239" s="15"/>
      <c r="K239" s="55"/>
    </row>
    <row r="240" spans="1:11" s="21" customFormat="1" ht="120" customHeight="1">
      <c r="A240" s="14">
        <v>15</v>
      </c>
      <c r="B240" s="26" t="s">
        <v>82</v>
      </c>
      <c r="C240" s="20" t="s">
        <v>542</v>
      </c>
      <c r="D240" s="38">
        <v>3</v>
      </c>
      <c r="E240" s="38"/>
      <c r="F240" s="38">
        <v>3</v>
      </c>
      <c r="G240" s="38">
        <v>3</v>
      </c>
      <c r="H240" s="31">
        <v>5.43</v>
      </c>
      <c r="I240" s="31">
        <f t="shared" si="0"/>
        <v>16.29</v>
      </c>
      <c r="J240" s="15"/>
      <c r="K240" s="55"/>
    </row>
    <row r="241" spans="1:11" s="4" customFormat="1" ht="120" customHeight="1">
      <c r="A241" s="14">
        <v>16</v>
      </c>
      <c r="B241" s="26" t="s">
        <v>140</v>
      </c>
      <c r="C241" s="20" t="s">
        <v>543</v>
      </c>
      <c r="D241" s="38">
        <v>3</v>
      </c>
      <c r="E241" s="38"/>
      <c r="F241" s="38">
        <v>3</v>
      </c>
      <c r="G241" s="38">
        <v>3</v>
      </c>
      <c r="H241" s="31">
        <v>5.0999999999999996</v>
      </c>
      <c r="I241" s="31">
        <f t="shared" si="0"/>
        <v>15.299999999999999</v>
      </c>
      <c r="J241" s="15"/>
      <c r="K241" s="55"/>
    </row>
    <row r="242" spans="1:11" s="4" customFormat="1" ht="120" customHeight="1">
      <c r="A242" s="14">
        <v>17</v>
      </c>
      <c r="B242" s="26" t="s">
        <v>59</v>
      </c>
      <c r="C242" s="20" t="s">
        <v>544</v>
      </c>
      <c r="D242" s="38">
        <v>3</v>
      </c>
      <c r="E242" s="38"/>
      <c r="F242" s="38">
        <v>3</v>
      </c>
      <c r="G242" s="38">
        <v>3</v>
      </c>
      <c r="H242" s="31">
        <v>3.78</v>
      </c>
      <c r="I242" s="31">
        <f t="shared" si="0"/>
        <v>11.34</v>
      </c>
      <c r="J242" s="15"/>
      <c r="K242" s="55"/>
    </row>
    <row r="243" spans="1:11" s="21" customFormat="1" ht="120" customHeight="1">
      <c r="A243" s="14">
        <v>18</v>
      </c>
      <c r="B243" s="26" t="s">
        <v>137</v>
      </c>
      <c r="C243" s="20" t="s">
        <v>545</v>
      </c>
      <c r="D243" s="38">
        <v>3</v>
      </c>
      <c r="E243" s="38"/>
      <c r="F243" s="38">
        <v>3</v>
      </c>
      <c r="G243" s="38">
        <v>3</v>
      </c>
      <c r="H243" s="31">
        <v>5.8</v>
      </c>
      <c r="I243" s="31">
        <f t="shared" si="0"/>
        <v>17.399999999999999</v>
      </c>
      <c r="J243" s="15"/>
      <c r="K243" s="55"/>
    </row>
    <row r="244" spans="1:11" s="47" customFormat="1" ht="120" customHeight="1">
      <c r="A244" s="3"/>
      <c r="B244" s="21"/>
      <c r="C244" s="1" t="s">
        <v>150</v>
      </c>
      <c r="D244" s="75"/>
      <c r="E244" s="1"/>
      <c r="F244" s="1"/>
      <c r="G244" s="1"/>
      <c r="H244" s="75"/>
      <c r="I244" s="5">
        <f>SUM(I3:I243)</f>
        <v>2000.0096201966121</v>
      </c>
      <c r="J244" s="5"/>
      <c r="K244" s="59"/>
    </row>
  </sheetData>
  <mergeCells count="1">
    <mergeCell ref="C244:H244"/>
  </mergeCells>
  <phoneticPr fontId="12" type="noConversion"/>
  <printOptions horizontalCentered="1"/>
  <pageMargins left="0.23597222566604614" right="0.23597222566604614" top="0.35430556535720825" bottom="0.74750000238418579" header="0" footer="0"/>
  <pageSetup paperSize="9" scale="60" orientation="portrait"/>
</worksheet>
</file>

<file path=docProps/app.xml><?xml version="1.0" encoding="utf-8"?>
<Properties xmlns="http://schemas.openxmlformats.org/officeDocument/2006/extended-properties" xmlns:vt="http://schemas.openxmlformats.org/officeDocument/2006/docPropsVTypes">
  <TotalTime>64085</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792</cp:lastModifiedBy>
  <cp:revision>258</cp:revision>
  <cp:lastPrinted>2024-04-28T13:01:19Z</cp:lastPrinted>
  <dcterms:created xsi:type="dcterms:W3CDTF">2023-03-22T07:14:43Z</dcterms:created>
  <dcterms:modified xsi:type="dcterms:W3CDTF">2025-08-23T15:33:43Z</dcterms:modified>
  <cp:version>1200.0100.01</cp:version>
</cp:coreProperties>
</file>