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C:\Users\Lenovo\Desktop\data analyst practice\"/>
    </mc:Choice>
  </mc:AlternateContent>
  <xr:revisionPtr revIDLastSave="0" documentId="13_ncr:1_{7B103F32-6902-451B-9196-B97B74C1B262}" xr6:coauthVersionLast="47" xr6:coauthVersionMax="47" xr10:uidLastSave="{00000000-0000-0000-0000-000000000000}"/>
  <bookViews>
    <workbookView xWindow="-120" yWindow="-120" windowWidth="20730" windowHeight="11160" firstSheet="1" activeTab="3" xr2:uid="{9D6E4959-DD2F-4BB5-88F2-E24D17FBA0B3}"/>
  </bookViews>
  <sheets>
    <sheet name="uncleaned_sales" sheetId="2" r:id="rId1"/>
    <sheet name="cleaned_sales" sheetId="3" r:id="rId2"/>
    <sheet name="pivot" sheetId="1" r:id="rId3"/>
    <sheet name="DASHBOARD_SALES" sheetId="5" r:id="rId4"/>
    <sheet name="takeaways" sheetId="6" r:id="rId5"/>
  </sheets>
  <definedNames>
    <definedName name="ExternalData_1" localSheetId="1" hidden="1">cleaned_sales!$A$1:$O$25</definedName>
    <definedName name="ExternalData_1" localSheetId="0" hidden="1">uncleaned_sales!$A$1:$J$25</definedName>
    <definedName name="Slicer_category">#N/A</definedName>
    <definedName name="Slicer_region">#N/A</definedName>
    <definedName name="Slicer_Year_Month">#N/A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L2" i="3" l="1"/>
  <c r="L3" i="3"/>
  <c r="L4" i="3"/>
  <c r="L5" i="3"/>
  <c r="L6" i="3"/>
  <c r="L7" i="3"/>
  <c r="L8" i="3"/>
  <c r="L9" i="3"/>
  <c r="L10" i="3"/>
  <c r="L11" i="3"/>
  <c r="L12" i="3"/>
  <c r="L13" i="3"/>
  <c r="L14" i="3"/>
  <c r="L15" i="3"/>
  <c r="L16" i="3"/>
  <c r="L17" i="3"/>
  <c r="L18" i="3"/>
  <c r="L19" i="3"/>
  <c r="L20" i="3"/>
  <c r="L21" i="3"/>
  <c r="L22" i="3"/>
  <c r="L23" i="3"/>
  <c r="L24" i="3"/>
  <c r="L25" i="3"/>
  <c r="D2" i="3"/>
  <c r="D3" i="3"/>
  <c r="D4" i="3"/>
  <c r="D5" i="3"/>
  <c r="D6" i="3"/>
  <c r="D7" i="3"/>
  <c r="D8" i="3"/>
  <c r="D9" i="3"/>
  <c r="D10" i="3"/>
  <c r="D11" i="3"/>
  <c r="D12" i="3"/>
  <c r="D13" i="3"/>
  <c r="D14" i="3"/>
  <c r="D15" i="3"/>
  <c r="D16" i="3"/>
  <c r="D17" i="3"/>
  <c r="D18" i="3"/>
  <c r="D19" i="3"/>
  <c r="D20" i="3"/>
  <c r="D21" i="3"/>
  <c r="D22" i="3"/>
  <c r="D23" i="3"/>
  <c r="D24" i="3"/>
  <c r="D25" i="3"/>
  <c r="C2" i="3"/>
  <c r="C3" i="3"/>
  <c r="C4" i="3"/>
  <c r="C5" i="3"/>
  <c r="C6" i="3"/>
  <c r="C7" i="3"/>
  <c r="C8" i="3"/>
  <c r="C9" i="3"/>
  <c r="C10" i="3"/>
  <c r="C11" i="3"/>
  <c r="C12" i="3"/>
  <c r="C13" i="3"/>
  <c r="C14" i="3"/>
  <c r="C15" i="3"/>
  <c r="C16" i="3"/>
  <c r="C17" i="3"/>
  <c r="C18" i="3"/>
  <c r="C19" i="3"/>
  <c r="C20" i="3"/>
  <c r="C21" i="3"/>
  <c r="C22" i="3"/>
  <c r="C23" i="3"/>
  <c r="C24" i="3"/>
  <c r="C25" i="3"/>
  <c r="M2" i="3"/>
  <c r="N2" i="3" s="1"/>
  <c r="M3" i="3"/>
  <c r="N3" i="3" s="1"/>
  <c r="M4" i="3"/>
  <c r="N4" i="3" s="1"/>
  <c r="M5" i="3"/>
  <c r="N5" i="3" s="1"/>
  <c r="M6" i="3"/>
  <c r="N6" i="3" s="1"/>
  <c r="M7" i="3"/>
  <c r="N7" i="3" s="1"/>
  <c r="M8" i="3"/>
  <c r="N8" i="3" s="1"/>
  <c r="M9" i="3"/>
  <c r="N9" i="3" s="1"/>
  <c r="M10" i="3"/>
  <c r="N10" i="3" s="1"/>
  <c r="M11" i="3"/>
  <c r="N11" i="3" s="1"/>
  <c r="M12" i="3"/>
  <c r="N12" i="3" s="1"/>
  <c r="M13" i="3"/>
  <c r="N13" i="3" s="1"/>
  <c r="M14" i="3"/>
  <c r="N14" i="3" s="1"/>
  <c r="M15" i="3"/>
  <c r="N15" i="3" s="1"/>
  <c r="M16" i="3"/>
  <c r="N16" i="3" s="1"/>
  <c r="M17" i="3"/>
  <c r="N17" i="3" s="1"/>
  <c r="M18" i="3"/>
  <c r="N18" i="3" s="1"/>
  <c r="M19" i="3"/>
  <c r="N19" i="3" s="1"/>
  <c r="M20" i="3"/>
  <c r="N20" i="3" s="1"/>
  <c r="M21" i="3"/>
  <c r="N21" i="3" s="1"/>
  <c r="M22" i="3"/>
  <c r="N22" i="3" s="1"/>
  <c r="M23" i="3"/>
  <c r="N23" i="3" s="1"/>
  <c r="M24" i="3"/>
  <c r="N24" i="3" s="1"/>
  <c r="M25" i="3"/>
  <c r="N25"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68A5327-8AD6-47C0-AAC7-C2AE0D2C60C1}" keepAlive="1" name="Query - sales_sample" description="Connection to the 'sales_sample' query in the workbook." type="5" refreshedVersion="7" background="1" saveData="1">
    <dbPr connection="Provider=Microsoft.Mashup.OleDb.1;Data Source=$Workbook$;Location=sales_sample;Extended Properties=&quot;&quot;" command="SELECT * FROM [sales_sample]"/>
  </connection>
  <connection id="2" xr16:uid="{42EB0385-68A2-46A1-B7D3-3419015D1557}" keepAlive="1" name="Query - sales_sample (2)" description="Connection to the 'sales_sample (2)' query in the workbook." type="5" refreshedVersion="7" background="1" saveData="1">
    <dbPr connection="Provider=Microsoft.Mashup.OleDb.1;Data Source=$Workbook$;Location=&quot;sales_sample (2)&quot;;Extended Properties=&quot;&quot;" command="SELECT * FROM [sales_sample (2)]"/>
  </connection>
</connections>
</file>

<file path=xl/sharedStrings.xml><?xml version="1.0" encoding="utf-8"?>
<sst xmlns="http://schemas.openxmlformats.org/spreadsheetml/2006/main" count="370" uniqueCount="88">
  <si>
    <t>order_id</t>
  </si>
  <si>
    <t>order_date</t>
  </si>
  <si>
    <t>region</t>
  </si>
  <si>
    <t>category</t>
  </si>
  <si>
    <t>subcategory</t>
  </si>
  <si>
    <t>product</t>
  </si>
  <si>
    <t>unit_price</t>
  </si>
  <si>
    <t>quantity</t>
  </si>
  <si>
    <t>discount_pct</t>
  </si>
  <si>
    <t>payment_type</t>
  </si>
  <si>
    <t>S0001</t>
  </si>
  <si>
    <t>North</t>
  </si>
  <si>
    <t>Electronics</t>
  </si>
  <si>
    <t>Headphones</t>
  </si>
  <si>
    <t>AeroPods X</t>
  </si>
  <si>
    <t>Card</t>
  </si>
  <si>
    <t>S0002</t>
  </si>
  <si>
    <t>South</t>
  </si>
  <si>
    <t>Laptop</t>
  </si>
  <si>
    <t>LiteBook 14</t>
  </si>
  <si>
    <t>S0003</t>
  </si>
  <si>
    <t>East</t>
  </si>
  <si>
    <t>Home</t>
  </si>
  <si>
    <t>Blender</t>
  </si>
  <si>
    <t>SpinMix 500</t>
  </si>
  <si>
    <t>Cash</t>
  </si>
  <si>
    <t>S0004</t>
  </si>
  <si>
    <t>West</t>
  </si>
  <si>
    <t>Clothing</t>
  </si>
  <si>
    <t>T-Shirt</t>
  </si>
  <si>
    <t>Cotton Tee</t>
  </si>
  <si>
    <t>S0005</t>
  </si>
  <si>
    <t>Vacuum</t>
  </si>
  <si>
    <t>DustAway V7</t>
  </si>
  <si>
    <t>S0006</t>
  </si>
  <si>
    <t>Jeans</t>
  </si>
  <si>
    <t>Denim Flex</t>
  </si>
  <si>
    <t>S0007</t>
  </si>
  <si>
    <t>S0008</t>
  </si>
  <si>
    <t>S0009</t>
  </si>
  <si>
    <t>S0010</t>
  </si>
  <si>
    <t>S0011</t>
  </si>
  <si>
    <t>S0012</t>
  </si>
  <si>
    <t>S0013</t>
  </si>
  <si>
    <t>S0014</t>
  </si>
  <si>
    <t>S0015</t>
  </si>
  <si>
    <t>S0016</t>
  </si>
  <si>
    <t>S0017</t>
  </si>
  <si>
    <t>S0018</t>
  </si>
  <si>
    <t>S0019</t>
  </si>
  <si>
    <t>S0020</t>
  </si>
  <si>
    <t>S0021</t>
  </si>
  <si>
    <t>S0022</t>
  </si>
  <si>
    <t>S0023</t>
  </si>
  <si>
    <t>S0024</t>
  </si>
  <si>
    <t>net_price</t>
  </si>
  <si>
    <t>revenue</t>
  </si>
  <si>
    <t>quarter</t>
  </si>
  <si>
    <t>Row Labels</t>
  </si>
  <si>
    <t>Sum of revenue</t>
  </si>
  <si>
    <t>Grand Total</t>
  </si>
  <si>
    <t>Column Labels</t>
  </si>
  <si>
    <t>Year_Month</t>
  </si>
  <si>
    <t>2025-Mar</t>
  </si>
  <si>
    <t>discount_range</t>
  </si>
  <si>
    <t>11-30%</t>
  </si>
  <si>
    <t>SALES DASHBOARD</t>
  </si>
  <si>
    <t>Sum of quantity</t>
  </si>
  <si>
    <t>Average of discount_pct</t>
  </si>
  <si>
    <t>`</t>
  </si>
  <si>
    <t>0-10%</t>
  </si>
  <si>
    <t>2025-Feb</t>
  </si>
  <si>
    <t>2025-Jan</t>
  </si>
  <si>
    <t>south has a higher revenue than other three</t>
  </si>
  <si>
    <t>KEY TAKEAWAYS AND RECOMMENDATIONS</t>
  </si>
  <si>
    <t>KEY TAKEAWAY</t>
  </si>
  <si>
    <t xml:space="preserve"> </t>
  </si>
  <si>
    <t>lower discount have a higher sales than high discount</t>
  </si>
  <si>
    <t>1. South region has more sales than other region</t>
  </si>
  <si>
    <t>2. feb 2025 is peak sales of electronics</t>
  </si>
  <si>
    <t>3. low discounts have a higher sales</t>
  </si>
  <si>
    <t>4. Electronics dominates all categories</t>
  </si>
  <si>
    <t>5. card payment is almost used in every purchase</t>
  </si>
  <si>
    <t>Recommendation</t>
  </si>
  <si>
    <t>1. Strengthen supply chain on South region</t>
  </si>
  <si>
    <t>2. Create more marketing campaings on other region</t>
  </si>
  <si>
    <t>3. Create promotional for electronics before february</t>
  </si>
  <si>
    <t>4. prioritize electronics on the inventory to avoid outages.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</si>
</sst>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quot;* #,##0.00_-;\-&quot;₱&quot;* #,##0.00_-;_-&quot;₱&quot;* &quot;-&quot;??_-;_-@_-"/>
  </numFmts>
  <fonts count="6" x14ac:knownFonts="1">
    <font>
      <sz val="11"/>
      <color theme="1"/>
      <name val="Century Gothic"/>
      <family val="2"/>
      <scheme val="minor"/>
    </font>
    <font>
      <sz val="8"/>
      <name val="Century Gothic"/>
      <family val="2"/>
      <scheme val="minor"/>
    </font>
    <font>
      <sz val="26"/>
      <color theme="1"/>
      <name val="Arial Black"/>
      <family val="2"/>
    </font>
    <font>
      <sz val="10"/>
      <color theme="1"/>
      <name val="Century Gothic"/>
      <family val="2"/>
      <scheme val="minor"/>
    </font>
    <font>
      <sz val="48"/>
      <color theme="0"/>
      <name val="Arial Black"/>
      <family val="2"/>
    </font>
    <font>
      <sz val="20"/>
      <color theme="1"/>
      <name val="Century Gothic"/>
      <family val="2"/>
      <scheme val="minor"/>
    </font>
  </fonts>
  <fills count="3">
    <fill>
      <patternFill patternType="none"/>
    </fill>
    <fill>
      <patternFill patternType="gray125"/>
    </fill>
    <fill>
      <patternFill patternType="solid">
        <fgColor theme="2" tint="-0.749992370372631"/>
        <bgColor indexed="64"/>
      </patternFill>
    </fill>
  </fills>
  <borders count="9">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42">
    <xf numFmtId="0" fontId="0" fillId="0" borderId="0" xfId="0"/>
    <xf numFmtId="0" fontId="0" fillId="0" borderId="0" xfId="0" applyNumberFormat="1"/>
    <xf numFmtId="14" fontId="0" fillId="0" borderId="0" xfId="0" applyNumberFormat="1"/>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44" fontId="0" fillId="0" borderId="0" xfId="0" applyNumberFormat="1"/>
    <xf numFmtId="0" fontId="0" fillId="0" borderId="0" xfId="0" applyBorder="1"/>
    <xf numFmtId="0" fontId="0" fillId="2" borderId="0" xfId="0" applyFill="1"/>
    <xf numFmtId="0" fontId="0" fillId="2" borderId="0" xfId="0" applyFill="1" applyBorder="1"/>
    <xf numFmtId="0" fontId="3" fillId="2" borderId="0" xfId="0" applyFont="1" applyFill="1" applyBorder="1"/>
    <xf numFmtId="0" fontId="0" fillId="0" borderId="0" xfId="0" applyAlignment="1">
      <alignment vertical="top"/>
    </xf>
    <xf numFmtId="0" fontId="0" fillId="0" borderId="4" xfId="0" applyBorder="1"/>
    <xf numFmtId="0" fontId="0" fillId="0" borderId="5" xfId="0" applyBorder="1"/>
    <xf numFmtId="0" fontId="0" fillId="0" borderId="6" xfId="0" applyBorder="1"/>
    <xf numFmtId="0" fontId="0" fillId="0" borderId="5" xfId="0" applyBorder="1" applyAlignment="1">
      <alignment vertical="top"/>
    </xf>
    <xf numFmtId="0" fontId="0" fillId="0" borderId="0" xfId="0" applyBorder="1" applyAlignment="1">
      <alignment vertical="top"/>
    </xf>
    <xf numFmtId="0" fontId="0" fillId="0" borderId="0" xfId="0" applyAlignment="1">
      <alignment horizontal="center"/>
    </xf>
    <xf numFmtId="0" fontId="4" fillId="2" borderId="0" xfId="0" applyFont="1" applyFill="1" applyBorder="1" applyAlignment="1">
      <alignment horizontal="center" vertical="center"/>
    </xf>
    <xf numFmtId="0" fontId="2" fillId="2" borderId="0" xfId="0" applyFont="1" applyFill="1" applyBorder="1" applyAlignment="1">
      <alignment horizontal="center" vertical="center"/>
    </xf>
    <xf numFmtId="0" fontId="5"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left" vertical="top"/>
    </xf>
    <xf numFmtId="0" fontId="0" fillId="0" borderId="5" xfId="0" applyBorder="1" applyAlignment="1">
      <alignment horizontal="left"/>
    </xf>
    <xf numFmtId="0" fontId="0" fillId="0" borderId="0" xfId="0"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0" fillId="0" borderId="1" xfId="0" applyBorder="1" applyAlignment="1">
      <alignment horizontal="left"/>
    </xf>
    <xf numFmtId="0" fontId="0" fillId="0" borderId="8" xfId="0" applyBorder="1" applyAlignment="1">
      <alignment horizontal="left"/>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left" vertical="top"/>
    </xf>
    <xf numFmtId="0" fontId="0" fillId="0" borderId="0" xfId="0" applyBorder="1" applyAlignment="1">
      <alignment horizontal="left" vertical="top"/>
    </xf>
    <xf numFmtId="0" fontId="0" fillId="0" borderId="6" xfId="0" applyBorder="1" applyAlignment="1">
      <alignment horizontal="left" vertical="top"/>
    </xf>
    <xf numFmtId="0" fontId="0" fillId="0" borderId="5" xfId="0" applyBorder="1" applyAlignment="1">
      <alignment vertical="top"/>
    </xf>
    <xf numFmtId="0" fontId="0" fillId="0" borderId="0" xfId="0" applyBorder="1" applyAlignment="1">
      <alignment vertical="top"/>
    </xf>
    <xf numFmtId="0" fontId="0" fillId="0" borderId="6" xfId="0" applyBorder="1" applyAlignment="1">
      <alignment vertical="top"/>
    </xf>
    <xf numFmtId="0" fontId="0" fillId="0" borderId="7" xfId="0" applyBorder="1" applyAlignment="1">
      <alignment horizontal="left" vertical="top"/>
    </xf>
    <xf numFmtId="0" fontId="0" fillId="0" borderId="1" xfId="0" applyBorder="1" applyAlignment="1">
      <alignment horizontal="left" vertical="top"/>
    </xf>
    <xf numFmtId="0" fontId="0" fillId="0" borderId="8" xfId="0" applyBorder="1" applyAlignment="1">
      <alignment horizontal="left" vertical="top"/>
    </xf>
  </cellXfs>
  <cellStyles count="1">
    <cellStyle name="Normal" xfId="0" builtinId="0"/>
  </cellStyles>
  <dxfs count="32">
    <dxf>
      <numFmt numFmtId="1" formatCode="0"/>
    </dxf>
    <dxf>
      <numFmt numFmtId="34" formatCode="_-&quot;₱&quot;* #,##0.00_-;\-&quot;₱&quot;* #,##0.00_-;_-&quot;₱&quot;* &quot;-&quot;??_-;_-@_-"/>
    </dxf>
    <dxf>
      <numFmt numFmtId="34" formatCode="_-&quot;₱&quot;* #,##0.00_-;\-&quot;₱&quot;* #,##0.00_-;_-&quot;₱&quot;* &quot;-&quot;??_-;_-@_-"/>
    </dxf>
    <dxf>
      <numFmt numFmtId="1" formatCode="0"/>
    </dxf>
    <dxf>
      <numFmt numFmtId="34" formatCode="_-&quot;₱&quot;* #,##0.00_-;\-&quot;₱&quot;* #,##0.00_-;_-&quot;₱&quot;* &quot;-&quot;??_-;_-@_-"/>
    </dxf>
    <dxf>
      <numFmt numFmtId="34" formatCode="_-&quot;₱&quot;* #,##0.00_-;\-&quot;₱&quot;* #,##0.00_-;_-&quot;₱&quot;* &quot;-&quot;??_-;_-@_-"/>
    </dxf>
    <dxf>
      <numFmt numFmtId="1" formatCode="0"/>
    </dxf>
    <dxf>
      <numFmt numFmtId="34" formatCode="_-&quot;₱&quot;* #,##0.00_-;\-&quot;₱&quot;* #,##0.00_-;_-&quot;₱&quot;* &quot;-&quot;??_-;_-@_-"/>
    </dxf>
    <dxf>
      <numFmt numFmtId="34" formatCode="_-&quot;₱&quot;* #,##0.00_-;\-&quot;₱&quot;* #,##0.00_-;_-&quot;₱&quot;* &quot;-&quot;??_-;_-@_-"/>
    </dxf>
    <dxf>
      <numFmt numFmtId="0" formatCode="General"/>
    </dxf>
    <dxf>
      <numFmt numFmtId="2" formatCode="0.00"/>
    </dxf>
    <dxf>
      <numFmt numFmtId="2" formatCode="0.00"/>
    </dxf>
    <dxf>
      <numFmt numFmtId="0" formatCode="General"/>
    </dxf>
    <dxf>
      <numFmt numFmtId="1" formatCode="0"/>
    </dxf>
    <dxf>
      <numFmt numFmtId="2" formatCode="0.00"/>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font>
        <b/>
        <color theme="1"/>
      </font>
      <border>
        <bottom style="thin">
          <color theme="4"/>
        </bottom>
        <vertical/>
        <horizontal/>
      </border>
    </dxf>
    <dxf>
      <font>
        <color theme="1"/>
      </font>
      <fill>
        <patternFill patternType="solid">
          <bgColor theme="3"/>
        </patternFill>
      </fill>
      <border>
        <left style="thin">
          <color theme="0"/>
        </left>
        <right style="thin">
          <color theme="0"/>
        </right>
        <top style="thin">
          <color theme="0"/>
        </top>
        <bottom style="thin">
          <color theme="0"/>
        </bottom>
        <vertical/>
        <horizontal/>
      </border>
    </dxf>
  </dxfs>
  <tableStyles count="1" defaultTableStyle="TableStyleMedium2" defaultPivotStyle="PivotStyleLight16">
    <tableStyle name="modifiedslicer" pivot="0" table="0" count="10" xr9:uid="{41B69E9D-8F78-457B-886B-48D5746FC2A3}">
      <tableStyleElement type="wholeTable" dxfId="31"/>
      <tableStyleElement type="headerRow" dxfId="30"/>
    </tableStyle>
  </tableStyles>
  <colors>
    <mruColors>
      <color rgb="FF00CCFF"/>
      <color rgb="FF0000FF"/>
      <color rgb="FFB3EBFF"/>
      <color rgb="FF00FFFF"/>
      <color rgb="FF6699FF"/>
      <color rgb="FF0099CC"/>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odified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[salesdata.xlsx]pivot!PivotTable4</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PH"/>
              <a:t>Revenue Per Month &amp; Category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CCFF"/>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6699FF"/>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00FF"/>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pivot!$G$3:$G$4</c:f>
              <c:strCache>
                <c:ptCount val="1"/>
                <c:pt idx="0">
                  <c:v>Clothing</c:v>
                </c:pt>
              </c:strCache>
            </c:strRef>
          </c:tx>
          <c:spPr>
            <a:solidFill>
              <a:srgbClr val="00CCFF"/>
            </a:solid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pivot!$F$5:$F$8</c:f>
              <c:strCache>
                <c:ptCount val="3"/>
                <c:pt idx="0">
                  <c:v>2025-Feb</c:v>
                </c:pt>
                <c:pt idx="1">
                  <c:v>2025-Jan</c:v>
                </c:pt>
                <c:pt idx="2">
                  <c:v>2025-Mar</c:v>
                </c:pt>
              </c:strCache>
            </c:strRef>
          </c:cat>
          <c:val>
            <c:numRef>
              <c:f>pivot!$G$5:$G$8</c:f>
              <c:numCache>
                <c:formatCode>_("₱"* #,##0.00_);_("₱"* \(#,##0.00\);_("₱"* "-"??_);_(@_)</c:formatCode>
                <c:ptCount val="3"/>
                <c:pt idx="0">
                  <c:v>128.7165</c:v>
                </c:pt>
                <c:pt idx="1">
                  <c:v>121.6875</c:v>
                </c:pt>
                <c:pt idx="2">
                  <c:v>213.38249999999999</c:v>
                </c:pt>
              </c:numCache>
            </c:numRef>
          </c:val>
          <c:extLst>
            <c:ext xmlns:c16="http://schemas.microsoft.com/office/drawing/2014/chart" uri="{C3380CC4-5D6E-409C-BE32-E72D297353CC}">
              <c16:uniqueId val="{00000000-481D-4DED-B5B3-7AE1C8AE698A}"/>
            </c:ext>
          </c:extLst>
        </c:ser>
        <c:ser>
          <c:idx val="1"/>
          <c:order val="1"/>
          <c:tx>
            <c:strRef>
              <c:f>pivot!$H$3:$H$4</c:f>
              <c:strCache>
                <c:ptCount val="1"/>
                <c:pt idx="0">
                  <c:v>Electronics</c:v>
                </c:pt>
              </c:strCache>
            </c:strRef>
          </c:tx>
          <c:spPr>
            <a:solidFill>
              <a:srgbClr val="6699FF"/>
            </a:solid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pivot!$F$5:$F$8</c:f>
              <c:strCache>
                <c:ptCount val="3"/>
                <c:pt idx="0">
                  <c:v>2025-Feb</c:v>
                </c:pt>
                <c:pt idx="1">
                  <c:v>2025-Jan</c:v>
                </c:pt>
                <c:pt idx="2">
                  <c:v>2025-Mar</c:v>
                </c:pt>
              </c:strCache>
            </c:strRef>
          </c:cat>
          <c:val>
            <c:numRef>
              <c:f>pivot!$H$5:$H$8</c:f>
              <c:numCache>
                <c:formatCode>_("₱"* #,##0.00_);_("₱"* \(#,##0.00\);_("₱"* "-"??_);_(@_)</c:formatCode>
                <c:ptCount val="3"/>
                <c:pt idx="0">
                  <c:v>1306.2639999999999</c:v>
                </c:pt>
                <c:pt idx="1">
                  <c:v>1234.2729999999999</c:v>
                </c:pt>
                <c:pt idx="2">
                  <c:v>1090.2909999999999</c:v>
                </c:pt>
              </c:numCache>
            </c:numRef>
          </c:val>
          <c:extLst>
            <c:ext xmlns:c16="http://schemas.microsoft.com/office/drawing/2014/chart" uri="{C3380CC4-5D6E-409C-BE32-E72D297353CC}">
              <c16:uniqueId val="{00000002-A647-45B1-83A9-126C7BDC8560}"/>
            </c:ext>
          </c:extLst>
        </c:ser>
        <c:ser>
          <c:idx val="2"/>
          <c:order val="2"/>
          <c:tx>
            <c:strRef>
              <c:f>pivot!$I$3:$I$4</c:f>
              <c:strCache>
                <c:ptCount val="1"/>
                <c:pt idx="0">
                  <c:v>Home</c:v>
                </c:pt>
              </c:strCache>
            </c:strRef>
          </c:tx>
          <c:spPr>
            <a:solidFill>
              <a:srgbClr val="0000FF"/>
            </a:solid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pivot!$F$5:$F$8</c:f>
              <c:strCache>
                <c:ptCount val="3"/>
                <c:pt idx="0">
                  <c:v>2025-Feb</c:v>
                </c:pt>
                <c:pt idx="1">
                  <c:v>2025-Jan</c:v>
                </c:pt>
                <c:pt idx="2">
                  <c:v>2025-Mar</c:v>
                </c:pt>
              </c:strCache>
            </c:strRef>
          </c:cat>
          <c:val>
            <c:numRef>
              <c:f>pivot!$I$5:$I$8</c:f>
              <c:numCache>
                <c:formatCode>_("₱"* #,##0.00_);_("₱"* \(#,##0.00\);_("₱"* "-"??_);_(@_)</c:formatCode>
                <c:ptCount val="3"/>
                <c:pt idx="0">
                  <c:v>397.80000000000007</c:v>
                </c:pt>
                <c:pt idx="1">
                  <c:v>350.7</c:v>
                </c:pt>
                <c:pt idx="2">
                  <c:v>215.10000000000002</c:v>
                </c:pt>
              </c:numCache>
            </c:numRef>
          </c:val>
          <c:extLst>
            <c:ext xmlns:c16="http://schemas.microsoft.com/office/drawing/2014/chart" uri="{C3380CC4-5D6E-409C-BE32-E72D297353CC}">
              <c16:uniqueId val="{00000003-A647-45B1-83A9-126C7BDC8560}"/>
            </c:ext>
          </c:extLst>
        </c:ser>
        <c:dLbls>
          <c:showLegendKey val="0"/>
          <c:showVal val="1"/>
          <c:showCatName val="0"/>
          <c:showSerName val="0"/>
          <c:showPercent val="0"/>
          <c:showBubbleSize val="0"/>
        </c:dLbls>
        <c:gapWidth val="150"/>
        <c:overlap val="-25"/>
        <c:axId val="1153032624"/>
        <c:axId val="1153033456"/>
      </c:barChart>
      <c:catAx>
        <c:axId val="11530326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53033456"/>
        <c:crosses val="autoZero"/>
        <c:auto val="1"/>
        <c:lblAlgn val="ctr"/>
        <c:lblOffset val="100"/>
        <c:noMultiLvlLbl val="0"/>
      </c:catAx>
      <c:valAx>
        <c:axId val="1153033456"/>
        <c:scaling>
          <c:orientation val="minMax"/>
          <c:min val="0"/>
        </c:scaling>
        <c:delete val="1"/>
        <c:axPos val="l"/>
        <c:numFmt formatCode="_(&quot;₱&quot;* #,##0.00_);_(&quot;₱&quot;* \(#,##0.00\);_(&quot;₱&quot;* &quot;-&quot;??_);_(@_)" sourceLinked="1"/>
        <c:majorTickMark val="none"/>
        <c:minorTickMark val="none"/>
        <c:tickLblPos val="nextTo"/>
        <c:crossAx val="1153032624"/>
        <c:crosses val="autoZero"/>
        <c:crossBetween val="between"/>
        <c:majorUnit val="300"/>
        <c:minorUnit val="160"/>
      </c:valAx>
      <c:spPr>
        <a:noFill/>
        <a:ln>
          <a:noFill/>
        </a:ln>
        <a:effectLst/>
      </c:spPr>
    </c:plotArea>
    <c:legend>
      <c:legendPos val="t"/>
      <c:layout>
        <c:manualLayout>
          <c:xMode val="edge"/>
          <c:yMode val="edge"/>
          <c:x val="0.23258315375312688"/>
          <c:y val="0.18792273613972399"/>
          <c:w val="0.3773092975795071"/>
          <c:h val="0.113419812118844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[salesdata.xlsx]pivot!PivotTable5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Revenue with Discounts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CCFF"/>
          </a:solidFill>
          <a:ln>
            <a:noFill/>
          </a:ln>
          <a:effectLst>
            <a:outerShdw blurRad="50800" dist="38100" dir="5400000" rotWithShape="0">
              <a:srgbClr val="000000">
                <a:alpha val="60000"/>
              </a:srgbClr>
            </a:outerShdw>
          </a:effectLst>
          <a:scene3d>
            <a:camera prst="orthographicFront">
              <a:rot lat="0" lon="0" rev="0"/>
            </a:camera>
            <a:lightRig rig="threePt" dir="tl"/>
          </a:scene3d>
          <a:sp3d>
            <a:bevelT w="25400" h="25400" prst="slop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6000"/>
                  <a:lumMod val="104000"/>
                </a:schemeClr>
              </a:gs>
              <a:gs pos="100000">
                <a:schemeClr val="accent1">
                  <a:shade val="84000"/>
                  <a:lumMod val="84000"/>
                </a:schemeClr>
              </a:gs>
            </a:gsLst>
            <a:lin ang="5400000" scaled="0"/>
          </a:gradFill>
          <a:ln>
            <a:noFill/>
          </a:ln>
          <a:effectLst>
            <a:outerShdw blurRad="50800" dist="38100" dir="5400000" rotWithShape="0">
              <a:srgbClr val="000000">
                <a:alpha val="60000"/>
              </a:srgbClr>
            </a:outerShdw>
          </a:effectLst>
          <a:scene3d>
            <a:camera prst="orthographicFront">
              <a:rot lat="0" lon="0" rev="0"/>
            </a:camera>
            <a:lightRig rig="threePt" dir="tl"/>
          </a:scene3d>
          <a:sp3d>
            <a:bevelT w="25400" h="25400" prst="slop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CCFF"/>
          </a:solidFill>
          <a:ln>
            <a:noFill/>
          </a:ln>
          <a:effectLst>
            <a:outerShdw blurRad="50800" dist="38100" dir="5400000" rotWithShape="0">
              <a:srgbClr val="000000">
                <a:alpha val="60000"/>
              </a:srgbClr>
            </a:outerShdw>
          </a:effectLst>
          <a:scene3d>
            <a:camera prst="orthographicFront">
              <a:rot lat="0" lon="0" rev="0"/>
            </a:camera>
            <a:lightRig rig="threePt" dir="tl"/>
          </a:scene3d>
          <a:sp3d>
            <a:bevelT w="25400" h="25400" prst="slop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pivot!$B$12</c:f>
              <c:strCache>
                <c:ptCount val="1"/>
                <c:pt idx="0">
                  <c:v>Total</c:v>
                </c:pt>
              </c:strCache>
            </c:strRef>
          </c:tx>
          <c:spPr>
            <a:solidFill>
              <a:srgbClr val="00CCFF"/>
            </a:solidFill>
            <a:ln>
              <a:noFill/>
            </a:ln>
            <a:effectLst>
              <a:outerShdw blurRad="50800" dist="38100" dir="5400000" rotWithShape="0">
                <a:srgbClr val="000000">
                  <a:alpha val="60000"/>
                </a:srgbClr>
              </a:outerShdw>
            </a:effectLst>
            <a:scene3d>
              <a:camera prst="orthographicFront">
                <a:rot lat="0" lon="0" rev="0"/>
              </a:camera>
              <a:lightRig rig="threePt" dir="tl"/>
            </a:scene3d>
            <a:sp3d>
              <a:bevelT w="25400" h="25400" prst="slope"/>
            </a:sp3d>
          </c:spPr>
          <c:invertIfNegative val="0"/>
          <c:cat>
            <c:strRef>
              <c:f>pivot!$A$13:$A$15</c:f>
              <c:strCache>
                <c:ptCount val="2"/>
                <c:pt idx="0">
                  <c:v>0-10%</c:v>
                </c:pt>
                <c:pt idx="1">
                  <c:v>11-30%</c:v>
                </c:pt>
              </c:strCache>
            </c:strRef>
          </c:cat>
          <c:val>
            <c:numRef>
              <c:f>pivot!$B$13:$B$15</c:f>
              <c:numCache>
                <c:formatCode>0</c:formatCode>
                <c:ptCount val="2"/>
                <c:pt idx="0">
                  <c:v>43</c:v>
                </c:pt>
                <c:pt idx="1">
                  <c:v>13</c:v>
                </c:pt>
              </c:numCache>
            </c:numRef>
          </c:val>
          <c:extLst>
            <c:ext xmlns:c16="http://schemas.microsoft.com/office/drawing/2014/chart" uri="{C3380CC4-5D6E-409C-BE32-E72D297353CC}">
              <c16:uniqueId val="{00000003-4A17-4E26-8B30-55C996D01F3A}"/>
            </c:ext>
          </c:extLst>
        </c:ser>
        <c:dLbls>
          <c:showLegendKey val="0"/>
          <c:showVal val="0"/>
          <c:showCatName val="0"/>
          <c:showSerName val="0"/>
          <c:showPercent val="0"/>
          <c:showBubbleSize val="0"/>
        </c:dLbls>
        <c:gapWidth val="115"/>
        <c:overlap val="-20"/>
        <c:axId val="1204824832"/>
        <c:axId val="1204833568"/>
      </c:barChart>
      <c:catAx>
        <c:axId val="120482483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4833568"/>
        <c:crosses val="autoZero"/>
        <c:auto val="1"/>
        <c:lblAlgn val="ctr"/>
        <c:lblOffset val="100"/>
        <c:noMultiLvlLbl val="0"/>
      </c:catAx>
      <c:valAx>
        <c:axId val="1204833568"/>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482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[salesdata.xlsx]pivot!PivotTable1</c:name>
    <c:fmtId val="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Products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CCFF"/>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pivot!$B$19</c:f>
              <c:strCache>
                <c:ptCount val="1"/>
                <c:pt idx="0">
                  <c:v>Total</c:v>
                </c:pt>
              </c:strCache>
            </c:strRef>
          </c:tx>
          <c:spPr>
            <a:solidFill>
              <a:srgbClr val="00CCFF"/>
            </a:solidFill>
            <a:ln w="9525" cap="flat" cmpd="sng" algn="ctr">
              <a:solidFill>
                <a:schemeClr val="accent1"/>
              </a:solidFill>
              <a:miter lim="800000"/>
            </a:ln>
            <a:effectLst>
              <a:glow rad="63500">
                <a:schemeClr val="accent1">
                  <a:satMod val="175000"/>
                  <a:alpha val="25000"/>
                </a:schemeClr>
              </a:glow>
            </a:effectLst>
          </c:spPr>
          <c:invertIfNegative val="0"/>
          <c:cat>
            <c:strRef>
              <c:f>pivot!$A$20:$A$26</c:f>
              <c:strCache>
                <c:ptCount val="6"/>
                <c:pt idx="0">
                  <c:v>Denim Flex</c:v>
                </c:pt>
                <c:pt idx="1">
                  <c:v>Cotton Tee</c:v>
                </c:pt>
                <c:pt idx="2">
                  <c:v>SpinMix 500</c:v>
                </c:pt>
                <c:pt idx="3">
                  <c:v>DustAway V7</c:v>
                </c:pt>
                <c:pt idx="4">
                  <c:v>AeroPods X</c:v>
                </c:pt>
                <c:pt idx="5">
                  <c:v>LiteBook 14</c:v>
                </c:pt>
              </c:strCache>
            </c:strRef>
          </c:cat>
          <c:val>
            <c:numRef>
              <c:f>pivot!$B$20:$B$26</c:f>
              <c:numCache>
                <c:formatCode>_("₱"* #,##0.00_);_("₱"* \(#,##0.00\);_("₱"* "-"??_);_(@_)</c:formatCode>
                <c:ptCount val="6"/>
                <c:pt idx="0">
                  <c:v>179.95499999999998</c:v>
                </c:pt>
                <c:pt idx="1">
                  <c:v>283.83150000000001</c:v>
                </c:pt>
                <c:pt idx="2">
                  <c:v>396</c:v>
                </c:pt>
                <c:pt idx="3">
                  <c:v>567.6</c:v>
                </c:pt>
                <c:pt idx="4">
                  <c:v>575.928</c:v>
                </c:pt>
                <c:pt idx="5">
                  <c:v>3054.9</c:v>
                </c:pt>
              </c:numCache>
            </c:numRef>
          </c:val>
          <c:extLst>
            <c:ext xmlns:c16="http://schemas.microsoft.com/office/drawing/2014/chart" uri="{C3380CC4-5D6E-409C-BE32-E72D297353CC}">
              <c16:uniqueId val="{00000000-5079-4CDA-A79F-34D2C01C5636}"/>
            </c:ext>
          </c:extLst>
        </c:ser>
        <c:dLbls>
          <c:showLegendKey val="0"/>
          <c:showVal val="0"/>
          <c:showCatName val="0"/>
          <c:showSerName val="0"/>
          <c:showPercent val="0"/>
          <c:showBubbleSize val="0"/>
        </c:dLbls>
        <c:gapWidth val="182"/>
        <c:overlap val="-50"/>
        <c:axId val="1204824832"/>
        <c:axId val="1204833568"/>
      </c:barChart>
      <c:catAx>
        <c:axId val="120482483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04833568"/>
        <c:crosses val="autoZero"/>
        <c:auto val="1"/>
        <c:lblAlgn val="ctr"/>
        <c:lblOffset val="100"/>
        <c:noMultiLvlLbl val="0"/>
      </c:catAx>
      <c:valAx>
        <c:axId val="120483356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0482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[salesdata.xlsx]pivot!PivotTable3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Total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spPr>
          <a:gradFill rotWithShape="1">
            <a:gsLst>
              <a:gs pos="0">
                <a:schemeClr val="accent1">
                  <a:tint val="96000"/>
                  <a:lumMod val="104000"/>
                </a:schemeClr>
              </a:gs>
              <a:gs pos="100000">
                <a:schemeClr val="accent1">
                  <a:shade val="84000"/>
                  <a:lumMod val="84000"/>
                </a:schemeClr>
              </a:gs>
            </a:gsLst>
            <a:lin ang="5400000" scaled="0"/>
          </a:gradFill>
          <a:ln>
            <a:noFill/>
          </a:ln>
          <a:effectLst>
            <a:outerShdw blurRad="50800" dist="38100" dir="5400000" rotWithShape="0">
              <a:srgbClr val="000000">
                <a:alpha val="60000"/>
              </a:srgbClr>
            </a:outerShdw>
          </a:effectLst>
          <a:scene3d>
            <a:camera prst="orthographicFront">
              <a:rot lat="0" lon="0" rev="0"/>
            </a:camera>
            <a:lightRig rig="threePt" dir="tl"/>
          </a:scene3d>
          <a:sp3d>
            <a:bevelT w="25400" h="25400" prst="slop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0000FF"/>
          </a:solidFill>
          <a:ln>
            <a:noFill/>
          </a:ln>
          <a:effectLst>
            <a:outerShdw blurRad="50800" dist="38100" dir="5400000" rotWithShape="0">
              <a:srgbClr val="000000">
                <a:alpha val="60000"/>
              </a:srgbClr>
            </a:outerShdw>
          </a:effectLst>
          <a:scene3d>
            <a:camera prst="orthographicFront">
              <a:rot lat="0" lon="0" rev="0"/>
            </a:camera>
            <a:lightRig rig="threePt" dir="tl"/>
          </a:scene3d>
          <a:sp3d>
            <a:bevelT w="25400" h="25400" prst="slope"/>
          </a:sp3d>
        </c:spPr>
      </c:pivotFmt>
      <c:pivotFmt>
        <c:idx val="13"/>
        <c:spPr>
          <a:solidFill>
            <a:srgbClr val="B3EBFF"/>
          </a:solidFill>
          <a:ln>
            <a:noFill/>
          </a:ln>
          <a:effectLst>
            <a:outerShdw blurRad="50800" dist="38100" dir="5400000" rotWithShape="0">
              <a:srgbClr val="000000">
                <a:alpha val="60000"/>
              </a:srgbClr>
            </a:outerShdw>
          </a:effectLst>
          <a:scene3d>
            <a:camera prst="orthographicFront">
              <a:rot lat="0" lon="0" rev="0"/>
            </a:camera>
            <a:lightRig rig="threePt" dir="tl"/>
          </a:scene3d>
          <a:sp3d>
            <a:bevelT w="25400" h="25400" prst="slope"/>
          </a:sp3d>
        </c:spPr>
      </c:pivotFmt>
      <c:pivotFmt>
        <c:idx val="14"/>
        <c:spPr>
          <a:solidFill>
            <a:srgbClr val="00FFFF"/>
          </a:solidFill>
          <a:ln>
            <a:noFill/>
          </a:ln>
          <a:effectLst>
            <a:outerShdw blurRad="50800" dist="38100" dir="5400000" rotWithShape="0">
              <a:srgbClr val="000000">
                <a:alpha val="60000"/>
              </a:srgbClr>
            </a:outerShdw>
          </a:effectLst>
          <a:scene3d>
            <a:camera prst="orthographicFront">
              <a:rot lat="0" lon="0" rev="0"/>
            </a:camera>
            <a:lightRig rig="threePt" dir="tl"/>
          </a:scene3d>
          <a:sp3d>
            <a:bevelT w="25400" h="25400" prst="slope"/>
          </a:sp3d>
        </c:spPr>
      </c:pivotFmt>
      <c:pivotFmt>
        <c:idx val="15"/>
        <c:spPr>
          <a:solidFill>
            <a:srgbClr val="0099CC"/>
          </a:solidFill>
          <a:ln>
            <a:noFill/>
          </a:ln>
          <a:effectLst>
            <a:outerShdw blurRad="50800" dist="38100" dir="5400000" rotWithShape="0">
              <a:srgbClr val="000000">
                <a:alpha val="60000"/>
              </a:srgbClr>
            </a:outerShdw>
          </a:effectLst>
          <a:scene3d>
            <a:camera prst="orthographicFront">
              <a:rot lat="0" lon="0" rev="0"/>
            </a:camera>
            <a:lightRig rig="threePt" dir="tl"/>
          </a:scene3d>
          <a:sp3d>
            <a:bevelT w="25400" h="25400" prst="slope"/>
          </a:sp3d>
        </c:spPr>
      </c:pivotFmt>
    </c:pivotFmts>
    <c:plotArea>
      <c:layout/>
      <c:doughnutChart>
        <c:varyColors val="1"/>
        <c:ser>
          <c:idx val="0"/>
          <c:order val="0"/>
          <c:tx>
            <c:strRef>
              <c:f>pivot!$B$3</c:f>
              <c:strCache>
                <c:ptCount val="1"/>
                <c:pt idx="0">
                  <c:v>Total</c:v>
                </c:pt>
              </c:strCache>
            </c:strRef>
          </c:tx>
          <c:dPt>
            <c:idx val="0"/>
            <c:bubble3D val="0"/>
            <c:spPr>
              <a:solidFill>
                <a:srgbClr val="0000FF"/>
              </a:solidFill>
              <a:ln>
                <a:noFill/>
              </a:ln>
              <a:effectLst>
                <a:outerShdw blurRad="50800" dist="38100" dir="5400000" rotWithShape="0">
                  <a:srgbClr val="000000">
                    <a:alpha val="60000"/>
                  </a:srgbClr>
                </a:outerShdw>
              </a:effectLst>
              <a:scene3d>
                <a:camera prst="orthographicFront">
                  <a:rot lat="0" lon="0" rev="0"/>
                </a:camera>
                <a:lightRig rig="threePt" dir="tl"/>
              </a:scene3d>
              <a:sp3d>
                <a:bevelT w="25400" h="25400" prst="slope"/>
              </a:sp3d>
            </c:spPr>
            <c:extLst>
              <c:ext xmlns:c16="http://schemas.microsoft.com/office/drawing/2014/chart" uri="{C3380CC4-5D6E-409C-BE32-E72D297353CC}">
                <c16:uniqueId val="{0000000C-FB5B-4052-8629-0CB1D9096F35}"/>
              </c:ext>
            </c:extLst>
          </c:dPt>
          <c:dPt>
            <c:idx val="1"/>
            <c:bubble3D val="0"/>
            <c:spPr>
              <a:solidFill>
                <a:srgbClr val="B3EBFF"/>
              </a:solidFill>
              <a:ln>
                <a:noFill/>
              </a:ln>
              <a:effectLst>
                <a:outerShdw blurRad="50800" dist="38100" dir="5400000" rotWithShape="0">
                  <a:srgbClr val="000000">
                    <a:alpha val="60000"/>
                  </a:srgbClr>
                </a:outerShdw>
              </a:effectLst>
              <a:scene3d>
                <a:camera prst="orthographicFront">
                  <a:rot lat="0" lon="0" rev="0"/>
                </a:camera>
                <a:lightRig rig="threePt" dir="tl"/>
              </a:scene3d>
              <a:sp3d>
                <a:bevelT w="25400" h="25400" prst="slope"/>
              </a:sp3d>
            </c:spPr>
            <c:extLst>
              <c:ext xmlns:c16="http://schemas.microsoft.com/office/drawing/2014/chart" uri="{C3380CC4-5D6E-409C-BE32-E72D297353CC}">
                <c16:uniqueId val="{0000000E-FB5B-4052-8629-0CB1D9096F35}"/>
              </c:ext>
            </c:extLst>
          </c:dPt>
          <c:dPt>
            <c:idx val="2"/>
            <c:bubble3D val="0"/>
            <c:spPr>
              <a:solidFill>
                <a:srgbClr val="00FFFF"/>
              </a:solidFill>
              <a:ln>
                <a:noFill/>
              </a:ln>
              <a:effectLst>
                <a:outerShdw blurRad="50800" dist="38100" dir="5400000" rotWithShape="0">
                  <a:srgbClr val="000000">
                    <a:alpha val="60000"/>
                  </a:srgbClr>
                </a:outerShdw>
              </a:effectLst>
              <a:scene3d>
                <a:camera prst="orthographicFront">
                  <a:rot lat="0" lon="0" rev="0"/>
                </a:camera>
                <a:lightRig rig="threePt" dir="tl"/>
              </a:scene3d>
              <a:sp3d>
                <a:bevelT w="25400" h="25400" prst="slope"/>
              </a:sp3d>
            </c:spPr>
            <c:extLst>
              <c:ext xmlns:c16="http://schemas.microsoft.com/office/drawing/2014/chart" uri="{C3380CC4-5D6E-409C-BE32-E72D297353CC}">
                <c16:uniqueId val="{00000010-FB5B-4052-8629-0CB1D9096F35}"/>
              </c:ext>
            </c:extLst>
          </c:dPt>
          <c:dPt>
            <c:idx val="3"/>
            <c:bubble3D val="0"/>
            <c:spPr>
              <a:solidFill>
                <a:srgbClr val="0099CC"/>
              </a:solidFill>
              <a:ln>
                <a:noFill/>
              </a:ln>
              <a:effectLst>
                <a:outerShdw blurRad="50800" dist="38100" dir="5400000" rotWithShape="0">
                  <a:srgbClr val="000000">
                    <a:alpha val="60000"/>
                  </a:srgbClr>
                </a:outerShdw>
              </a:effectLst>
              <a:scene3d>
                <a:camera prst="orthographicFront">
                  <a:rot lat="0" lon="0" rev="0"/>
                </a:camera>
                <a:lightRig rig="threePt" dir="tl"/>
              </a:scene3d>
              <a:sp3d>
                <a:bevelT w="25400" h="25400" prst="slope"/>
              </a:sp3d>
            </c:spPr>
            <c:extLst>
              <c:ext xmlns:c16="http://schemas.microsoft.com/office/drawing/2014/chart" uri="{C3380CC4-5D6E-409C-BE32-E72D297353CC}">
                <c16:uniqueId val="{00000012-FB5B-4052-8629-0CB1D9096F35}"/>
              </c:ext>
            </c:extLst>
          </c:dPt>
          <c:cat>
            <c:strRef>
              <c:f>pivot!$A$4:$A$8</c:f>
              <c:strCache>
                <c:ptCount val="4"/>
                <c:pt idx="0">
                  <c:v>East</c:v>
                </c:pt>
                <c:pt idx="1">
                  <c:v>North</c:v>
                </c:pt>
                <c:pt idx="2">
                  <c:v>South</c:v>
                </c:pt>
                <c:pt idx="3">
                  <c:v>West</c:v>
                </c:pt>
              </c:strCache>
            </c:strRef>
          </c:cat>
          <c:val>
            <c:numRef>
              <c:f>pivot!$B$4:$B$8</c:f>
              <c:numCache>
                <c:formatCode>_("₱"* #,##0.00_);_("₱"* \(#,##0.00\);_("₱"* "-"??_);_(@_)</c:formatCode>
                <c:ptCount val="4"/>
                <c:pt idx="0">
                  <c:v>1165.691</c:v>
                </c:pt>
                <c:pt idx="1">
                  <c:v>533.58749999999998</c:v>
                </c:pt>
                <c:pt idx="2">
                  <c:v>2310.7910000000002</c:v>
                </c:pt>
                <c:pt idx="3">
                  <c:v>1048.145</c:v>
                </c:pt>
              </c:numCache>
            </c:numRef>
          </c:val>
          <c:extLst>
            <c:ext xmlns:c16="http://schemas.microsoft.com/office/drawing/2014/chart" uri="{C3380CC4-5D6E-409C-BE32-E72D297353CC}">
              <c16:uniqueId val="{00000013-FB5B-4052-8629-0CB1D9096F3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lt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71101</xdr:colOff>
      <xdr:row>12</xdr:row>
      <xdr:rowOff>101286</xdr:rowOff>
    </xdr:from>
    <xdr:to>
      <xdr:col>10</xdr:col>
      <xdr:colOff>912253</xdr:colOff>
      <xdr:row>29</xdr:row>
      <xdr:rowOff>13416</xdr:rowOff>
    </xdr:to>
    <xdr:graphicFrame macro="">
      <xdr:nvGraphicFramePr>
        <xdr:cNvPr id="2" name="Chart 1">
          <a:extLst>
            <a:ext uri="{FF2B5EF4-FFF2-40B4-BE49-F238E27FC236}">
              <a16:creationId xmlns:a16="http://schemas.microsoft.com/office/drawing/2014/main" id="{311B3A93-B61E-4924-A285-5B928EE1DA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86947</xdr:colOff>
      <xdr:row>4</xdr:row>
      <xdr:rowOff>144780</xdr:rowOff>
    </xdr:from>
    <xdr:to>
      <xdr:col>7</xdr:col>
      <xdr:colOff>105994</xdr:colOff>
      <xdr:row>11</xdr:row>
      <xdr:rowOff>154306</xdr:rowOff>
    </xdr:to>
    <xdr:grpSp>
      <xdr:nvGrpSpPr>
        <xdr:cNvPr id="23" name="Group 22">
          <a:extLst>
            <a:ext uri="{FF2B5EF4-FFF2-40B4-BE49-F238E27FC236}">
              <a16:creationId xmlns:a16="http://schemas.microsoft.com/office/drawing/2014/main" id="{9E0E6CC6-9F4A-41C7-AC6B-748F4C757112}"/>
            </a:ext>
          </a:extLst>
        </xdr:cNvPr>
        <xdr:cNvGrpSpPr/>
      </xdr:nvGrpSpPr>
      <xdr:grpSpPr>
        <a:xfrm>
          <a:off x="2148095" y="941132"/>
          <a:ext cx="2767243" cy="1430469"/>
          <a:chOff x="2128018" y="1012917"/>
          <a:chExt cx="2740476" cy="1491192"/>
        </a:xfrm>
      </xdr:grpSpPr>
      <xdr:sp macro="" textlink="">
        <xdr:nvSpPr>
          <xdr:cNvPr id="3" name="Rectangle 2">
            <a:extLst>
              <a:ext uri="{FF2B5EF4-FFF2-40B4-BE49-F238E27FC236}">
                <a16:creationId xmlns:a16="http://schemas.microsoft.com/office/drawing/2014/main" id="{0020C787-E7CA-46BF-BB3F-AC914D0915E0}"/>
              </a:ext>
            </a:extLst>
          </xdr:cNvPr>
          <xdr:cNvSpPr/>
        </xdr:nvSpPr>
        <xdr:spPr>
          <a:xfrm>
            <a:off x="2128018" y="1012917"/>
            <a:ext cx="2692852" cy="1491192"/>
          </a:xfrm>
          <a:prstGeom prst="rect">
            <a:avLst/>
          </a:prstGeom>
          <a:solidFill>
            <a:schemeClr val="bg2">
              <a:lumMod val="2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sp macro="" textlink="">
        <xdr:nvSpPr>
          <xdr:cNvPr id="4" name="TextBox 3">
            <a:extLst>
              <a:ext uri="{FF2B5EF4-FFF2-40B4-BE49-F238E27FC236}">
                <a16:creationId xmlns:a16="http://schemas.microsoft.com/office/drawing/2014/main" id="{67FB0DAC-4EC9-4BAE-8366-8DD320617B60}"/>
              </a:ext>
            </a:extLst>
          </xdr:cNvPr>
          <xdr:cNvSpPr txBox="1"/>
        </xdr:nvSpPr>
        <xdr:spPr>
          <a:xfrm>
            <a:off x="2175642" y="1224584"/>
            <a:ext cx="2692852" cy="4614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1200" b="1">
                <a:solidFill>
                  <a:schemeClr val="bg1"/>
                </a:solidFill>
                <a:latin typeface="Bodoni MT" panose="02070603080606020203" pitchFamily="18" charset="0"/>
              </a:rPr>
              <a:t>TOTAL</a:t>
            </a:r>
            <a:r>
              <a:rPr lang="en-PH" sz="1200" b="1" baseline="0">
                <a:solidFill>
                  <a:schemeClr val="bg1"/>
                </a:solidFill>
                <a:latin typeface="Bodoni MT" panose="02070603080606020203" pitchFamily="18" charset="0"/>
              </a:rPr>
              <a:t> REVENUE</a:t>
            </a:r>
            <a:endParaRPr lang="en-PH" sz="1200" b="1">
              <a:solidFill>
                <a:schemeClr val="bg1"/>
              </a:solidFill>
              <a:latin typeface="Bodoni MT" panose="02070603080606020203" pitchFamily="18" charset="0"/>
            </a:endParaRPr>
          </a:p>
        </xdr:txBody>
      </xdr:sp>
      <xdr:sp macro="" textlink="pivot!D20">
        <xdr:nvSpPr>
          <xdr:cNvPr id="5" name="TextBox 4">
            <a:extLst>
              <a:ext uri="{FF2B5EF4-FFF2-40B4-BE49-F238E27FC236}">
                <a16:creationId xmlns:a16="http://schemas.microsoft.com/office/drawing/2014/main" id="{78C6227D-ACC4-4A6F-A9E6-31065E9B4B9B}"/>
              </a:ext>
            </a:extLst>
          </xdr:cNvPr>
          <xdr:cNvSpPr txBox="1"/>
        </xdr:nvSpPr>
        <xdr:spPr>
          <a:xfrm>
            <a:off x="2194693" y="1571927"/>
            <a:ext cx="2506853" cy="69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B6F94CD-9355-4798-8609-D26CB69B383E}" type="TxLink">
              <a:rPr lang="en-US" sz="3600" b="1" i="0" u="none" strike="noStrike">
                <a:solidFill>
                  <a:schemeClr val="bg1"/>
                </a:solidFill>
                <a:latin typeface="Century Gothic"/>
              </a:rPr>
              <a:pPr algn="ctr"/>
              <a:t> ₱5,058.21 </a:t>
            </a:fld>
            <a:endParaRPr lang="en-US" sz="3600" b="1">
              <a:solidFill>
                <a:schemeClr val="bg1"/>
              </a:solidFill>
            </a:endParaRPr>
          </a:p>
        </xdr:txBody>
      </xdr:sp>
    </xdr:grpSp>
    <xdr:clientData/>
  </xdr:twoCellAnchor>
  <xdr:twoCellAnchor>
    <xdr:from>
      <xdr:col>10</xdr:col>
      <xdr:colOff>1236873</xdr:colOff>
      <xdr:row>29</xdr:row>
      <xdr:rowOff>80745</xdr:rowOff>
    </xdr:from>
    <xdr:to>
      <xdr:col>16</xdr:col>
      <xdr:colOff>282591</xdr:colOff>
      <xdr:row>43</xdr:row>
      <xdr:rowOff>146539</xdr:rowOff>
    </xdr:to>
    <xdr:graphicFrame macro="">
      <xdr:nvGraphicFramePr>
        <xdr:cNvPr id="6" name="Chart 5">
          <a:extLst>
            <a:ext uri="{FF2B5EF4-FFF2-40B4-BE49-F238E27FC236}">
              <a16:creationId xmlns:a16="http://schemas.microsoft.com/office/drawing/2014/main" id="{39B99975-1E25-449F-9CCD-A19DAE7AD9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67076</xdr:colOff>
      <xdr:row>29</xdr:row>
      <xdr:rowOff>80492</xdr:rowOff>
    </xdr:from>
    <xdr:to>
      <xdr:col>10</xdr:col>
      <xdr:colOff>898837</xdr:colOff>
      <xdr:row>43</xdr:row>
      <xdr:rowOff>156692</xdr:rowOff>
    </xdr:to>
    <xdr:graphicFrame macro="">
      <xdr:nvGraphicFramePr>
        <xdr:cNvPr id="8" name="Chart 7">
          <a:extLst>
            <a:ext uri="{FF2B5EF4-FFF2-40B4-BE49-F238E27FC236}">
              <a16:creationId xmlns:a16="http://schemas.microsoft.com/office/drawing/2014/main" id="{63B88AA9-056F-4EA9-8BEB-A92E26F36F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121227</xdr:colOff>
      <xdr:row>14</xdr:row>
      <xdr:rowOff>74883</xdr:rowOff>
    </xdr:from>
    <xdr:to>
      <xdr:col>2</xdr:col>
      <xdr:colOff>581647</xdr:colOff>
      <xdr:row>21</xdr:row>
      <xdr:rowOff>88298</xdr:rowOff>
    </xdr:to>
    <mc:AlternateContent xmlns:mc="http://schemas.openxmlformats.org/markup-compatibility/2006" xmlns:a14="http://schemas.microsoft.com/office/drawing/2010/main">
      <mc:Choice Requires="a14">
        <xdr:graphicFrame macro="">
          <xdr:nvGraphicFramePr>
            <xdr:cNvPr id="13" name="region 1">
              <a:extLst>
                <a:ext uri="{FF2B5EF4-FFF2-40B4-BE49-F238E27FC236}">
                  <a16:creationId xmlns:a16="http://schemas.microsoft.com/office/drawing/2014/main" id="{2A69A05F-67E9-41DC-BFC2-BB0315D41A0F}"/>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21227" y="3023097"/>
              <a:ext cx="1821134" cy="149508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103909</xdr:colOff>
      <xdr:row>7</xdr:row>
      <xdr:rowOff>115129</xdr:rowOff>
    </xdr:from>
    <xdr:to>
      <xdr:col>2</xdr:col>
      <xdr:colOff>560036</xdr:colOff>
      <xdr:row>13</xdr:row>
      <xdr:rowOff>61466</xdr:rowOff>
    </xdr:to>
    <mc:AlternateContent xmlns:mc="http://schemas.openxmlformats.org/markup-compatibility/2006" xmlns:a14="http://schemas.microsoft.com/office/drawing/2010/main">
      <mc:Choice Requires="a14">
        <xdr:graphicFrame macro="">
          <xdr:nvGraphicFramePr>
            <xdr:cNvPr id="12" name="category 1">
              <a:extLst>
                <a:ext uri="{FF2B5EF4-FFF2-40B4-BE49-F238E27FC236}">
                  <a16:creationId xmlns:a16="http://schemas.microsoft.com/office/drawing/2014/main" id="{A681BF62-A387-4981-A4E3-A07F2BE4B9A1}"/>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03909" y="1581677"/>
              <a:ext cx="1816841" cy="1216337"/>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103909</xdr:colOff>
      <xdr:row>22</xdr:row>
      <xdr:rowOff>20733</xdr:rowOff>
    </xdr:from>
    <xdr:to>
      <xdr:col>2</xdr:col>
      <xdr:colOff>564329</xdr:colOff>
      <xdr:row>27</xdr:row>
      <xdr:rowOff>134642</xdr:rowOff>
    </xdr:to>
    <mc:AlternateContent xmlns:mc="http://schemas.openxmlformats.org/markup-compatibility/2006" xmlns:a14="http://schemas.microsoft.com/office/drawing/2010/main">
      <mc:Choice Requires="a14">
        <xdr:graphicFrame macro="">
          <xdr:nvGraphicFramePr>
            <xdr:cNvPr id="14" name="Year_Month 1">
              <a:extLst>
                <a:ext uri="{FF2B5EF4-FFF2-40B4-BE49-F238E27FC236}">
                  <a16:creationId xmlns:a16="http://schemas.microsoft.com/office/drawing/2014/main" id="{F1FF9C12-23A3-44DD-87A6-3EF7F7A6F6DA}"/>
                </a:ext>
              </a:extLst>
            </xdr:cNvPr>
            <xdr:cNvGraphicFramePr/>
          </xdr:nvGraphicFramePr>
          <xdr:xfrm>
            <a:off x="0" y="0"/>
            <a:ext cx="0" cy="0"/>
          </xdr:xfrm>
          <a:graphic>
            <a:graphicData uri="http://schemas.microsoft.com/office/drawing/2010/slicer">
              <sle:slicer xmlns:sle="http://schemas.microsoft.com/office/drawing/2010/slicer" name="Year_Month 1"/>
            </a:graphicData>
          </a:graphic>
        </xdr:graphicFrame>
      </mc:Choice>
      <mc:Fallback xmlns="">
        <xdr:sp macro="" textlink="">
          <xdr:nvSpPr>
            <xdr:cNvPr id="0" name=""/>
            <xdr:cNvSpPr>
              <a:spLocks noTextEdit="1"/>
            </xdr:cNvSpPr>
          </xdr:nvSpPr>
          <xdr:spPr>
            <a:xfrm>
              <a:off x="103909" y="4662281"/>
              <a:ext cx="1821134" cy="117224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1227632</xdr:colOff>
      <xdr:row>12</xdr:row>
      <xdr:rowOff>94204</xdr:rowOff>
    </xdr:from>
    <xdr:to>
      <xdr:col>16</xdr:col>
      <xdr:colOff>261675</xdr:colOff>
      <xdr:row>29</xdr:row>
      <xdr:rowOff>8315</xdr:rowOff>
    </xdr:to>
    <xdr:graphicFrame macro="">
      <xdr:nvGraphicFramePr>
        <xdr:cNvPr id="15" name="Chart 14">
          <a:extLst>
            <a:ext uri="{FF2B5EF4-FFF2-40B4-BE49-F238E27FC236}">
              <a16:creationId xmlns:a16="http://schemas.microsoft.com/office/drawing/2014/main" id="{AC2F3FF1-A487-413E-AC2A-BDDEA1FEDF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398097</xdr:colOff>
      <xdr:row>4</xdr:row>
      <xdr:rowOff>144780</xdr:rowOff>
    </xdr:from>
    <xdr:to>
      <xdr:col>10</xdr:col>
      <xdr:colOff>2458216</xdr:colOff>
      <xdr:row>11</xdr:row>
      <xdr:rowOff>154306</xdr:rowOff>
    </xdr:to>
    <xdr:grpSp>
      <xdr:nvGrpSpPr>
        <xdr:cNvPr id="22" name="Group 21">
          <a:extLst>
            <a:ext uri="{FF2B5EF4-FFF2-40B4-BE49-F238E27FC236}">
              <a16:creationId xmlns:a16="http://schemas.microsoft.com/office/drawing/2014/main" id="{80E02DDF-7567-4333-A2E8-341D66192C4D}"/>
            </a:ext>
          </a:extLst>
        </xdr:cNvPr>
        <xdr:cNvGrpSpPr/>
      </xdr:nvGrpSpPr>
      <xdr:grpSpPr>
        <a:xfrm>
          <a:off x="6581540" y="941132"/>
          <a:ext cx="2747168" cy="1430469"/>
          <a:chOff x="5001847" y="999008"/>
          <a:chExt cx="2740476" cy="1491192"/>
        </a:xfrm>
      </xdr:grpSpPr>
      <xdr:sp macro="" textlink="">
        <xdr:nvSpPr>
          <xdr:cNvPr id="16" name="Rectangle 15">
            <a:extLst>
              <a:ext uri="{FF2B5EF4-FFF2-40B4-BE49-F238E27FC236}">
                <a16:creationId xmlns:a16="http://schemas.microsoft.com/office/drawing/2014/main" id="{928D5283-BEDD-49FB-A9BA-E8EC08EDAC23}"/>
              </a:ext>
            </a:extLst>
          </xdr:cNvPr>
          <xdr:cNvSpPr/>
        </xdr:nvSpPr>
        <xdr:spPr>
          <a:xfrm>
            <a:off x="5001847" y="999008"/>
            <a:ext cx="2692852" cy="1491192"/>
          </a:xfrm>
          <a:prstGeom prst="rect">
            <a:avLst/>
          </a:prstGeom>
          <a:solidFill>
            <a:schemeClr val="bg2">
              <a:lumMod val="2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sp macro="" textlink="">
        <xdr:nvSpPr>
          <xdr:cNvPr id="17" name="TextBox 16">
            <a:extLst>
              <a:ext uri="{FF2B5EF4-FFF2-40B4-BE49-F238E27FC236}">
                <a16:creationId xmlns:a16="http://schemas.microsoft.com/office/drawing/2014/main" id="{1B701029-F933-4527-91EE-D72A4758C3B1}"/>
              </a:ext>
            </a:extLst>
          </xdr:cNvPr>
          <xdr:cNvSpPr txBox="1"/>
        </xdr:nvSpPr>
        <xdr:spPr>
          <a:xfrm>
            <a:off x="5049471" y="1210675"/>
            <a:ext cx="2692852" cy="4614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1200" b="1">
                <a:solidFill>
                  <a:schemeClr val="bg1"/>
                </a:solidFill>
                <a:latin typeface="Bodoni MT" panose="02070603080606020203" pitchFamily="18" charset="0"/>
              </a:rPr>
              <a:t>TOTAL</a:t>
            </a:r>
            <a:r>
              <a:rPr lang="en-PH" sz="1200" b="1" baseline="0">
                <a:solidFill>
                  <a:schemeClr val="bg1"/>
                </a:solidFill>
                <a:latin typeface="Bodoni MT" panose="02070603080606020203" pitchFamily="18" charset="0"/>
              </a:rPr>
              <a:t> QUANTITY SOLD</a:t>
            </a:r>
          </a:p>
        </xdr:txBody>
      </xdr:sp>
      <xdr:sp macro="" textlink="pivot!E20">
        <xdr:nvSpPr>
          <xdr:cNvPr id="18" name="TextBox 17">
            <a:extLst>
              <a:ext uri="{FF2B5EF4-FFF2-40B4-BE49-F238E27FC236}">
                <a16:creationId xmlns:a16="http://schemas.microsoft.com/office/drawing/2014/main" id="{00455BC5-D5DB-4165-8BCA-9262C2EBEC40}"/>
              </a:ext>
            </a:extLst>
          </xdr:cNvPr>
          <xdr:cNvSpPr txBox="1"/>
        </xdr:nvSpPr>
        <xdr:spPr>
          <a:xfrm>
            <a:off x="5068522" y="1558018"/>
            <a:ext cx="2506853" cy="69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C7A2522-86A2-4AAF-8820-CF3D33405AC5}" type="TxLink">
              <a:rPr lang="en-US" sz="3600" b="1" i="0" u="none" strike="noStrike">
                <a:solidFill>
                  <a:schemeClr val="bg1"/>
                </a:solidFill>
                <a:latin typeface="Century Gothic"/>
              </a:rPr>
              <a:pPr algn="ctr"/>
              <a:t>56</a:t>
            </a:fld>
            <a:endParaRPr lang="en-US" sz="3600" b="1">
              <a:solidFill>
                <a:schemeClr val="bg1"/>
              </a:solidFill>
            </a:endParaRPr>
          </a:p>
        </xdr:txBody>
      </xdr:sp>
    </xdr:grpSp>
    <xdr:clientData/>
  </xdr:twoCellAnchor>
  <xdr:twoCellAnchor>
    <xdr:from>
      <xdr:col>12</xdr:col>
      <xdr:colOff>285914</xdr:colOff>
      <xdr:row>4</xdr:row>
      <xdr:rowOff>144780</xdr:rowOff>
    </xdr:from>
    <xdr:to>
      <xdr:col>16</xdr:col>
      <xdr:colOff>259604</xdr:colOff>
      <xdr:row>11</xdr:row>
      <xdr:rowOff>154306</xdr:rowOff>
    </xdr:to>
    <xdr:grpSp>
      <xdr:nvGrpSpPr>
        <xdr:cNvPr id="7" name="Group 6">
          <a:extLst>
            <a:ext uri="{FF2B5EF4-FFF2-40B4-BE49-F238E27FC236}">
              <a16:creationId xmlns:a16="http://schemas.microsoft.com/office/drawing/2014/main" id="{5E476201-BC98-4600-8AEB-8D4DAAD6A634}"/>
            </a:ext>
          </a:extLst>
        </xdr:cNvPr>
        <xdr:cNvGrpSpPr/>
      </xdr:nvGrpSpPr>
      <xdr:grpSpPr>
        <a:xfrm>
          <a:off x="10982021" y="941132"/>
          <a:ext cx="2753116" cy="1430469"/>
          <a:chOff x="7815199" y="985098"/>
          <a:chExt cx="2740476" cy="1491192"/>
        </a:xfrm>
      </xdr:grpSpPr>
      <xdr:sp macro="" textlink="">
        <xdr:nvSpPr>
          <xdr:cNvPr id="19" name="Rectangle 18">
            <a:extLst>
              <a:ext uri="{FF2B5EF4-FFF2-40B4-BE49-F238E27FC236}">
                <a16:creationId xmlns:a16="http://schemas.microsoft.com/office/drawing/2014/main" id="{E18B98B1-F780-499E-995F-7616028AE3AA}"/>
              </a:ext>
            </a:extLst>
          </xdr:cNvPr>
          <xdr:cNvSpPr/>
        </xdr:nvSpPr>
        <xdr:spPr>
          <a:xfrm>
            <a:off x="7815199" y="985098"/>
            <a:ext cx="2692852" cy="1491192"/>
          </a:xfrm>
          <a:prstGeom prst="rect">
            <a:avLst/>
          </a:prstGeom>
          <a:solidFill>
            <a:schemeClr val="bg2">
              <a:lumMod val="2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sp macro="" textlink="">
        <xdr:nvSpPr>
          <xdr:cNvPr id="20" name="TextBox 19">
            <a:extLst>
              <a:ext uri="{FF2B5EF4-FFF2-40B4-BE49-F238E27FC236}">
                <a16:creationId xmlns:a16="http://schemas.microsoft.com/office/drawing/2014/main" id="{3061E6C6-22C6-4CBA-9087-F726209C3B58}"/>
              </a:ext>
            </a:extLst>
          </xdr:cNvPr>
          <xdr:cNvSpPr txBox="1"/>
        </xdr:nvSpPr>
        <xdr:spPr>
          <a:xfrm>
            <a:off x="7862823" y="1196765"/>
            <a:ext cx="2692852" cy="4614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1200" b="1">
                <a:solidFill>
                  <a:schemeClr val="bg1"/>
                </a:solidFill>
                <a:latin typeface="Bodoni MT" panose="02070603080606020203" pitchFamily="18" charset="0"/>
              </a:rPr>
              <a:t>AVERAGE</a:t>
            </a:r>
            <a:r>
              <a:rPr lang="en-PH" sz="1200" b="1" baseline="0">
                <a:solidFill>
                  <a:schemeClr val="bg1"/>
                </a:solidFill>
                <a:latin typeface="Bodoni MT" panose="02070603080606020203" pitchFamily="18" charset="0"/>
              </a:rPr>
              <a:t> DISCOUNT</a:t>
            </a:r>
            <a:endParaRPr lang="en-PH" sz="1200" b="1">
              <a:solidFill>
                <a:schemeClr val="bg1"/>
              </a:solidFill>
              <a:latin typeface="Bodoni MT" panose="02070603080606020203" pitchFamily="18" charset="0"/>
            </a:endParaRPr>
          </a:p>
        </xdr:txBody>
      </xdr:sp>
      <xdr:sp macro="" textlink="pivot!F20">
        <xdr:nvSpPr>
          <xdr:cNvPr id="21" name="TextBox 20">
            <a:extLst>
              <a:ext uri="{FF2B5EF4-FFF2-40B4-BE49-F238E27FC236}">
                <a16:creationId xmlns:a16="http://schemas.microsoft.com/office/drawing/2014/main" id="{BB52A215-6C93-43F6-B73D-5161BA65093E}"/>
              </a:ext>
            </a:extLst>
          </xdr:cNvPr>
          <xdr:cNvSpPr txBox="1"/>
        </xdr:nvSpPr>
        <xdr:spPr>
          <a:xfrm>
            <a:off x="7881874" y="1544108"/>
            <a:ext cx="2506853" cy="69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682A21-4497-464C-92FB-3B7388DC0A00}" type="TxLink">
              <a:rPr lang="en-US" sz="3600" b="1" i="0" u="none" strike="noStrike">
                <a:solidFill>
                  <a:schemeClr val="bg1"/>
                </a:solidFill>
                <a:latin typeface="Century Gothic"/>
              </a:rPr>
              <a:pPr algn="ctr"/>
              <a:t> ₱0.11 </a:t>
            </a:fld>
            <a:endParaRPr lang="en-US" sz="3600" b="1">
              <a:solidFill>
                <a:schemeClr val="bg1"/>
              </a:solidFill>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898.665191319444" createdVersion="7" refreshedVersion="7" minRefreshableVersion="3" recordCount="24" xr:uid="{655F2C5B-3644-4DC0-A1F0-E1BA0D135522}">
  <cacheSource type="worksheet">
    <worksheetSource name="sales_sample3"/>
  </cacheSource>
  <cacheFields count="15">
    <cacheField name="order_id" numFmtId="0">
      <sharedItems/>
    </cacheField>
    <cacheField name="order_date" numFmtId="14">
      <sharedItems containsSemiMixedTypes="0" containsNonDate="0" containsDate="1" containsString="0" minDate="2025-01-03T00:00:00" maxDate="2025-03-21T00:00:00"/>
    </cacheField>
    <cacheField name="Year_Month" numFmtId="14">
      <sharedItems count="3">
        <s v="2025-Jan"/>
        <s v="2025-Feb"/>
        <s v="2025-Mar"/>
      </sharedItems>
    </cacheField>
    <cacheField name="quarter" numFmtId="14">
      <sharedItems/>
    </cacheField>
    <cacheField name="region" numFmtId="0">
      <sharedItems count="4">
        <s v="North"/>
        <s v="South"/>
        <s v="East"/>
        <s v="West"/>
      </sharedItems>
    </cacheField>
    <cacheField name="category" numFmtId="0">
      <sharedItems count="3">
        <s v="Electronics"/>
        <s v="Home"/>
        <s v="Clothing"/>
      </sharedItems>
    </cacheField>
    <cacheField name="subcategory" numFmtId="0">
      <sharedItems/>
    </cacheField>
    <cacheField name="product" numFmtId="0">
      <sharedItems count="6">
        <s v="AeroPods X"/>
        <s v="LiteBook 14"/>
        <s v="SpinMix 500"/>
        <s v="Cotton Tee"/>
        <s v="DustAway V7"/>
        <s v="Denim Flex"/>
      </sharedItems>
    </cacheField>
    <cacheField name="unit_price" numFmtId="2">
      <sharedItems containsSemiMixedTypes="0" containsString="0" containsNumber="1" minValue="12.99" maxValue="599"/>
    </cacheField>
    <cacheField name="quantity" numFmtId="1">
      <sharedItems containsSemiMixedTypes="0" containsString="0" containsNumber="1" containsInteger="1" minValue="1" maxValue="8"/>
    </cacheField>
    <cacheField name="discount_pct" numFmtId="0">
      <sharedItems containsSemiMixedTypes="0" containsString="0" containsNumber="1" minValue="0" maxValue="0.25"/>
    </cacheField>
    <cacheField name="discount_range" numFmtId="0">
      <sharedItems count="2">
        <s v="0-10%"/>
        <s v="11-30%"/>
      </sharedItems>
    </cacheField>
    <cacheField name="net_price" numFmtId="2">
      <sharedItems containsSemiMixedTypes="0" containsString="0" containsNumber="1" minValue="12.3405" maxValue="509.15"/>
    </cacheField>
    <cacheField name="revenue" numFmtId="2">
      <sharedItems containsSemiMixedTypes="0" containsString="0" containsNumber="1" minValue="29.9925" maxValue="1018.3"/>
    </cacheField>
    <cacheField name="payment_type" numFmtId="0">
      <sharedItems count="2">
        <s v="Card"/>
        <s v="Cash"/>
      </sharedItems>
    </cacheField>
  </cacheFields>
  <extLst>
    <ext xmlns:x14="http://schemas.microsoft.com/office/spreadsheetml/2009/9/main" uri="{725AE2AE-9491-48be-B2B4-4EB974FC3084}">
      <x14:pivotCacheDefinition pivotCacheId="17912416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s v="S0001"/>
    <d v="2025-01-03T00:00:00"/>
    <x v="0"/>
    <s v="Q1-2025"/>
    <x v="0"/>
    <x v="0"/>
    <s v="Headphones"/>
    <x v="0"/>
    <n v="79.989999999999995"/>
    <n v="2"/>
    <n v="0.1"/>
    <x v="0"/>
    <n v="71.991"/>
    <n v="143.982"/>
    <x v="0"/>
  </r>
  <r>
    <s v="S0002"/>
    <d v="2025-01-05T00:00:00"/>
    <x v="0"/>
    <s v="Q1-2025"/>
    <x v="1"/>
    <x v="0"/>
    <s v="Laptop"/>
    <x v="1"/>
    <n v="599"/>
    <n v="1"/>
    <n v="0.15"/>
    <x v="1"/>
    <n v="509.15"/>
    <n v="509.15"/>
    <x v="0"/>
  </r>
  <r>
    <s v="S0003"/>
    <d v="2025-01-06T00:00:00"/>
    <x v="0"/>
    <s v="Q1-2025"/>
    <x v="2"/>
    <x v="1"/>
    <s v="Blender"/>
    <x v="2"/>
    <n v="49.5"/>
    <n v="3"/>
    <n v="0"/>
    <x v="0"/>
    <n v="49.5"/>
    <n v="148.5"/>
    <x v="1"/>
  </r>
  <r>
    <s v="S0004"/>
    <d v="2025-01-10T00:00:00"/>
    <x v="0"/>
    <s v="Q1-2025"/>
    <x v="3"/>
    <x v="2"/>
    <s v="T-Shirt"/>
    <x v="3"/>
    <n v="12.99"/>
    <n v="5"/>
    <n v="0.05"/>
    <x v="0"/>
    <n v="12.3405"/>
    <n v="61.702500000000001"/>
    <x v="0"/>
  </r>
  <r>
    <s v="S0005"/>
    <d v="2025-01-12T00:00:00"/>
    <x v="0"/>
    <s v="Q1-2025"/>
    <x v="1"/>
    <x v="1"/>
    <s v="Vacuum"/>
    <x v="4"/>
    <n v="129"/>
    <n v="1"/>
    <n v="0.2"/>
    <x v="1"/>
    <n v="103.2"/>
    <n v="103.2"/>
    <x v="0"/>
  </r>
  <r>
    <s v="S0006"/>
    <d v="2025-01-15T00:00:00"/>
    <x v="0"/>
    <s v="Q1-2025"/>
    <x v="0"/>
    <x v="2"/>
    <s v="Jeans"/>
    <x v="5"/>
    <n v="39.99"/>
    <n v="2"/>
    <n v="0.25"/>
    <x v="1"/>
    <n v="29.9925"/>
    <n v="59.984999999999999"/>
    <x v="1"/>
  </r>
  <r>
    <s v="S0007"/>
    <d v="2025-01-18T00:00:00"/>
    <x v="0"/>
    <s v="Q1-2025"/>
    <x v="2"/>
    <x v="0"/>
    <s v="Headphones"/>
    <x v="0"/>
    <n v="79.989999999999995"/>
    <n v="1"/>
    <n v="0.1"/>
    <x v="0"/>
    <n v="71.991"/>
    <n v="71.991"/>
    <x v="0"/>
  </r>
  <r>
    <s v="S0008"/>
    <d v="2025-01-22T00:00:00"/>
    <x v="0"/>
    <s v="Q1-2025"/>
    <x v="3"/>
    <x v="1"/>
    <s v="Blender"/>
    <x v="2"/>
    <n v="49.5"/>
    <n v="2"/>
    <n v="0"/>
    <x v="0"/>
    <n v="49.5"/>
    <n v="99"/>
    <x v="0"/>
  </r>
  <r>
    <s v="S0009"/>
    <d v="2025-01-25T00:00:00"/>
    <x v="0"/>
    <s v="Q1-2025"/>
    <x v="1"/>
    <x v="0"/>
    <s v="Laptop"/>
    <x v="1"/>
    <n v="599"/>
    <n v="1"/>
    <n v="0.15"/>
    <x v="1"/>
    <n v="509.15"/>
    <n v="509.15"/>
    <x v="0"/>
  </r>
  <r>
    <s v="S0010"/>
    <d v="2025-02-02T00:00:00"/>
    <x v="1"/>
    <s v="Q1-2025"/>
    <x v="0"/>
    <x v="1"/>
    <s v="Vacuum"/>
    <x v="4"/>
    <n v="129"/>
    <n v="1"/>
    <n v="0.1"/>
    <x v="0"/>
    <n v="116.10000000000001"/>
    <n v="116.10000000000001"/>
    <x v="1"/>
  </r>
  <r>
    <s v="S0011"/>
    <d v="2025-02-04T00:00:00"/>
    <x v="1"/>
    <s v="Q1-2025"/>
    <x v="2"/>
    <x v="2"/>
    <s v="T-Shirt"/>
    <x v="3"/>
    <n v="12.99"/>
    <n v="8"/>
    <n v="0.05"/>
    <x v="0"/>
    <n v="12.3405"/>
    <n v="98.724000000000004"/>
    <x v="0"/>
  </r>
  <r>
    <s v="S0012"/>
    <d v="2025-02-07T00:00:00"/>
    <x v="1"/>
    <s v="Q1-2025"/>
    <x v="3"/>
    <x v="2"/>
    <s v="Jeans"/>
    <x v="5"/>
    <n v="39.99"/>
    <n v="1"/>
    <n v="0.25"/>
    <x v="1"/>
    <n v="29.9925"/>
    <n v="29.9925"/>
    <x v="0"/>
  </r>
  <r>
    <s v="S0013"/>
    <d v="2025-02-09T00:00:00"/>
    <x v="1"/>
    <s v="Q1-2025"/>
    <x v="1"/>
    <x v="0"/>
    <s v="Laptop"/>
    <x v="1"/>
    <n v="599"/>
    <n v="2"/>
    <n v="0.15"/>
    <x v="1"/>
    <n v="509.15"/>
    <n v="1018.3"/>
    <x v="0"/>
  </r>
  <r>
    <s v="S0014"/>
    <d v="2025-02-10T00:00:00"/>
    <x v="1"/>
    <s v="Q1-2025"/>
    <x v="0"/>
    <x v="1"/>
    <s v="Blender"/>
    <x v="2"/>
    <n v="49.5"/>
    <n v="1"/>
    <n v="0"/>
    <x v="0"/>
    <n v="49.5"/>
    <n v="49.5"/>
    <x v="1"/>
  </r>
  <r>
    <s v="S0015"/>
    <d v="2025-02-13T00:00:00"/>
    <x v="1"/>
    <s v="Q1-2025"/>
    <x v="2"/>
    <x v="0"/>
    <s v="Headphones"/>
    <x v="0"/>
    <n v="79.989999999999995"/>
    <n v="4"/>
    <n v="0.1"/>
    <x v="0"/>
    <n v="71.991"/>
    <n v="287.964"/>
    <x v="0"/>
  </r>
  <r>
    <s v="S0016"/>
    <d v="2025-02-18T00:00:00"/>
    <x v="1"/>
    <s v="Q1-2025"/>
    <x v="3"/>
    <x v="1"/>
    <s v="Vacuum"/>
    <x v="4"/>
    <n v="129"/>
    <n v="2"/>
    <n v="0.1"/>
    <x v="0"/>
    <n v="116.10000000000001"/>
    <n v="232.20000000000002"/>
    <x v="0"/>
  </r>
  <r>
    <s v="S0017"/>
    <d v="2025-03-01T00:00:00"/>
    <x v="2"/>
    <s v="Q1-2025"/>
    <x v="0"/>
    <x v="2"/>
    <s v="T-Shirt"/>
    <x v="3"/>
    <n v="12.99"/>
    <n v="6"/>
    <n v="0.05"/>
    <x v="0"/>
    <n v="12.3405"/>
    <n v="74.043000000000006"/>
    <x v="0"/>
  </r>
  <r>
    <s v="S0018"/>
    <d v="2025-03-02T00:00:00"/>
    <x v="2"/>
    <s v="Q1-2025"/>
    <x v="1"/>
    <x v="0"/>
    <s v="Headphones"/>
    <x v="0"/>
    <n v="79.989999999999995"/>
    <n v="1"/>
    <n v="0.1"/>
    <x v="0"/>
    <n v="71.991"/>
    <n v="71.991"/>
    <x v="1"/>
  </r>
  <r>
    <s v="S0019"/>
    <d v="2025-03-05T00:00:00"/>
    <x v="2"/>
    <s v="Q1-2025"/>
    <x v="2"/>
    <x v="0"/>
    <s v="Laptop"/>
    <x v="1"/>
    <n v="599"/>
    <n v="1"/>
    <n v="0.15"/>
    <x v="1"/>
    <n v="509.15"/>
    <n v="509.15"/>
    <x v="0"/>
  </r>
  <r>
    <s v="S0020"/>
    <d v="2025-03-06T00:00:00"/>
    <x v="2"/>
    <s v="Q1-2025"/>
    <x v="3"/>
    <x v="1"/>
    <s v="Vacuum"/>
    <x v="4"/>
    <n v="129"/>
    <n v="1"/>
    <n v="0.1"/>
    <x v="0"/>
    <n v="116.10000000000001"/>
    <n v="116.10000000000001"/>
    <x v="0"/>
  </r>
  <r>
    <s v="S0021"/>
    <d v="2025-03-10T00:00:00"/>
    <x v="2"/>
    <s v="Q1-2025"/>
    <x v="1"/>
    <x v="1"/>
    <s v="Blender"/>
    <x v="2"/>
    <n v="49.5"/>
    <n v="2"/>
    <n v="0"/>
    <x v="0"/>
    <n v="49.5"/>
    <n v="99"/>
    <x v="1"/>
  </r>
  <r>
    <s v="S0022"/>
    <d v="2025-03-12T00:00:00"/>
    <x v="2"/>
    <s v="Q1-2025"/>
    <x v="0"/>
    <x v="2"/>
    <s v="Jeans"/>
    <x v="5"/>
    <n v="39.99"/>
    <n v="3"/>
    <n v="0.25"/>
    <x v="1"/>
    <n v="29.9925"/>
    <n v="89.977499999999992"/>
    <x v="0"/>
  </r>
  <r>
    <s v="S0023"/>
    <d v="2025-03-15T00:00:00"/>
    <x v="2"/>
    <s v="Q1-2025"/>
    <x v="2"/>
    <x v="2"/>
    <s v="T-Shirt"/>
    <x v="3"/>
    <n v="12.99"/>
    <n v="4"/>
    <n v="0.05"/>
    <x v="0"/>
    <n v="12.3405"/>
    <n v="49.362000000000002"/>
    <x v="0"/>
  </r>
  <r>
    <s v="S0024"/>
    <d v="2025-03-20T00:00:00"/>
    <x v="2"/>
    <s v="Q1-2025"/>
    <x v="3"/>
    <x v="0"/>
    <s v="Laptop"/>
    <x v="1"/>
    <n v="599"/>
    <n v="1"/>
    <n v="0.15"/>
    <x v="1"/>
    <n v="509.15"/>
    <n v="509.1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69F0A9-3978-42B0-BFB6-C5EDE1C52A4B}"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9:F20" firstHeaderRow="0" firstDataRow="1" firstDataCol="0"/>
  <pivotFields count="15">
    <pivotField showAll="0"/>
    <pivotField numFmtId="14" showAll="0"/>
    <pivotField showAll="0">
      <items count="4">
        <item x="1"/>
        <item x="0"/>
        <item x="2"/>
        <item t="default"/>
      </items>
    </pivotField>
    <pivotField showAll="0"/>
    <pivotField showAll="0">
      <items count="5">
        <item x="2"/>
        <item x="0"/>
        <item x="1"/>
        <item x="3"/>
        <item t="default"/>
      </items>
    </pivotField>
    <pivotField showAll="0">
      <items count="4">
        <item x="2"/>
        <item x="0"/>
        <item x="1"/>
        <item t="default"/>
      </items>
    </pivotField>
    <pivotField showAll="0"/>
    <pivotField showAll="0">
      <items count="7">
        <item x="0"/>
        <item x="3"/>
        <item x="5"/>
        <item x="4"/>
        <item x="1"/>
        <item x="2"/>
        <item t="default"/>
      </items>
    </pivotField>
    <pivotField numFmtId="2" showAll="0"/>
    <pivotField dataField="1" numFmtId="1" showAll="0"/>
    <pivotField dataField="1" showAll="0"/>
    <pivotField showAll="0"/>
    <pivotField numFmtId="2" showAll="0"/>
    <pivotField dataField="1" numFmtId="2" showAll="0"/>
    <pivotField showAll="0">
      <items count="3">
        <item x="0"/>
        <item x="1"/>
        <item t="default"/>
      </items>
    </pivotField>
  </pivotFields>
  <rowItems count="1">
    <i/>
  </rowItems>
  <colFields count="1">
    <field x="-2"/>
  </colFields>
  <colItems count="3">
    <i>
      <x/>
    </i>
    <i i="1">
      <x v="1"/>
    </i>
    <i i="2">
      <x v="2"/>
    </i>
  </colItems>
  <dataFields count="3">
    <dataField name="Sum of revenue" fld="13" baseField="0" baseItem="0" numFmtId="44"/>
    <dataField name="Sum of quantity" fld="9" baseField="0" baseItem="0" numFmtId="1"/>
    <dataField name="Average of discount_pct" fld="10" subtotal="average" baseField="0" baseItem="1"/>
  </dataFields>
  <formats count="2">
    <format dxfId="1">
      <pivotArea outline="0" collapsedLevelsAreSubtotals="1" fieldPosition="0"/>
    </format>
    <format dxfId="0">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E24EB4-6D69-4B4D-9B7F-BF478A18DC3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19:B26" firstHeaderRow="1" firstDataRow="1" firstDataCol="1"/>
  <pivotFields count="15">
    <pivotField showAll="0"/>
    <pivotField numFmtId="14" showAll="0"/>
    <pivotField showAll="0">
      <items count="4">
        <item x="1"/>
        <item x="0"/>
        <item x="2"/>
        <item t="default"/>
      </items>
    </pivotField>
    <pivotField showAll="0"/>
    <pivotField showAll="0">
      <items count="5">
        <item x="2"/>
        <item x="0"/>
        <item x="1"/>
        <item x="3"/>
        <item t="default"/>
      </items>
    </pivotField>
    <pivotField showAll="0">
      <items count="4">
        <item x="2"/>
        <item x="0"/>
        <item x="1"/>
        <item t="default"/>
      </items>
    </pivotField>
    <pivotField showAll="0"/>
    <pivotField axis="axisRow" showAll="0" sortType="ascending">
      <items count="7">
        <item x="0"/>
        <item x="3"/>
        <item x="5"/>
        <item x="4"/>
        <item x="1"/>
        <item x="2"/>
        <item t="default"/>
      </items>
      <autoSortScope>
        <pivotArea dataOnly="0" outline="0" fieldPosition="0">
          <references count="1">
            <reference field="4294967294" count="1" selected="0">
              <x v="0"/>
            </reference>
          </references>
        </pivotArea>
      </autoSortScope>
    </pivotField>
    <pivotField numFmtId="2" showAll="0"/>
    <pivotField numFmtId="1" showAll="0"/>
    <pivotField showAll="0"/>
    <pivotField showAll="0"/>
    <pivotField numFmtId="2" showAll="0"/>
    <pivotField dataField="1" numFmtId="2" showAll="0"/>
    <pivotField showAll="0"/>
  </pivotFields>
  <rowFields count="1">
    <field x="7"/>
  </rowFields>
  <rowItems count="7">
    <i>
      <x v="2"/>
    </i>
    <i>
      <x v="1"/>
    </i>
    <i>
      <x v="5"/>
    </i>
    <i>
      <x v="3"/>
    </i>
    <i>
      <x/>
    </i>
    <i>
      <x v="4"/>
    </i>
    <i t="grand">
      <x/>
    </i>
  </rowItems>
  <colItems count="1">
    <i/>
  </colItems>
  <dataFields count="1">
    <dataField name="Sum of revenue" fld="13" baseField="0" baseItem="0" numFmtId="44"/>
  </dataFields>
  <formats count="1">
    <format dxfId="2">
      <pivotArea outline="0" collapsedLevelsAreSubtotals="1" fieldPosition="0"/>
    </format>
  </formats>
  <chartFormats count="4">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8297B5-481F-43C2-A85B-446BCA777E0F}"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0:B33" firstHeaderRow="1" firstDataRow="1" firstDataCol="1"/>
  <pivotFields count="15">
    <pivotField showAll="0"/>
    <pivotField numFmtId="14" showAll="0"/>
    <pivotField showAll="0">
      <items count="4">
        <item x="1"/>
        <item x="0"/>
        <item x="2"/>
        <item t="default"/>
      </items>
    </pivotField>
    <pivotField showAll="0"/>
    <pivotField showAll="0">
      <items count="5">
        <item x="2"/>
        <item x="0"/>
        <item x="1"/>
        <item x="3"/>
        <item t="default"/>
      </items>
    </pivotField>
    <pivotField showAll="0">
      <items count="4">
        <item x="2"/>
        <item x="0"/>
        <item x="1"/>
        <item t="default"/>
      </items>
    </pivotField>
    <pivotField showAll="0"/>
    <pivotField showAll="0"/>
    <pivotField numFmtId="2" showAll="0"/>
    <pivotField dataField="1" numFmtId="1" showAll="0"/>
    <pivotField showAll="0"/>
    <pivotField showAll="0">
      <items count="3">
        <item x="0"/>
        <item x="1"/>
        <item t="default"/>
      </items>
    </pivotField>
    <pivotField numFmtId="2" showAll="0"/>
    <pivotField numFmtId="2" showAll="0"/>
    <pivotField axis="axisRow" showAll="0">
      <items count="3">
        <item x="0"/>
        <item x="1"/>
        <item t="default"/>
      </items>
    </pivotField>
  </pivotFields>
  <rowFields count="1">
    <field x="14"/>
  </rowFields>
  <rowItems count="3">
    <i>
      <x/>
    </i>
    <i>
      <x v="1"/>
    </i>
    <i t="grand">
      <x/>
    </i>
  </rowItems>
  <colItems count="1">
    <i/>
  </colItems>
  <dataFields count="1">
    <dataField name="Sum of quantity" fld="9" baseField="0" baseItem="0" numFmtId="1"/>
  </dataFields>
  <formats count="2">
    <format dxfId="4">
      <pivotArea outline="0" collapsedLevelsAreSubtotals="1" fieldPosition="0"/>
    </format>
    <format dxfId="3">
      <pivotArea outline="0" collapsedLevelsAreSubtotals="1" fieldPosition="0">
        <references count="1">
          <reference field="4294967294" count="1" selected="0">
            <x v="0"/>
          </reference>
        </references>
      </pivotArea>
    </format>
  </formats>
  <chartFormats count="1">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53B481-D843-4AE9-A1BA-206DF8AB9259}"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8" firstHeaderRow="1" firstDataRow="1" firstDataCol="1"/>
  <pivotFields count="15">
    <pivotField showAll="0"/>
    <pivotField numFmtId="14" showAll="0"/>
    <pivotField showAll="0">
      <items count="4">
        <item x="1"/>
        <item x="0"/>
        <item x="2"/>
        <item t="default"/>
      </items>
    </pivotField>
    <pivotField showAll="0"/>
    <pivotField axis="axisRow" showAll="0">
      <items count="5">
        <item x="2"/>
        <item x="0"/>
        <item x="1"/>
        <item x="3"/>
        <item t="default"/>
      </items>
    </pivotField>
    <pivotField showAll="0">
      <items count="4">
        <item x="2"/>
        <item x="0"/>
        <item x="1"/>
        <item t="default"/>
      </items>
    </pivotField>
    <pivotField showAll="0"/>
    <pivotField showAll="0"/>
    <pivotField numFmtId="2" showAll="0"/>
    <pivotField numFmtId="1" showAll="0"/>
    <pivotField showAll="0"/>
    <pivotField showAll="0"/>
    <pivotField numFmtId="2" showAll="0"/>
    <pivotField dataField="1" numFmtId="2" showAll="0"/>
    <pivotField showAll="0"/>
  </pivotFields>
  <rowFields count="1">
    <field x="4"/>
  </rowFields>
  <rowItems count="5">
    <i>
      <x/>
    </i>
    <i>
      <x v="1"/>
    </i>
    <i>
      <x v="2"/>
    </i>
    <i>
      <x v="3"/>
    </i>
    <i t="grand">
      <x/>
    </i>
  </rowItems>
  <colItems count="1">
    <i/>
  </colItems>
  <dataFields count="1">
    <dataField name="Sum of revenue" fld="13" baseField="0" baseItem="0" numFmtId="44"/>
  </dataFields>
  <formats count="1">
    <format dxfId="5">
      <pivotArea outline="0" collapsedLevelsAreSubtotals="1" fieldPosition="0"/>
    </format>
  </formats>
  <chartFormats count="5">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4" count="1" selected="0">
            <x v="0"/>
          </reference>
        </references>
      </pivotArea>
    </chartFormat>
    <chartFormat chart="2" format="13">
      <pivotArea type="data" outline="0" fieldPosition="0">
        <references count="2">
          <reference field="4294967294" count="1" selected="0">
            <x v="0"/>
          </reference>
          <reference field="4" count="1" selected="0">
            <x v="1"/>
          </reference>
        </references>
      </pivotArea>
    </chartFormat>
    <chartFormat chart="2" format="14">
      <pivotArea type="data" outline="0" fieldPosition="0">
        <references count="2">
          <reference field="4294967294" count="1" selected="0">
            <x v="0"/>
          </reference>
          <reference field="4" count="1" selected="0">
            <x v="2"/>
          </reference>
        </references>
      </pivotArea>
    </chartFormat>
    <chartFormat chart="2" format="15">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064F6D3-4CAF-4DEA-8720-E54CF87D5296}"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12:B15" firstHeaderRow="1" firstDataRow="1" firstDataCol="1"/>
  <pivotFields count="15">
    <pivotField showAll="0"/>
    <pivotField numFmtId="14" showAll="0"/>
    <pivotField showAll="0">
      <items count="4">
        <item x="1"/>
        <item x="0"/>
        <item x="2"/>
        <item t="default"/>
      </items>
    </pivotField>
    <pivotField showAll="0"/>
    <pivotField showAll="0">
      <items count="5">
        <item x="2"/>
        <item x="0"/>
        <item x="1"/>
        <item x="3"/>
        <item t="default"/>
      </items>
    </pivotField>
    <pivotField showAll="0">
      <items count="4">
        <item x="2"/>
        <item x="0"/>
        <item x="1"/>
        <item t="default"/>
      </items>
    </pivotField>
    <pivotField showAll="0"/>
    <pivotField showAll="0"/>
    <pivotField numFmtId="2" showAll="0"/>
    <pivotField dataField="1" numFmtId="1" showAll="0"/>
    <pivotField showAll="0"/>
    <pivotField axis="axisRow" showAll="0">
      <items count="3">
        <item x="0"/>
        <item x="1"/>
        <item t="default"/>
      </items>
    </pivotField>
    <pivotField numFmtId="2" showAll="0"/>
    <pivotField numFmtId="2" showAll="0"/>
    <pivotField showAll="0"/>
  </pivotFields>
  <rowFields count="1">
    <field x="11"/>
  </rowFields>
  <rowItems count="3">
    <i>
      <x/>
    </i>
    <i>
      <x v="1"/>
    </i>
    <i t="grand">
      <x/>
    </i>
  </rowItems>
  <colItems count="1">
    <i/>
  </colItems>
  <dataFields count="1">
    <dataField name="Sum of quantity" fld="9" baseField="0" baseItem="0" numFmtId="1"/>
  </dataFields>
  <formats count="2">
    <format dxfId="7">
      <pivotArea outline="0" collapsedLevelsAreSubtotals="1" fieldPosition="0"/>
    </format>
    <format dxfId="6">
      <pivotArea outline="0" collapsedLevelsAreSubtotals="1" fieldPosition="0">
        <references count="1">
          <reference field="4294967294" count="1" selected="0">
            <x v="0"/>
          </reference>
        </references>
      </pivotArea>
    </format>
  </formats>
  <chartFormats count="1">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3875CAD-FC61-4595-B571-194C273D2EA9}"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F3:J8" firstHeaderRow="1" firstDataRow="2" firstDataCol="1"/>
  <pivotFields count="15">
    <pivotField showAll="0"/>
    <pivotField numFmtId="14" showAll="0"/>
    <pivotField axis="axisRow" showAll="0">
      <items count="4">
        <item x="1"/>
        <item x="0"/>
        <item x="2"/>
        <item t="default"/>
      </items>
    </pivotField>
    <pivotField showAll="0"/>
    <pivotField showAll="0">
      <items count="5">
        <item x="2"/>
        <item x="0"/>
        <item x="1"/>
        <item x="3"/>
        <item t="default"/>
      </items>
    </pivotField>
    <pivotField axis="axisCol" showAll="0">
      <items count="4">
        <item x="2"/>
        <item x="0"/>
        <item x="1"/>
        <item t="default"/>
      </items>
    </pivotField>
    <pivotField showAll="0"/>
    <pivotField showAll="0"/>
    <pivotField numFmtId="2" showAll="0"/>
    <pivotField numFmtId="1" showAll="0"/>
    <pivotField showAll="0"/>
    <pivotField showAll="0"/>
    <pivotField numFmtId="2" showAll="0"/>
    <pivotField dataField="1" numFmtId="2" showAll="0"/>
    <pivotField showAll="0"/>
  </pivotFields>
  <rowFields count="1">
    <field x="2"/>
  </rowFields>
  <rowItems count="4">
    <i>
      <x/>
    </i>
    <i>
      <x v="1"/>
    </i>
    <i>
      <x v="2"/>
    </i>
    <i t="grand">
      <x/>
    </i>
  </rowItems>
  <colFields count="1">
    <field x="5"/>
  </colFields>
  <colItems count="4">
    <i>
      <x/>
    </i>
    <i>
      <x v="1"/>
    </i>
    <i>
      <x v="2"/>
    </i>
    <i t="grand">
      <x/>
    </i>
  </colItems>
  <dataFields count="1">
    <dataField name="Sum of revenue" fld="13" baseField="0" baseItem="0" numFmtId="44"/>
  </dataFields>
  <formats count="1">
    <format dxfId="8">
      <pivotArea outline="0" collapsedLevelsAreSubtotals="1" fieldPosition="0"/>
    </format>
  </formats>
  <chartFormats count="3">
    <chartFormat chart="2" format="6" series="1">
      <pivotArea type="data" outline="0" fieldPosition="0">
        <references count="2">
          <reference field="4294967294" count="1" selected="0">
            <x v="0"/>
          </reference>
          <reference field="5" count="1" selected="0">
            <x v="0"/>
          </reference>
        </references>
      </pivotArea>
    </chartFormat>
    <chartFormat chart="2" format="7" series="1">
      <pivotArea type="data" outline="0" fieldPosition="0">
        <references count="2">
          <reference field="4294967294" count="1" selected="0">
            <x v="0"/>
          </reference>
          <reference field="5" count="1" selected="0">
            <x v="1"/>
          </reference>
        </references>
      </pivotArea>
    </chartFormat>
    <chartFormat chart="2" format="8"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402C074-4B50-4F05-B590-A7DD547E3A3C}" autoFormatId="16" applyNumberFormats="0" applyBorderFormats="0" applyFontFormats="0" applyPatternFormats="0" applyAlignmentFormats="0" applyWidthHeightFormats="0">
  <queryTableRefresh nextId="11">
    <queryTableFields count="10">
      <queryTableField id="1" name="order_id" tableColumnId="1"/>
      <queryTableField id="2" name="order_date" tableColumnId="2"/>
      <queryTableField id="3" name="region" tableColumnId="3"/>
      <queryTableField id="4" name="category" tableColumnId="4"/>
      <queryTableField id="5" name="subcategory" tableColumnId="5"/>
      <queryTableField id="6" name="product" tableColumnId="6"/>
      <queryTableField id="7" name="unit_price" tableColumnId="7"/>
      <queryTableField id="8" name="quantity" tableColumnId="8"/>
      <queryTableField id="9" name="discount_pct" tableColumnId="9"/>
      <queryTableField id="10" name="payment_type" tableColumnId="1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74EDA42B-EB51-4162-B135-50CEEFBEBE58}" autoFormatId="16" applyNumberFormats="0" applyBorderFormats="0" applyFontFormats="0" applyPatternFormats="0" applyAlignmentFormats="0" applyWidthHeightFormats="0">
  <queryTableRefresh nextId="16">
    <queryTableFields count="15">
      <queryTableField id="1" name="order_id" tableColumnId="1"/>
      <queryTableField id="2" name="order_date" tableColumnId="2"/>
      <queryTableField id="13" dataBound="0" tableColumnId="13"/>
      <queryTableField id="14" dataBound="0" tableColumnId="14"/>
      <queryTableField id="3" name="region" tableColumnId="3"/>
      <queryTableField id="4" name="category" tableColumnId="4"/>
      <queryTableField id="5" name="subcategory" tableColumnId="5"/>
      <queryTableField id="6" name="product" tableColumnId="6"/>
      <queryTableField id="7" name="unit_price" tableColumnId="7"/>
      <queryTableField id="8" name="quantity" tableColumnId="8"/>
      <queryTableField id="9" name="discount_pct" tableColumnId="9"/>
      <queryTableField id="15" dataBound="0" tableColumnId="15"/>
      <queryTableField id="11" dataBound="0" tableColumnId="11"/>
      <queryTableField id="12" dataBound="0" tableColumnId="12"/>
      <queryTableField id="10" name="payment_type"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Month" xr10:uid="{5E2F0EA3-F23C-44ED-9A00-D686EC66E9CD}" sourceName="Year_Month">
  <pivotTables>
    <pivotTable tabId="1" name="PivotTable1"/>
    <pivotTable tabId="1" name="PivotTable2"/>
    <pivotTable tabId="1" name="PivotTable3"/>
    <pivotTable tabId="1" name="PivotTable4"/>
    <pivotTable tabId="1" name="PivotTable5"/>
    <pivotTable tabId="1" name="PivotTable8"/>
  </pivotTables>
  <data>
    <tabular pivotCacheId="1791241620">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CAC20DC-6A08-484D-ACFC-76AE164527E2}" sourceName="region">
  <pivotTables>
    <pivotTable tabId="1" name="PivotTable1"/>
    <pivotTable tabId="1" name="PivotTable3"/>
    <pivotTable tabId="1" name="PivotTable4"/>
    <pivotTable tabId="1" name="PivotTable5"/>
    <pivotTable tabId="1" name="PivotTable2"/>
    <pivotTable tabId="1" name="PivotTable8"/>
  </pivotTables>
  <data>
    <tabular pivotCacheId="1791241620">
      <items count="4">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FF52AAE-ED36-4B66-A5CA-429EBFBE849A}" sourceName="category">
  <pivotTables>
    <pivotTable tabId="1" name="PivotTable1"/>
    <pivotTable tabId="1" name="PivotTable2"/>
    <pivotTable tabId="1" name="PivotTable3"/>
    <pivotTable tabId="1" name="PivotTable4"/>
    <pivotTable tabId="1" name="PivotTable5"/>
    <pivotTable tabId="1" name="PivotTable8"/>
  </pivotTables>
  <data>
    <tabular pivotCacheId="1791241620">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_Month 1" xr10:uid="{68CAA7E3-CE7F-40CE-BF35-9BF08CDAFB25}" cache="Slicer_Year_Month" caption="Year_Month" showCaption="0" style="modifiedslicer" rowHeight="241300"/>
  <slicer name="region 1" xr10:uid="{94CDFAAB-A120-4279-A6AD-456AF06A7785}" cache="Slicer_region" caption="region" showCaption="0" style="modifiedslicer" rowHeight="241300"/>
  <slicer name="category 1" xr10:uid="{468EFED8-DDA2-444F-B30F-80C9B7605DD3}" cache="Slicer_category" caption="category" showCaption="0" style="modifiedslicer"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026B97-D916-41AE-B699-5BC210A8088C}" name="sales_sample" displayName="sales_sample" ref="A1:J25" tableType="queryTable" totalsRowShown="0">
  <autoFilter ref="A1:J25" xr:uid="{63026B97-D916-41AE-B699-5BC210A8088C}"/>
  <tableColumns count="10">
    <tableColumn id="1" xr3:uid="{1F840112-684F-4738-8B29-BC59658D8F9E}" uniqueName="1" name="order_id" queryTableFieldId="1" dataDxfId="29"/>
    <tableColumn id="2" xr3:uid="{3DFF09D2-5B3A-493A-8A93-E845FEAEA423}" uniqueName="2" name="order_date" queryTableFieldId="2" dataDxfId="28"/>
    <tableColumn id="3" xr3:uid="{EE0390E2-4BFA-4AE0-B7E4-531DC48BE665}" uniqueName="3" name="region" queryTableFieldId="3" dataDxfId="27"/>
    <tableColumn id="4" xr3:uid="{53658F35-2774-4C22-BF97-5DB5988CED4A}" uniqueName="4" name="category" queryTableFieldId="4" dataDxfId="26"/>
    <tableColumn id="5" xr3:uid="{C0FB0DCE-8B6E-46E0-8BAA-0A784E17B467}" uniqueName="5" name="subcategory" queryTableFieldId="5" dataDxfId="25"/>
    <tableColumn id="6" xr3:uid="{DBB1BC77-6C05-4A37-A356-80EF1449ED4C}" uniqueName="6" name="product" queryTableFieldId="6" dataDxfId="24"/>
    <tableColumn id="7" xr3:uid="{8A5003C1-A338-4758-96AF-B77BED6B1636}" uniqueName="7" name="unit_price" queryTableFieldId="7"/>
    <tableColumn id="8" xr3:uid="{20A4DB80-0068-4080-8065-1FDD73C9C544}" uniqueName="8" name="quantity" queryTableFieldId="8"/>
    <tableColumn id="9" xr3:uid="{34731C17-79BD-4B44-8DCA-5C4657B34FFC}" uniqueName="9" name="discount_pct" queryTableFieldId="9"/>
    <tableColumn id="10" xr3:uid="{4049711F-ECA8-4C98-BE5B-8B9B30D36B00}" uniqueName="10" name="payment_type" queryTableFieldId="10" dataDxfId="2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3B3324E-DDCE-4569-8AEC-FCA546874A40}" name="sales_sample3" displayName="sales_sample3" ref="A1:O25" tableType="queryTable" totalsRowShown="0">
  <autoFilter ref="A1:O25" xr:uid="{63026B97-D916-41AE-B699-5BC210A8088C}"/>
  <tableColumns count="15">
    <tableColumn id="1" xr3:uid="{39DDBA24-53F0-423D-A069-B343F47EE16A}" uniqueName="1" name="order_id" queryTableFieldId="1" dataDxfId="22"/>
    <tableColumn id="2" xr3:uid="{7B38C2CE-11CB-4D0A-B0B6-CC312885B786}" uniqueName="2" name="order_date" queryTableFieldId="2" dataDxfId="21"/>
    <tableColumn id="13" xr3:uid="{DBDA69F5-8EA6-4040-B5A6-4E6C976634A0}" uniqueName="13" name="Year_Month" queryTableFieldId="13" dataDxfId="20">
      <calculatedColumnFormula>TEXT(sales_sample3[[#This Row],[order_date]], "YYYY-MMM")</calculatedColumnFormula>
    </tableColumn>
    <tableColumn id="14" xr3:uid="{A5275DAC-71E4-4D12-920F-F4C5BCCDC7D0}" uniqueName="14" name="quarter" queryTableFieldId="14" dataDxfId="19">
      <calculatedColumnFormula>"Q"&amp;ROUNDUP(MONTH(sales_sample3[[#This Row],[order_date]])/3,0)&amp;"-"&amp;YEAR(sales_sample3[[#This Row],[order_date]])</calculatedColumnFormula>
    </tableColumn>
    <tableColumn id="3" xr3:uid="{129BA10B-7871-4CA4-8FA7-623975EA4FD4}" uniqueName="3" name="region" queryTableFieldId="3" dataDxfId="18"/>
    <tableColumn id="4" xr3:uid="{A98D1728-365E-431E-8074-F1F256F942D1}" uniqueName="4" name="category" queryTableFieldId="4" dataDxfId="17"/>
    <tableColumn id="5" xr3:uid="{92259362-B6B6-4DAE-A843-768B7AD1F3F7}" uniqueName="5" name="subcategory" queryTableFieldId="5" dataDxfId="16"/>
    <tableColumn id="6" xr3:uid="{879F5123-BC87-4500-8BC2-F250D93095FC}" uniqueName="6" name="product" queryTableFieldId="6" dataDxfId="15"/>
    <tableColumn id="7" xr3:uid="{0BB4072B-EC9E-4A36-8A7D-492705F79A14}" uniqueName="7" name="unit_price" queryTableFieldId="7" dataDxfId="14"/>
    <tableColumn id="8" xr3:uid="{A1FA9B37-B26A-41B4-A513-9E982028CF63}" uniqueName="8" name="quantity" queryTableFieldId="8" dataDxfId="13"/>
    <tableColumn id="9" xr3:uid="{3CCE89DD-D98A-4BB7-A10E-6A51BE226CF3}" uniqueName="9" name="discount_pct" queryTableFieldId="9"/>
    <tableColumn id="15" xr3:uid="{2BB7B59D-BF84-4DEE-9622-FC6A662BEC78}" uniqueName="15" name="discount_range" queryTableFieldId="15" dataDxfId="12">
      <calculatedColumnFormula>IF(sales_sample3[[#This Row],[discount_pct]]&lt;=0.1, "0-10%", IF(sales_sample3[[#This Row],[discount_pct]]&lt;=0.3, "11-30%", IF(sales_sample3[[#This Row],[discount_pct]]&lt;=0.5, "31-50%", IF(sales_sample3[[#This Row],[discount_pct]]&lt;= 0.7, "51-70%","71-100%"))))</calculatedColumnFormula>
    </tableColumn>
    <tableColumn id="11" xr3:uid="{EDCE7D65-B78B-4113-9A8B-E03108094277}" uniqueName="11" name="net_price" queryTableFieldId="11" dataDxfId="11">
      <calculatedColumnFormula>sales_sample3[[#This Row],[unit_price]]*(1-sales_sample3[[#This Row],[discount_pct]])</calculatedColumnFormula>
    </tableColumn>
    <tableColumn id="12" xr3:uid="{FD4BD07F-8B92-4B5A-A33B-34165604C0BE}" uniqueName="12" name="revenue" queryTableFieldId="12" dataDxfId="10">
      <calculatedColumnFormula>sales_sample3[[#This Row],[net_price]]*sales_sample3[[#This Row],[quantity]]</calculatedColumnFormula>
    </tableColumn>
    <tableColumn id="10" xr3:uid="{24873361-EF2D-4756-AC1B-121AD505C41E}" uniqueName="10" name="payment_type" queryTableFieldId="10" dataDxfId="9"/>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Mesh">
  <a:themeElements>
    <a:clrScheme name="Mesh">
      <a:dk1>
        <a:sysClr val="windowText" lastClr="000000"/>
      </a:dk1>
      <a:lt1>
        <a:sysClr val="window" lastClr="FFFFFF"/>
      </a:lt1>
      <a:dk2>
        <a:srgbClr val="363D46"/>
      </a:dk2>
      <a:lt2>
        <a:srgbClr val="EBEBEB"/>
      </a:lt2>
      <a:accent1>
        <a:srgbClr val="6F6F6F"/>
      </a:accent1>
      <a:accent2>
        <a:srgbClr val="BFBFA5"/>
      </a:accent2>
      <a:accent3>
        <a:srgbClr val="DCD084"/>
      </a:accent3>
      <a:accent4>
        <a:srgbClr val="E7BF5F"/>
      </a:accent4>
      <a:accent5>
        <a:srgbClr val="E9A039"/>
      </a:accent5>
      <a:accent6>
        <a:srgbClr val="CF7133"/>
      </a:accent6>
      <a:hlink>
        <a:srgbClr val="F28943"/>
      </a:hlink>
      <a:folHlink>
        <a:srgbClr val="F1B76C"/>
      </a:folHlink>
    </a:clrScheme>
    <a:fontScheme name="Mesh">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Mesh">
      <a:fillStyleLst>
        <a:solidFill>
          <a:schemeClr val="phClr"/>
        </a:solidFill>
        <a:gradFill rotWithShape="1">
          <a:gsLst>
            <a:gs pos="0">
              <a:schemeClr val="phClr">
                <a:tint val="60000"/>
                <a:lumMod val="110000"/>
              </a:schemeClr>
            </a:gs>
            <a:gs pos="100000">
              <a:schemeClr val="phClr">
                <a:tint val="82000"/>
              </a:schemeClr>
            </a:gs>
          </a:gsLst>
          <a:lin ang="5400000" scaled="0"/>
        </a:gradFill>
        <a:gradFill rotWithShape="1">
          <a:gsLst>
            <a:gs pos="0">
              <a:schemeClr val="phClr">
                <a:tint val="96000"/>
                <a:lumMod val="104000"/>
              </a:schemeClr>
            </a:gs>
            <a:gs pos="100000">
              <a:schemeClr val="phClr">
                <a:shade val="84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innerShdw blurRad="50800" dist="25400" dir="13500000">
              <a:srgbClr val="000000">
                <a:alpha val="55000"/>
              </a:srgbClr>
            </a:innerShdw>
          </a:effectLst>
        </a:effectStyle>
        <a:effectStyle>
          <a:effectLst>
            <a:outerShdw blurRad="50800" dist="38100" dir="5400000" rotWithShape="0">
              <a:srgbClr val="000000">
                <a:alpha val="60000"/>
              </a:srgbClr>
            </a:outerShdw>
          </a:effectLst>
          <a:scene3d>
            <a:camera prst="orthographicFront">
              <a:rot lat="0" lon="0" rev="0"/>
            </a:camera>
            <a:lightRig rig="threePt" dir="tl"/>
          </a:scene3d>
          <a:sp3d>
            <a:bevelT w="25400" h="25400" prst="slope"/>
          </a:sp3d>
        </a:effectStyle>
      </a:effectStyleLst>
      <a:bgFillStyleLst>
        <a:solidFill>
          <a:schemeClr val="phClr"/>
        </a:solidFill>
        <a:gradFill rotWithShape="1">
          <a:gsLst>
            <a:gs pos="0">
              <a:schemeClr val="phClr">
                <a:tint val="90000"/>
                <a:lumMod val="110000"/>
              </a:schemeClr>
            </a:gs>
            <a:gs pos="100000">
              <a:schemeClr val="phClr">
                <a:shade val="64000"/>
                <a:lumMod val="98000"/>
              </a:schemeClr>
            </a:gs>
          </a:gsLst>
          <a:lin ang="5400000" scaled="0"/>
        </a:gradFill>
        <a:blipFill rotWithShape="1">
          <a:blip xmlns:r="http://schemas.openxmlformats.org/officeDocument/2006/relationships" r:embed="rId1">
            <a:duotone>
              <a:schemeClr val="phClr">
                <a:shade val="28000"/>
                <a:satMod val="94000"/>
                <a:lumMod val="20000"/>
              </a:schemeClr>
              <a:schemeClr val="phClr">
                <a:tint val="94000"/>
                <a:shade val="84000"/>
                <a:satMod val="148000"/>
                <a:lumMod val="114000"/>
              </a:schemeClr>
            </a:duotone>
          </a:blip>
          <a:stretch/>
        </a:blipFill>
      </a:bgFillStyleLst>
    </a:fmtScheme>
  </a:themeElements>
  <a:objectDefaults/>
  <a:extraClrSchemeLst/>
  <a:extLst>
    <a:ext uri="{05A4C25C-085E-4340-85A3-A5531E510DB2}">
      <thm15:themeFamily xmlns:thm15="http://schemas.microsoft.com/office/thememl/2012/main" name="Mesh" id="{789EC3FE-34FD-429C-9918-760025E6C145}" vid="{B8BE45C0-8141-4D58-8C71-A009BC26FBBB}"/>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6F88D-17F3-4839-B98C-6FFE9A7197EE}">
  <dimension ref="A1:J25"/>
  <sheetViews>
    <sheetView workbookViewId="0"/>
  </sheetViews>
  <sheetFormatPr defaultRowHeight="16.5" x14ac:dyDescent="0.3"/>
  <cols>
    <col min="1" max="1" width="10.75" customWidth="1"/>
    <col min="2" max="2" width="13" customWidth="1"/>
    <col min="3" max="3" width="8.875" customWidth="1"/>
    <col min="4" max="4" width="10.75" customWidth="1"/>
    <col min="5" max="5" width="13.875" customWidth="1"/>
    <col min="6" max="6" width="12.5" customWidth="1"/>
    <col min="7" max="7" width="12.25" customWidth="1"/>
    <col min="8" max="8" width="10.625" customWidth="1"/>
    <col min="9" max="9" width="14.5" customWidth="1"/>
    <col min="10" max="10" width="16.25" customWidth="1"/>
  </cols>
  <sheetData>
    <row r="1" spans="1:10" x14ac:dyDescent="0.3">
      <c r="A1" t="s">
        <v>0</v>
      </c>
      <c r="B1" t="s">
        <v>1</v>
      </c>
      <c r="C1" t="s">
        <v>2</v>
      </c>
      <c r="D1" t="s">
        <v>3</v>
      </c>
      <c r="E1" t="s">
        <v>4</v>
      </c>
      <c r="F1" t="s">
        <v>5</v>
      </c>
      <c r="G1" t="s">
        <v>6</v>
      </c>
      <c r="H1" t="s">
        <v>7</v>
      </c>
      <c r="I1" t="s">
        <v>8</v>
      </c>
      <c r="J1" t="s">
        <v>9</v>
      </c>
    </row>
    <row r="2" spans="1:10" x14ac:dyDescent="0.3">
      <c r="A2" s="1" t="s">
        <v>10</v>
      </c>
      <c r="B2" s="2">
        <v>45660</v>
      </c>
      <c r="C2" s="1" t="s">
        <v>11</v>
      </c>
      <c r="D2" s="1" t="s">
        <v>12</v>
      </c>
      <c r="E2" s="1" t="s">
        <v>13</v>
      </c>
      <c r="F2" s="1" t="s">
        <v>14</v>
      </c>
      <c r="G2">
        <v>79.989999999999995</v>
      </c>
      <c r="H2">
        <v>2</v>
      </c>
      <c r="I2">
        <v>0.1</v>
      </c>
      <c r="J2" s="1" t="s">
        <v>15</v>
      </c>
    </row>
    <row r="3" spans="1:10" x14ac:dyDescent="0.3">
      <c r="A3" s="1" t="s">
        <v>16</v>
      </c>
      <c r="B3" s="2">
        <v>45662</v>
      </c>
      <c r="C3" s="1" t="s">
        <v>17</v>
      </c>
      <c r="D3" s="1" t="s">
        <v>12</v>
      </c>
      <c r="E3" s="1" t="s">
        <v>18</v>
      </c>
      <c r="F3" s="1" t="s">
        <v>19</v>
      </c>
      <c r="G3">
        <v>599</v>
      </c>
      <c r="H3">
        <v>1</v>
      </c>
      <c r="I3">
        <v>0.15</v>
      </c>
      <c r="J3" s="1" t="s">
        <v>15</v>
      </c>
    </row>
    <row r="4" spans="1:10" x14ac:dyDescent="0.3">
      <c r="A4" s="1" t="s">
        <v>20</v>
      </c>
      <c r="B4" s="2">
        <v>45663</v>
      </c>
      <c r="C4" s="1" t="s">
        <v>21</v>
      </c>
      <c r="D4" s="1" t="s">
        <v>22</v>
      </c>
      <c r="E4" s="1" t="s">
        <v>23</v>
      </c>
      <c r="F4" s="1" t="s">
        <v>24</v>
      </c>
      <c r="G4">
        <v>49.5</v>
      </c>
      <c r="H4">
        <v>3</v>
      </c>
      <c r="I4">
        <v>0</v>
      </c>
      <c r="J4" s="1" t="s">
        <v>25</v>
      </c>
    </row>
    <row r="5" spans="1:10" x14ac:dyDescent="0.3">
      <c r="A5" s="1" t="s">
        <v>26</v>
      </c>
      <c r="B5" s="2">
        <v>45667</v>
      </c>
      <c r="C5" s="1" t="s">
        <v>27</v>
      </c>
      <c r="D5" s="1" t="s">
        <v>28</v>
      </c>
      <c r="E5" s="1" t="s">
        <v>29</v>
      </c>
      <c r="F5" s="1" t="s">
        <v>30</v>
      </c>
      <c r="G5">
        <v>12.99</v>
      </c>
      <c r="H5">
        <v>5</v>
      </c>
      <c r="I5">
        <v>0.05</v>
      </c>
      <c r="J5" s="1" t="s">
        <v>15</v>
      </c>
    </row>
    <row r="6" spans="1:10" x14ac:dyDescent="0.3">
      <c r="A6" s="1" t="s">
        <v>31</v>
      </c>
      <c r="B6" s="2">
        <v>45669</v>
      </c>
      <c r="C6" s="1" t="s">
        <v>17</v>
      </c>
      <c r="D6" s="1" t="s">
        <v>22</v>
      </c>
      <c r="E6" s="1" t="s">
        <v>32</v>
      </c>
      <c r="F6" s="1" t="s">
        <v>33</v>
      </c>
      <c r="G6">
        <v>129</v>
      </c>
      <c r="H6">
        <v>1</v>
      </c>
      <c r="I6">
        <v>0.2</v>
      </c>
      <c r="J6" s="1" t="s">
        <v>15</v>
      </c>
    </row>
    <row r="7" spans="1:10" x14ac:dyDescent="0.3">
      <c r="A7" s="1" t="s">
        <v>34</v>
      </c>
      <c r="B7" s="2">
        <v>45672</v>
      </c>
      <c r="C7" s="1" t="s">
        <v>11</v>
      </c>
      <c r="D7" s="1" t="s">
        <v>28</v>
      </c>
      <c r="E7" s="1" t="s">
        <v>35</v>
      </c>
      <c r="F7" s="1" t="s">
        <v>36</v>
      </c>
      <c r="G7">
        <v>39.99</v>
      </c>
      <c r="H7">
        <v>2</v>
      </c>
      <c r="I7">
        <v>0.25</v>
      </c>
      <c r="J7" s="1" t="s">
        <v>25</v>
      </c>
    </row>
    <row r="8" spans="1:10" x14ac:dyDescent="0.3">
      <c r="A8" s="1" t="s">
        <v>37</v>
      </c>
      <c r="B8" s="2">
        <v>45675</v>
      </c>
      <c r="C8" s="1" t="s">
        <v>21</v>
      </c>
      <c r="D8" s="1" t="s">
        <v>12</v>
      </c>
      <c r="E8" s="1" t="s">
        <v>13</v>
      </c>
      <c r="F8" s="1" t="s">
        <v>14</v>
      </c>
      <c r="G8">
        <v>79.989999999999995</v>
      </c>
      <c r="H8">
        <v>1</v>
      </c>
      <c r="I8">
        <v>0.1</v>
      </c>
      <c r="J8" s="1" t="s">
        <v>15</v>
      </c>
    </row>
    <row r="9" spans="1:10" x14ac:dyDescent="0.3">
      <c r="A9" s="1" t="s">
        <v>38</v>
      </c>
      <c r="B9" s="2">
        <v>45679</v>
      </c>
      <c r="C9" s="1" t="s">
        <v>27</v>
      </c>
      <c r="D9" s="1" t="s">
        <v>22</v>
      </c>
      <c r="E9" s="1" t="s">
        <v>23</v>
      </c>
      <c r="F9" s="1" t="s">
        <v>24</v>
      </c>
      <c r="G9">
        <v>49.5</v>
      </c>
      <c r="H9">
        <v>2</v>
      </c>
      <c r="I9">
        <v>0</v>
      </c>
      <c r="J9" s="1" t="s">
        <v>15</v>
      </c>
    </row>
    <row r="10" spans="1:10" x14ac:dyDescent="0.3">
      <c r="A10" s="1" t="s">
        <v>39</v>
      </c>
      <c r="B10" s="2">
        <v>45682</v>
      </c>
      <c r="C10" s="1" t="s">
        <v>17</v>
      </c>
      <c r="D10" s="1" t="s">
        <v>12</v>
      </c>
      <c r="E10" s="1" t="s">
        <v>18</v>
      </c>
      <c r="F10" s="1" t="s">
        <v>19</v>
      </c>
      <c r="G10">
        <v>599</v>
      </c>
      <c r="H10">
        <v>1</v>
      </c>
      <c r="I10">
        <v>0.15</v>
      </c>
      <c r="J10" s="1" t="s">
        <v>15</v>
      </c>
    </row>
    <row r="11" spans="1:10" x14ac:dyDescent="0.3">
      <c r="A11" s="1" t="s">
        <v>40</v>
      </c>
      <c r="B11" s="2">
        <v>45690</v>
      </c>
      <c r="C11" s="1" t="s">
        <v>11</v>
      </c>
      <c r="D11" s="1" t="s">
        <v>22</v>
      </c>
      <c r="E11" s="1" t="s">
        <v>32</v>
      </c>
      <c r="F11" s="1" t="s">
        <v>33</v>
      </c>
      <c r="G11">
        <v>129</v>
      </c>
      <c r="H11">
        <v>1</v>
      </c>
      <c r="I11">
        <v>0.1</v>
      </c>
      <c r="J11" s="1" t="s">
        <v>25</v>
      </c>
    </row>
    <row r="12" spans="1:10" x14ac:dyDescent="0.3">
      <c r="A12" s="1" t="s">
        <v>41</v>
      </c>
      <c r="B12" s="2">
        <v>45692</v>
      </c>
      <c r="C12" s="1" t="s">
        <v>21</v>
      </c>
      <c r="D12" s="1" t="s">
        <v>28</v>
      </c>
      <c r="E12" s="1" t="s">
        <v>29</v>
      </c>
      <c r="F12" s="1" t="s">
        <v>30</v>
      </c>
      <c r="G12">
        <v>12.99</v>
      </c>
      <c r="H12">
        <v>8</v>
      </c>
      <c r="I12">
        <v>0.05</v>
      </c>
      <c r="J12" s="1" t="s">
        <v>15</v>
      </c>
    </row>
    <row r="13" spans="1:10" x14ac:dyDescent="0.3">
      <c r="A13" s="1" t="s">
        <v>42</v>
      </c>
      <c r="B13" s="2">
        <v>45695</v>
      </c>
      <c r="C13" s="1" t="s">
        <v>27</v>
      </c>
      <c r="D13" s="1" t="s">
        <v>28</v>
      </c>
      <c r="E13" s="1" t="s">
        <v>35</v>
      </c>
      <c r="F13" s="1" t="s">
        <v>36</v>
      </c>
      <c r="G13">
        <v>39.99</v>
      </c>
      <c r="H13">
        <v>1</v>
      </c>
      <c r="I13">
        <v>0.25</v>
      </c>
      <c r="J13" s="1" t="s">
        <v>15</v>
      </c>
    </row>
    <row r="14" spans="1:10" x14ac:dyDescent="0.3">
      <c r="A14" s="1" t="s">
        <v>43</v>
      </c>
      <c r="B14" s="2">
        <v>45697</v>
      </c>
      <c r="C14" s="1" t="s">
        <v>17</v>
      </c>
      <c r="D14" s="1" t="s">
        <v>12</v>
      </c>
      <c r="E14" s="1" t="s">
        <v>18</v>
      </c>
      <c r="F14" s="1" t="s">
        <v>19</v>
      </c>
      <c r="G14">
        <v>599</v>
      </c>
      <c r="H14">
        <v>2</v>
      </c>
      <c r="I14">
        <v>0.15</v>
      </c>
      <c r="J14" s="1" t="s">
        <v>15</v>
      </c>
    </row>
    <row r="15" spans="1:10" x14ac:dyDescent="0.3">
      <c r="A15" s="1" t="s">
        <v>44</v>
      </c>
      <c r="B15" s="2">
        <v>45698</v>
      </c>
      <c r="C15" s="1" t="s">
        <v>11</v>
      </c>
      <c r="D15" s="1" t="s">
        <v>22</v>
      </c>
      <c r="E15" s="1" t="s">
        <v>23</v>
      </c>
      <c r="F15" s="1" t="s">
        <v>24</v>
      </c>
      <c r="G15">
        <v>49.5</v>
      </c>
      <c r="H15">
        <v>1</v>
      </c>
      <c r="I15">
        <v>0</v>
      </c>
      <c r="J15" s="1" t="s">
        <v>25</v>
      </c>
    </row>
    <row r="16" spans="1:10" x14ac:dyDescent="0.3">
      <c r="A16" s="1" t="s">
        <v>45</v>
      </c>
      <c r="B16" s="2">
        <v>45701</v>
      </c>
      <c r="C16" s="1" t="s">
        <v>21</v>
      </c>
      <c r="D16" s="1" t="s">
        <v>12</v>
      </c>
      <c r="E16" s="1" t="s">
        <v>13</v>
      </c>
      <c r="F16" s="1" t="s">
        <v>14</v>
      </c>
      <c r="G16">
        <v>79.989999999999995</v>
      </c>
      <c r="H16">
        <v>4</v>
      </c>
      <c r="I16">
        <v>0.1</v>
      </c>
      <c r="J16" s="1" t="s">
        <v>15</v>
      </c>
    </row>
    <row r="17" spans="1:10" x14ac:dyDescent="0.3">
      <c r="A17" s="1" t="s">
        <v>46</v>
      </c>
      <c r="B17" s="2">
        <v>45706</v>
      </c>
      <c r="C17" s="1" t="s">
        <v>27</v>
      </c>
      <c r="D17" s="1" t="s">
        <v>22</v>
      </c>
      <c r="E17" s="1" t="s">
        <v>32</v>
      </c>
      <c r="F17" s="1" t="s">
        <v>33</v>
      </c>
      <c r="G17">
        <v>129</v>
      </c>
      <c r="H17">
        <v>2</v>
      </c>
      <c r="I17">
        <v>0.1</v>
      </c>
      <c r="J17" s="1" t="s">
        <v>15</v>
      </c>
    </row>
    <row r="18" spans="1:10" x14ac:dyDescent="0.3">
      <c r="A18" s="1" t="s">
        <v>47</v>
      </c>
      <c r="B18" s="2">
        <v>45717</v>
      </c>
      <c r="C18" s="1" t="s">
        <v>11</v>
      </c>
      <c r="D18" s="1" t="s">
        <v>28</v>
      </c>
      <c r="E18" s="1" t="s">
        <v>29</v>
      </c>
      <c r="F18" s="1" t="s">
        <v>30</v>
      </c>
      <c r="G18">
        <v>12.99</v>
      </c>
      <c r="H18">
        <v>6</v>
      </c>
      <c r="I18">
        <v>0.05</v>
      </c>
      <c r="J18" s="1" t="s">
        <v>15</v>
      </c>
    </row>
    <row r="19" spans="1:10" x14ac:dyDescent="0.3">
      <c r="A19" s="1" t="s">
        <v>48</v>
      </c>
      <c r="B19" s="2">
        <v>45718</v>
      </c>
      <c r="C19" s="1" t="s">
        <v>17</v>
      </c>
      <c r="D19" s="1" t="s">
        <v>12</v>
      </c>
      <c r="E19" s="1" t="s">
        <v>13</v>
      </c>
      <c r="F19" s="1" t="s">
        <v>14</v>
      </c>
      <c r="G19">
        <v>79.989999999999995</v>
      </c>
      <c r="H19">
        <v>1</v>
      </c>
      <c r="I19">
        <v>0.1</v>
      </c>
      <c r="J19" s="1" t="s">
        <v>25</v>
      </c>
    </row>
    <row r="20" spans="1:10" x14ac:dyDescent="0.3">
      <c r="A20" s="1" t="s">
        <v>49</v>
      </c>
      <c r="B20" s="2">
        <v>45721</v>
      </c>
      <c r="C20" s="1" t="s">
        <v>21</v>
      </c>
      <c r="D20" s="1" t="s">
        <v>12</v>
      </c>
      <c r="E20" s="1" t="s">
        <v>18</v>
      </c>
      <c r="F20" s="1" t="s">
        <v>19</v>
      </c>
      <c r="G20">
        <v>599</v>
      </c>
      <c r="H20">
        <v>1</v>
      </c>
      <c r="I20">
        <v>0.15</v>
      </c>
      <c r="J20" s="1" t="s">
        <v>15</v>
      </c>
    </row>
    <row r="21" spans="1:10" x14ac:dyDescent="0.3">
      <c r="A21" s="1" t="s">
        <v>50</v>
      </c>
      <c r="B21" s="2">
        <v>45722</v>
      </c>
      <c r="C21" s="1" t="s">
        <v>27</v>
      </c>
      <c r="D21" s="1" t="s">
        <v>22</v>
      </c>
      <c r="E21" s="1" t="s">
        <v>32</v>
      </c>
      <c r="F21" s="1" t="s">
        <v>33</v>
      </c>
      <c r="G21">
        <v>129</v>
      </c>
      <c r="H21">
        <v>1</v>
      </c>
      <c r="I21">
        <v>0.1</v>
      </c>
      <c r="J21" s="1" t="s">
        <v>15</v>
      </c>
    </row>
    <row r="22" spans="1:10" x14ac:dyDescent="0.3">
      <c r="A22" s="1" t="s">
        <v>51</v>
      </c>
      <c r="B22" s="2">
        <v>45726</v>
      </c>
      <c r="C22" s="1" t="s">
        <v>17</v>
      </c>
      <c r="D22" s="1" t="s">
        <v>22</v>
      </c>
      <c r="E22" s="1" t="s">
        <v>23</v>
      </c>
      <c r="F22" s="1" t="s">
        <v>24</v>
      </c>
      <c r="G22">
        <v>49.5</v>
      </c>
      <c r="H22">
        <v>2</v>
      </c>
      <c r="I22">
        <v>0</v>
      </c>
      <c r="J22" s="1" t="s">
        <v>25</v>
      </c>
    </row>
    <row r="23" spans="1:10" x14ac:dyDescent="0.3">
      <c r="A23" s="1" t="s">
        <v>52</v>
      </c>
      <c r="B23" s="2">
        <v>45728</v>
      </c>
      <c r="C23" s="1" t="s">
        <v>11</v>
      </c>
      <c r="D23" s="1" t="s">
        <v>28</v>
      </c>
      <c r="E23" s="1" t="s">
        <v>35</v>
      </c>
      <c r="F23" s="1" t="s">
        <v>36</v>
      </c>
      <c r="G23">
        <v>39.99</v>
      </c>
      <c r="H23">
        <v>3</v>
      </c>
      <c r="I23">
        <v>0.25</v>
      </c>
      <c r="J23" s="1" t="s">
        <v>15</v>
      </c>
    </row>
    <row r="24" spans="1:10" x14ac:dyDescent="0.3">
      <c r="A24" s="1" t="s">
        <v>53</v>
      </c>
      <c r="B24" s="2">
        <v>45731</v>
      </c>
      <c r="C24" s="1" t="s">
        <v>21</v>
      </c>
      <c r="D24" s="1" t="s">
        <v>28</v>
      </c>
      <c r="E24" s="1" t="s">
        <v>29</v>
      </c>
      <c r="F24" s="1" t="s">
        <v>30</v>
      </c>
      <c r="G24">
        <v>12.99</v>
      </c>
      <c r="H24">
        <v>4</v>
      </c>
      <c r="I24">
        <v>0.05</v>
      </c>
      <c r="J24" s="1" t="s">
        <v>15</v>
      </c>
    </row>
    <row r="25" spans="1:10" x14ac:dyDescent="0.3">
      <c r="A25" s="1" t="s">
        <v>54</v>
      </c>
      <c r="B25" s="2">
        <v>45736</v>
      </c>
      <c r="C25" s="1" t="s">
        <v>27</v>
      </c>
      <c r="D25" s="1" t="s">
        <v>12</v>
      </c>
      <c r="E25" s="1" t="s">
        <v>18</v>
      </c>
      <c r="F25" s="1" t="s">
        <v>19</v>
      </c>
      <c r="G25">
        <v>599</v>
      </c>
      <c r="H25">
        <v>1</v>
      </c>
      <c r="I25">
        <v>0.15</v>
      </c>
      <c r="J25" s="1" t="s">
        <v>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2A2BD-D725-4F8F-ACCD-6AA5C6D8DFB4}">
  <dimension ref="A1:O28"/>
  <sheetViews>
    <sheetView topLeftCell="G5" workbookViewId="0">
      <selection activeCell="K29" sqref="K29"/>
    </sheetView>
  </sheetViews>
  <sheetFormatPr defaultRowHeight="16.5" x14ac:dyDescent="0.3"/>
  <cols>
    <col min="1" max="1" width="10.75" customWidth="1"/>
    <col min="2" max="4" width="13" style="2" customWidth="1"/>
    <col min="5" max="5" width="8.875" customWidth="1"/>
    <col min="6" max="6" width="10.75" customWidth="1"/>
    <col min="7" max="7" width="13.875" customWidth="1"/>
    <col min="8" max="8" width="12.5" customWidth="1"/>
    <col min="9" max="9" width="12.25" style="3" customWidth="1"/>
    <col min="10" max="10" width="10.625" style="4" customWidth="1"/>
    <col min="11" max="14" width="14.5" customWidth="1"/>
    <col min="15" max="15" width="16.25" customWidth="1"/>
  </cols>
  <sheetData>
    <row r="1" spans="1:15" x14ac:dyDescent="0.3">
      <c r="A1" t="s">
        <v>0</v>
      </c>
      <c r="B1" s="2" t="s">
        <v>1</v>
      </c>
      <c r="C1" s="2" t="s">
        <v>62</v>
      </c>
      <c r="D1" s="2" t="s">
        <v>57</v>
      </c>
      <c r="E1" t="s">
        <v>2</v>
      </c>
      <c r="F1" t="s">
        <v>3</v>
      </c>
      <c r="G1" t="s">
        <v>4</v>
      </c>
      <c r="H1" t="s">
        <v>5</v>
      </c>
      <c r="I1" s="3" t="s">
        <v>6</v>
      </c>
      <c r="J1" s="4" t="s">
        <v>7</v>
      </c>
      <c r="K1" t="s">
        <v>8</v>
      </c>
      <c r="L1" t="s">
        <v>64</v>
      </c>
      <c r="M1" t="s">
        <v>55</v>
      </c>
      <c r="N1" t="s">
        <v>56</v>
      </c>
      <c r="O1" t="s">
        <v>9</v>
      </c>
    </row>
    <row r="2" spans="1:15" x14ac:dyDescent="0.3">
      <c r="A2" s="1" t="s">
        <v>10</v>
      </c>
      <c r="B2" s="2">
        <v>45660</v>
      </c>
      <c r="C2" s="2" t="str">
        <f>TEXT(sales_sample3[[#This Row],[order_date]], "YYYY-MMM")</f>
        <v>2025-Jan</v>
      </c>
      <c r="D2" s="2" t="str">
        <f>"Q"&amp;ROUNDUP(MONTH(sales_sample3[[#This Row],[order_date]])/3,0)&amp;"-"&amp;YEAR(sales_sample3[[#This Row],[order_date]])</f>
        <v>Q1-2025</v>
      </c>
      <c r="E2" s="1" t="s">
        <v>11</v>
      </c>
      <c r="F2" s="1" t="s">
        <v>12</v>
      </c>
      <c r="G2" s="1" t="s">
        <v>13</v>
      </c>
      <c r="H2" s="1" t="s">
        <v>14</v>
      </c>
      <c r="I2" s="3">
        <v>79.989999999999995</v>
      </c>
      <c r="J2" s="4">
        <v>2</v>
      </c>
      <c r="K2">
        <v>0.1</v>
      </c>
      <c r="L2" t="str">
        <f>IF(sales_sample3[[#This Row],[discount_pct]]&lt;=0.1, "0-10%", IF(sales_sample3[[#This Row],[discount_pct]]&lt;=0.3, "11-30%", IF(sales_sample3[[#This Row],[discount_pct]]&lt;=0.5, "31-50%", IF(sales_sample3[[#This Row],[discount_pct]]&lt;= 0.7, "51-70%","71-100%"))))</f>
        <v>0-10%</v>
      </c>
      <c r="M2" s="3">
        <f>sales_sample3[[#This Row],[unit_price]]*(1-sales_sample3[[#This Row],[discount_pct]])</f>
        <v>71.991</v>
      </c>
      <c r="N2" s="3">
        <f>sales_sample3[[#This Row],[net_price]]*sales_sample3[[#This Row],[quantity]]</f>
        <v>143.982</v>
      </c>
      <c r="O2" s="1" t="s">
        <v>15</v>
      </c>
    </row>
    <row r="3" spans="1:15" x14ac:dyDescent="0.3">
      <c r="A3" s="1" t="s">
        <v>16</v>
      </c>
      <c r="B3" s="2">
        <v>45662</v>
      </c>
      <c r="C3" s="2" t="str">
        <f>TEXT(sales_sample3[[#This Row],[order_date]], "YYYY-MMM")</f>
        <v>2025-Jan</v>
      </c>
      <c r="D3" s="2" t="str">
        <f>"Q"&amp;ROUNDUP(MONTH(sales_sample3[[#This Row],[order_date]])/3,0)&amp;"-"&amp;YEAR(sales_sample3[[#This Row],[order_date]])</f>
        <v>Q1-2025</v>
      </c>
      <c r="E3" s="1" t="s">
        <v>17</v>
      </c>
      <c r="F3" s="1" t="s">
        <v>12</v>
      </c>
      <c r="G3" s="1" t="s">
        <v>18</v>
      </c>
      <c r="H3" s="1" t="s">
        <v>19</v>
      </c>
      <c r="I3" s="3">
        <v>599</v>
      </c>
      <c r="J3" s="4">
        <v>1</v>
      </c>
      <c r="K3">
        <v>0.15</v>
      </c>
      <c r="L3" t="str">
        <f>IF(sales_sample3[[#This Row],[discount_pct]]&lt;=0.1, "0-10%", IF(sales_sample3[[#This Row],[discount_pct]]&lt;=0.3, "11-30%", IF(sales_sample3[[#This Row],[discount_pct]]&lt;=0.5, "31-50%", IF(sales_sample3[[#This Row],[discount_pct]]&lt;= 0.7, "51-70%","71-100%"))))</f>
        <v>11-30%</v>
      </c>
      <c r="M3" s="3">
        <f>sales_sample3[[#This Row],[unit_price]]*(1-sales_sample3[[#This Row],[discount_pct]])</f>
        <v>509.15</v>
      </c>
      <c r="N3" s="3">
        <f>sales_sample3[[#This Row],[net_price]]*sales_sample3[[#This Row],[quantity]]</f>
        <v>509.15</v>
      </c>
      <c r="O3" s="1" t="s">
        <v>15</v>
      </c>
    </row>
    <row r="4" spans="1:15" x14ac:dyDescent="0.3">
      <c r="A4" s="1" t="s">
        <v>20</v>
      </c>
      <c r="B4" s="2">
        <v>45663</v>
      </c>
      <c r="C4" s="2" t="str">
        <f>TEXT(sales_sample3[[#This Row],[order_date]], "YYYY-MMM")</f>
        <v>2025-Jan</v>
      </c>
      <c r="D4" s="2" t="str">
        <f>"Q"&amp;ROUNDUP(MONTH(sales_sample3[[#This Row],[order_date]])/3,0)&amp;"-"&amp;YEAR(sales_sample3[[#This Row],[order_date]])</f>
        <v>Q1-2025</v>
      </c>
      <c r="E4" s="1" t="s">
        <v>21</v>
      </c>
      <c r="F4" s="1" t="s">
        <v>22</v>
      </c>
      <c r="G4" s="1" t="s">
        <v>23</v>
      </c>
      <c r="H4" s="1" t="s">
        <v>24</v>
      </c>
      <c r="I4" s="3">
        <v>49.5</v>
      </c>
      <c r="J4" s="4">
        <v>3</v>
      </c>
      <c r="K4">
        <v>0</v>
      </c>
      <c r="L4" t="str">
        <f>IF(sales_sample3[[#This Row],[discount_pct]]&lt;=0.1, "0-10%", IF(sales_sample3[[#This Row],[discount_pct]]&lt;=0.3, "11-30%", IF(sales_sample3[[#This Row],[discount_pct]]&lt;=0.5, "31-50%", IF(sales_sample3[[#This Row],[discount_pct]]&lt;= 0.7, "51-70%","71-100%"))))</f>
        <v>0-10%</v>
      </c>
      <c r="M4" s="3">
        <f>sales_sample3[[#This Row],[unit_price]]*(1-sales_sample3[[#This Row],[discount_pct]])</f>
        <v>49.5</v>
      </c>
      <c r="N4" s="3">
        <f>sales_sample3[[#This Row],[net_price]]*sales_sample3[[#This Row],[quantity]]</f>
        <v>148.5</v>
      </c>
      <c r="O4" s="1" t="s">
        <v>25</v>
      </c>
    </row>
    <row r="5" spans="1:15" x14ac:dyDescent="0.3">
      <c r="A5" s="1" t="s">
        <v>26</v>
      </c>
      <c r="B5" s="2">
        <v>45667</v>
      </c>
      <c r="C5" s="2" t="str">
        <f>TEXT(sales_sample3[[#This Row],[order_date]], "YYYY-MMM")</f>
        <v>2025-Jan</v>
      </c>
      <c r="D5" s="2" t="str">
        <f>"Q"&amp;ROUNDUP(MONTH(sales_sample3[[#This Row],[order_date]])/3,0)&amp;"-"&amp;YEAR(sales_sample3[[#This Row],[order_date]])</f>
        <v>Q1-2025</v>
      </c>
      <c r="E5" s="1" t="s">
        <v>27</v>
      </c>
      <c r="F5" s="1" t="s">
        <v>28</v>
      </c>
      <c r="G5" s="1" t="s">
        <v>29</v>
      </c>
      <c r="H5" s="1" t="s">
        <v>30</v>
      </c>
      <c r="I5" s="3">
        <v>12.99</v>
      </c>
      <c r="J5" s="4">
        <v>5</v>
      </c>
      <c r="K5">
        <v>0.05</v>
      </c>
      <c r="L5" t="str">
        <f>IF(sales_sample3[[#This Row],[discount_pct]]&lt;=0.1, "0-10%", IF(sales_sample3[[#This Row],[discount_pct]]&lt;=0.3, "11-30%", IF(sales_sample3[[#This Row],[discount_pct]]&lt;=0.5, "31-50%", IF(sales_sample3[[#This Row],[discount_pct]]&lt;= 0.7, "51-70%","71-100%"))))</f>
        <v>0-10%</v>
      </c>
      <c r="M5" s="3">
        <f>sales_sample3[[#This Row],[unit_price]]*(1-sales_sample3[[#This Row],[discount_pct]])</f>
        <v>12.3405</v>
      </c>
      <c r="N5" s="3">
        <f>sales_sample3[[#This Row],[net_price]]*sales_sample3[[#This Row],[quantity]]</f>
        <v>61.702500000000001</v>
      </c>
      <c r="O5" s="1" t="s">
        <v>15</v>
      </c>
    </row>
    <row r="6" spans="1:15" x14ac:dyDescent="0.3">
      <c r="A6" s="1" t="s">
        <v>31</v>
      </c>
      <c r="B6" s="2">
        <v>45669</v>
      </c>
      <c r="C6" s="2" t="str">
        <f>TEXT(sales_sample3[[#This Row],[order_date]], "YYYY-MMM")</f>
        <v>2025-Jan</v>
      </c>
      <c r="D6" s="2" t="str">
        <f>"Q"&amp;ROUNDUP(MONTH(sales_sample3[[#This Row],[order_date]])/3,0)&amp;"-"&amp;YEAR(sales_sample3[[#This Row],[order_date]])</f>
        <v>Q1-2025</v>
      </c>
      <c r="E6" s="1" t="s">
        <v>17</v>
      </c>
      <c r="F6" s="1" t="s">
        <v>22</v>
      </c>
      <c r="G6" s="1" t="s">
        <v>32</v>
      </c>
      <c r="H6" s="1" t="s">
        <v>33</v>
      </c>
      <c r="I6" s="3">
        <v>129</v>
      </c>
      <c r="J6" s="4">
        <v>1</v>
      </c>
      <c r="K6">
        <v>0.2</v>
      </c>
      <c r="L6" t="str">
        <f>IF(sales_sample3[[#This Row],[discount_pct]]&lt;=0.1, "0-10%", IF(sales_sample3[[#This Row],[discount_pct]]&lt;=0.3, "11-30%", IF(sales_sample3[[#This Row],[discount_pct]]&lt;=0.5, "31-50%", IF(sales_sample3[[#This Row],[discount_pct]]&lt;= 0.7, "51-70%","71-100%"))))</f>
        <v>11-30%</v>
      </c>
      <c r="M6" s="3">
        <f>sales_sample3[[#This Row],[unit_price]]*(1-sales_sample3[[#This Row],[discount_pct]])</f>
        <v>103.2</v>
      </c>
      <c r="N6" s="3">
        <f>sales_sample3[[#This Row],[net_price]]*sales_sample3[[#This Row],[quantity]]</f>
        <v>103.2</v>
      </c>
      <c r="O6" s="1" t="s">
        <v>15</v>
      </c>
    </row>
    <row r="7" spans="1:15" x14ac:dyDescent="0.3">
      <c r="A7" s="1" t="s">
        <v>34</v>
      </c>
      <c r="B7" s="2">
        <v>45672</v>
      </c>
      <c r="C7" s="2" t="str">
        <f>TEXT(sales_sample3[[#This Row],[order_date]], "YYYY-MMM")</f>
        <v>2025-Jan</v>
      </c>
      <c r="D7" s="2" t="str">
        <f>"Q"&amp;ROUNDUP(MONTH(sales_sample3[[#This Row],[order_date]])/3,0)&amp;"-"&amp;YEAR(sales_sample3[[#This Row],[order_date]])</f>
        <v>Q1-2025</v>
      </c>
      <c r="E7" s="1" t="s">
        <v>11</v>
      </c>
      <c r="F7" s="1" t="s">
        <v>28</v>
      </c>
      <c r="G7" s="1" t="s">
        <v>35</v>
      </c>
      <c r="H7" s="1" t="s">
        <v>36</v>
      </c>
      <c r="I7" s="3">
        <v>39.99</v>
      </c>
      <c r="J7" s="4">
        <v>2</v>
      </c>
      <c r="K7">
        <v>0.25</v>
      </c>
      <c r="L7" t="str">
        <f>IF(sales_sample3[[#This Row],[discount_pct]]&lt;=0.1, "0-10%", IF(sales_sample3[[#This Row],[discount_pct]]&lt;=0.3, "11-30%", IF(sales_sample3[[#This Row],[discount_pct]]&lt;=0.5, "31-50%", IF(sales_sample3[[#This Row],[discount_pct]]&lt;= 0.7, "51-70%","71-100%"))))</f>
        <v>11-30%</v>
      </c>
      <c r="M7" s="3">
        <f>sales_sample3[[#This Row],[unit_price]]*(1-sales_sample3[[#This Row],[discount_pct]])</f>
        <v>29.9925</v>
      </c>
      <c r="N7" s="3">
        <f>sales_sample3[[#This Row],[net_price]]*sales_sample3[[#This Row],[quantity]]</f>
        <v>59.984999999999999</v>
      </c>
      <c r="O7" s="1" t="s">
        <v>25</v>
      </c>
    </row>
    <row r="8" spans="1:15" x14ac:dyDescent="0.3">
      <c r="A8" s="1" t="s">
        <v>37</v>
      </c>
      <c r="B8" s="2">
        <v>45675</v>
      </c>
      <c r="C8" s="2" t="str">
        <f>TEXT(sales_sample3[[#This Row],[order_date]], "YYYY-MMM")</f>
        <v>2025-Jan</v>
      </c>
      <c r="D8" s="2" t="str">
        <f>"Q"&amp;ROUNDUP(MONTH(sales_sample3[[#This Row],[order_date]])/3,0)&amp;"-"&amp;YEAR(sales_sample3[[#This Row],[order_date]])</f>
        <v>Q1-2025</v>
      </c>
      <c r="E8" s="1" t="s">
        <v>21</v>
      </c>
      <c r="F8" s="1" t="s">
        <v>12</v>
      </c>
      <c r="G8" s="1" t="s">
        <v>13</v>
      </c>
      <c r="H8" s="1" t="s">
        <v>14</v>
      </c>
      <c r="I8" s="3">
        <v>79.989999999999995</v>
      </c>
      <c r="J8" s="4">
        <v>1</v>
      </c>
      <c r="K8">
        <v>0.1</v>
      </c>
      <c r="L8" t="str">
        <f>IF(sales_sample3[[#This Row],[discount_pct]]&lt;=0.1, "0-10%", IF(sales_sample3[[#This Row],[discount_pct]]&lt;=0.3, "11-30%", IF(sales_sample3[[#This Row],[discount_pct]]&lt;=0.5, "31-50%", IF(sales_sample3[[#This Row],[discount_pct]]&lt;= 0.7, "51-70%","71-100%"))))</f>
        <v>0-10%</v>
      </c>
      <c r="M8" s="3">
        <f>sales_sample3[[#This Row],[unit_price]]*(1-sales_sample3[[#This Row],[discount_pct]])</f>
        <v>71.991</v>
      </c>
      <c r="N8" s="3">
        <f>sales_sample3[[#This Row],[net_price]]*sales_sample3[[#This Row],[quantity]]</f>
        <v>71.991</v>
      </c>
      <c r="O8" s="1" t="s">
        <v>15</v>
      </c>
    </row>
    <row r="9" spans="1:15" x14ac:dyDescent="0.3">
      <c r="A9" s="1" t="s">
        <v>38</v>
      </c>
      <c r="B9" s="2">
        <v>45679</v>
      </c>
      <c r="C9" s="2" t="str">
        <f>TEXT(sales_sample3[[#This Row],[order_date]], "YYYY-MMM")</f>
        <v>2025-Jan</v>
      </c>
      <c r="D9" s="2" t="str">
        <f>"Q"&amp;ROUNDUP(MONTH(sales_sample3[[#This Row],[order_date]])/3,0)&amp;"-"&amp;YEAR(sales_sample3[[#This Row],[order_date]])</f>
        <v>Q1-2025</v>
      </c>
      <c r="E9" s="1" t="s">
        <v>27</v>
      </c>
      <c r="F9" s="1" t="s">
        <v>22</v>
      </c>
      <c r="G9" s="1" t="s">
        <v>23</v>
      </c>
      <c r="H9" s="1" t="s">
        <v>24</v>
      </c>
      <c r="I9" s="3">
        <v>49.5</v>
      </c>
      <c r="J9" s="4">
        <v>2</v>
      </c>
      <c r="K9">
        <v>0</v>
      </c>
      <c r="L9" t="str">
        <f>IF(sales_sample3[[#This Row],[discount_pct]]&lt;=0.1, "0-10%", IF(sales_sample3[[#This Row],[discount_pct]]&lt;=0.3, "11-30%", IF(sales_sample3[[#This Row],[discount_pct]]&lt;=0.5, "31-50%", IF(sales_sample3[[#This Row],[discount_pct]]&lt;= 0.7, "51-70%","71-100%"))))</f>
        <v>0-10%</v>
      </c>
      <c r="M9" s="3">
        <f>sales_sample3[[#This Row],[unit_price]]*(1-sales_sample3[[#This Row],[discount_pct]])</f>
        <v>49.5</v>
      </c>
      <c r="N9" s="3">
        <f>sales_sample3[[#This Row],[net_price]]*sales_sample3[[#This Row],[quantity]]</f>
        <v>99</v>
      </c>
      <c r="O9" s="1" t="s">
        <v>15</v>
      </c>
    </row>
    <row r="10" spans="1:15" x14ac:dyDescent="0.3">
      <c r="A10" s="1" t="s">
        <v>39</v>
      </c>
      <c r="B10" s="2">
        <v>45682</v>
      </c>
      <c r="C10" s="2" t="str">
        <f>TEXT(sales_sample3[[#This Row],[order_date]], "YYYY-MMM")</f>
        <v>2025-Jan</v>
      </c>
      <c r="D10" s="2" t="str">
        <f>"Q"&amp;ROUNDUP(MONTH(sales_sample3[[#This Row],[order_date]])/3,0)&amp;"-"&amp;YEAR(sales_sample3[[#This Row],[order_date]])</f>
        <v>Q1-2025</v>
      </c>
      <c r="E10" s="1" t="s">
        <v>17</v>
      </c>
      <c r="F10" s="1" t="s">
        <v>12</v>
      </c>
      <c r="G10" s="1" t="s">
        <v>18</v>
      </c>
      <c r="H10" s="1" t="s">
        <v>19</v>
      </c>
      <c r="I10" s="3">
        <v>599</v>
      </c>
      <c r="J10" s="4">
        <v>1</v>
      </c>
      <c r="K10">
        <v>0.15</v>
      </c>
      <c r="L10" t="str">
        <f>IF(sales_sample3[[#This Row],[discount_pct]]&lt;=0.1, "0-10%", IF(sales_sample3[[#This Row],[discount_pct]]&lt;=0.3, "11-30%", IF(sales_sample3[[#This Row],[discount_pct]]&lt;=0.5, "31-50%", IF(sales_sample3[[#This Row],[discount_pct]]&lt;= 0.7, "51-70%","71-100%"))))</f>
        <v>11-30%</v>
      </c>
      <c r="M10" s="3">
        <f>sales_sample3[[#This Row],[unit_price]]*(1-sales_sample3[[#This Row],[discount_pct]])</f>
        <v>509.15</v>
      </c>
      <c r="N10" s="3">
        <f>sales_sample3[[#This Row],[net_price]]*sales_sample3[[#This Row],[quantity]]</f>
        <v>509.15</v>
      </c>
      <c r="O10" s="1" t="s">
        <v>15</v>
      </c>
    </row>
    <row r="11" spans="1:15" x14ac:dyDescent="0.3">
      <c r="A11" s="1" t="s">
        <v>40</v>
      </c>
      <c r="B11" s="2">
        <v>45690</v>
      </c>
      <c r="C11" s="2" t="str">
        <f>TEXT(sales_sample3[[#This Row],[order_date]], "YYYY-MMM")</f>
        <v>2025-Feb</v>
      </c>
      <c r="D11" s="2" t="str">
        <f>"Q"&amp;ROUNDUP(MONTH(sales_sample3[[#This Row],[order_date]])/3,0)&amp;"-"&amp;YEAR(sales_sample3[[#This Row],[order_date]])</f>
        <v>Q1-2025</v>
      </c>
      <c r="E11" s="1" t="s">
        <v>11</v>
      </c>
      <c r="F11" s="1" t="s">
        <v>22</v>
      </c>
      <c r="G11" s="1" t="s">
        <v>32</v>
      </c>
      <c r="H11" s="1" t="s">
        <v>33</v>
      </c>
      <c r="I11" s="3">
        <v>129</v>
      </c>
      <c r="J11" s="4">
        <v>1</v>
      </c>
      <c r="K11">
        <v>0.1</v>
      </c>
      <c r="L11" t="str">
        <f>IF(sales_sample3[[#This Row],[discount_pct]]&lt;=0.1, "0-10%", IF(sales_sample3[[#This Row],[discount_pct]]&lt;=0.3, "11-30%", IF(sales_sample3[[#This Row],[discount_pct]]&lt;=0.5, "31-50%", IF(sales_sample3[[#This Row],[discount_pct]]&lt;= 0.7, "51-70%","71-100%"))))</f>
        <v>0-10%</v>
      </c>
      <c r="M11" s="3">
        <f>sales_sample3[[#This Row],[unit_price]]*(1-sales_sample3[[#This Row],[discount_pct]])</f>
        <v>116.10000000000001</v>
      </c>
      <c r="N11" s="3">
        <f>sales_sample3[[#This Row],[net_price]]*sales_sample3[[#This Row],[quantity]]</f>
        <v>116.10000000000001</v>
      </c>
      <c r="O11" s="1" t="s">
        <v>25</v>
      </c>
    </row>
    <row r="12" spans="1:15" x14ac:dyDescent="0.3">
      <c r="A12" s="1" t="s">
        <v>41</v>
      </c>
      <c r="B12" s="2">
        <v>45692</v>
      </c>
      <c r="C12" s="2" t="str">
        <f>TEXT(sales_sample3[[#This Row],[order_date]], "YYYY-MMM")</f>
        <v>2025-Feb</v>
      </c>
      <c r="D12" s="2" t="str">
        <f>"Q"&amp;ROUNDUP(MONTH(sales_sample3[[#This Row],[order_date]])/3,0)&amp;"-"&amp;YEAR(sales_sample3[[#This Row],[order_date]])</f>
        <v>Q1-2025</v>
      </c>
      <c r="E12" s="1" t="s">
        <v>21</v>
      </c>
      <c r="F12" s="1" t="s">
        <v>28</v>
      </c>
      <c r="G12" s="1" t="s">
        <v>29</v>
      </c>
      <c r="H12" s="1" t="s">
        <v>30</v>
      </c>
      <c r="I12" s="3">
        <v>12.99</v>
      </c>
      <c r="J12" s="4">
        <v>8</v>
      </c>
      <c r="K12">
        <v>0.05</v>
      </c>
      <c r="L12" t="str">
        <f>IF(sales_sample3[[#This Row],[discount_pct]]&lt;=0.1, "0-10%", IF(sales_sample3[[#This Row],[discount_pct]]&lt;=0.3, "11-30%", IF(sales_sample3[[#This Row],[discount_pct]]&lt;=0.5, "31-50%", IF(sales_sample3[[#This Row],[discount_pct]]&lt;= 0.7, "51-70%","71-100%"))))</f>
        <v>0-10%</v>
      </c>
      <c r="M12" s="3">
        <f>sales_sample3[[#This Row],[unit_price]]*(1-sales_sample3[[#This Row],[discount_pct]])</f>
        <v>12.3405</v>
      </c>
      <c r="N12" s="3">
        <f>sales_sample3[[#This Row],[net_price]]*sales_sample3[[#This Row],[quantity]]</f>
        <v>98.724000000000004</v>
      </c>
      <c r="O12" s="1" t="s">
        <v>15</v>
      </c>
    </row>
    <row r="13" spans="1:15" x14ac:dyDescent="0.3">
      <c r="A13" s="1" t="s">
        <v>42</v>
      </c>
      <c r="B13" s="2">
        <v>45695</v>
      </c>
      <c r="C13" s="2" t="str">
        <f>TEXT(sales_sample3[[#This Row],[order_date]], "YYYY-MMM")</f>
        <v>2025-Feb</v>
      </c>
      <c r="D13" s="2" t="str">
        <f>"Q"&amp;ROUNDUP(MONTH(sales_sample3[[#This Row],[order_date]])/3,0)&amp;"-"&amp;YEAR(sales_sample3[[#This Row],[order_date]])</f>
        <v>Q1-2025</v>
      </c>
      <c r="E13" s="1" t="s">
        <v>27</v>
      </c>
      <c r="F13" s="1" t="s">
        <v>28</v>
      </c>
      <c r="G13" s="1" t="s">
        <v>35</v>
      </c>
      <c r="H13" s="1" t="s">
        <v>36</v>
      </c>
      <c r="I13" s="3">
        <v>39.99</v>
      </c>
      <c r="J13" s="4">
        <v>1</v>
      </c>
      <c r="K13">
        <v>0.25</v>
      </c>
      <c r="L13" t="str">
        <f>IF(sales_sample3[[#This Row],[discount_pct]]&lt;=0.1, "0-10%", IF(sales_sample3[[#This Row],[discount_pct]]&lt;=0.3, "11-30%", IF(sales_sample3[[#This Row],[discount_pct]]&lt;=0.5, "31-50%", IF(sales_sample3[[#This Row],[discount_pct]]&lt;= 0.7, "51-70%","71-100%"))))</f>
        <v>11-30%</v>
      </c>
      <c r="M13" s="3">
        <f>sales_sample3[[#This Row],[unit_price]]*(1-sales_sample3[[#This Row],[discount_pct]])</f>
        <v>29.9925</v>
      </c>
      <c r="N13" s="3">
        <f>sales_sample3[[#This Row],[net_price]]*sales_sample3[[#This Row],[quantity]]</f>
        <v>29.9925</v>
      </c>
      <c r="O13" s="1" t="s">
        <v>15</v>
      </c>
    </row>
    <row r="14" spans="1:15" x14ac:dyDescent="0.3">
      <c r="A14" s="1" t="s">
        <v>43</v>
      </c>
      <c r="B14" s="2">
        <v>45697</v>
      </c>
      <c r="C14" s="2" t="str">
        <f>TEXT(sales_sample3[[#This Row],[order_date]], "YYYY-MMM")</f>
        <v>2025-Feb</v>
      </c>
      <c r="D14" s="2" t="str">
        <f>"Q"&amp;ROUNDUP(MONTH(sales_sample3[[#This Row],[order_date]])/3,0)&amp;"-"&amp;YEAR(sales_sample3[[#This Row],[order_date]])</f>
        <v>Q1-2025</v>
      </c>
      <c r="E14" s="1" t="s">
        <v>17</v>
      </c>
      <c r="F14" s="1" t="s">
        <v>12</v>
      </c>
      <c r="G14" s="1" t="s">
        <v>18</v>
      </c>
      <c r="H14" s="1" t="s">
        <v>19</v>
      </c>
      <c r="I14" s="3">
        <v>599</v>
      </c>
      <c r="J14" s="4">
        <v>2</v>
      </c>
      <c r="K14">
        <v>0.15</v>
      </c>
      <c r="L14" t="str">
        <f>IF(sales_sample3[[#This Row],[discount_pct]]&lt;=0.1, "0-10%", IF(sales_sample3[[#This Row],[discount_pct]]&lt;=0.3, "11-30%", IF(sales_sample3[[#This Row],[discount_pct]]&lt;=0.5, "31-50%", IF(sales_sample3[[#This Row],[discount_pct]]&lt;= 0.7, "51-70%","71-100%"))))</f>
        <v>11-30%</v>
      </c>
      <c r="M14" s="3">
        <f>sales_sample3[[#This Row],[unit_price]]*(1-sales_sample3[[#This Row],[discount_pct]])</f>
        <v>509.15</v>
      </c>
      <c r="N14" s="3">
        <f>sales_sample3[[#This Row],[net_price]]*sales_sample3[[#This Row],[quantity]]</f>
        <v>1018.3</v>
      </c>
      <c r="O14" s="1" t="s">
        <v>15</v>
      </c>
    </row>
    <row r="15" spans="1:15" x14ac:dyDescent="0.3">
      <c r="A15" s="1" t="s">
        <v>44</v>
      </c>
      <c r="B15" s="2">
        <v>45698</v>
      </c>
      <c r="C15" s="2" t="str">
        <f>TEXT(sales_sample3[[#This Row],[order_date]], "YYYY-MMM")</f>
        <v>2025-Feb</v>
      </c>
      <c r="D15" s="2" t="str">
        <f>"Q"&amp;ROUNDUP(MONTH(sales_sample3[[#This Row],[order_date]])/3,0)&amp;"-"&amp;YEAR(sales_sample3[[#This Row],[order_date]])</f>
        <v>Q1-2025</v>
      </c>
      <c r="E15" s="1" t="s">
        <v>11</v>
      </c>
      <c r="F15" s="1" t="s">
        <v>22</v>
      </c>
      <c r="G15" s="1" t="s">
        <v>23</v>
      </c>
      <c r="H15" s="1" t="s">
        <v>24</v>
      </c>
      <c r="I15" s="3">
        <v>49.5</v>
      </c>
      <c r="J15" s="4">
        <v>1</v>
      </c>
      <c r="K15">
        <v>0</v>
      </c>
      <c r="L15" t="str">
        <f>IF(sales_sample3[[#This Row],[discount_pct]]&lt;=0.1, "0-10%", IF(sales_sample3[[#This Row],[discount_pct]]&lt;=0.3, "11-30%", IF(sales_sample3[[#This Row],[discount_pct]]&lt;=0.5, "31-50%", IF(sales_sample3[[#This Row],[discount_pct]]&lt;= 0.7, "51-70%","71-100%"))))</f>
        <v>0-10%</v>
      </c>
      <c r="M15" s="3">
        <f>sales_sample3[[#This Row],[unit_price]]*(1-sales_sample3[[#This Row],[discount_pct]])</f>
        <v>49.5</v>
      </c>
      <c r="N15" s="3">
        <f>sales_sample3[[#This Row],[net_price]]*sales_sample3[[#This Row],[quantity]]</f>
        <v>49.5</v>
      </c>
      <c r="O15" s="1" t="s">
        <v>25</v>
      </c>
    </row>
    <row r="16" spans="1:15" x14ac:dyDescent="0.3">
      <c r="A16" s="1" t="s">
        <v>45</v>
      </c>
      <c r="B16" s="2">
        <v>45701</v>
      </c>
      <c r="C16" s="2" t="str">
        <f>TEXT(sales_sample3[[#This Row],[order_date]], "YYYY-MMM")</f>
        <v>2025-Feb</v>
      </c>
      <c r="D16" s="2" t="str">
        <f>"Q"&amp;ROUNDUP(MONTH(sales_sample3[[#This Row],[order_date]])/3,0)&amp;"-"&amp;YEAR(sales_sample3[[#This Row],[order_date]])</f>
        <v>Q1-2025</v>
      </c>
      <c r="E16" s="1" t="s">
        <v>21</v>
      </c>
      <c r="F16" s="1" t="s">
        <v>12</v>
      </c>
      <c r="G16" s="1" t="s">
        <v>13</v>
      </c>
      <c r="H16" s="1" t="s">
        <v>14</v>
      </c>
      <c r="I16" s="3">
        <v>79.989999999999995</v>
      </c>
      <c r="J16" s="4">
        <v>4</v>
      </c>
      <c r="K16">
        <v>0.1</v>
      </c>
      <c r="L16" t="str">
        <f>IF(sales_sample3[[#This Row],[discount_pct]]&lt;=0.1, "0-10%", IF(sales_sample3[[#This Row],[discount_pct]]&lt;=0.3, "11-30%", IF(sales_sample3[[#This Row],[discount_pct]]&lt;=0.5, "31-50%", IF(sales_sample3[[#This Row],[discount_pct]]&lt;= 0.7, "51-70%","71-100%"))))</f>
        <v>0-10%</v>
      </c>
      <c r="M16" s="3">
        <f>sales_sample3[[#This Row],[unit_price]]*(1-sales_sample3[[#This Row],[discount_pct]])</f>
        <v>71.991</v>
      </c>
      <c r="N16" s="3">
        <f>sales_sample3[[#This Row],[net_price]]*sales_sample3[[#This Row],[quantity]]</f>
        <v>287.964</v>
      </c>
      <c r="O16" s="1" t="s">
        <v>15</v>
      </c>
    </row>
    <row r="17" spans="1:15" x14ac:dyDescent="0.3">
      <c r="A17" s="1" t="s">
        <v>46</v>
      </c>
      <c r="B17" s="2">
        <v>45706</v>
      </c>
      <c r="C17" s="2" t="str">
        <f>TEXT(sales_sample3[[#This Row],[order_date]], "YYYY-MMM")</f>
        <v>2025-Feb</v>
      </c>
      <c r="D17" s="2" t="str">
        <f>"Q"&amp;ROUNDUP(MONTH(sales_sample3[[#This Row],[order_date]])/3,0)&amp;"-"&amp;YEAR(sales_sample3[[#This Row],[order_date]])</f>
        <v>Q1-2025</v>
      </c>
      <c r="E17" s="1" t="s">
        <v>27</v>
      </c>
      <c r="F17" s="1" t="s">
        <v>22</v>
      </c>
      <c r="G17" s="1" t="s">
        <v>32</v>
      </c>
      <c r="H17" s="1" t="s">
        <v>33</v>
      </c>
      <c r="I17" s="3">
        <v>129</v>
      </c>
      <c r="J17" s="4">
        <v>2</v>
      </c>
      <c r="K17">
        <v>0.1</v>
      </c>
      <c r="L17" t="str">
        <f>IF(sales_sample3[[#This Row],[discount_pct]]&lt;=0.1, "0-10%", IF(sales_sample3[[#This Row],[discount_pct]]&lt;=0.3, "11-30%", IF(sales_sample3[[#This Row],[discount_pct]]&lt;=0.5, "31-50%", IF(sales_sample3[[#This Row],[discount_pct]]&lt;= 0.7, "51-70%","71-100%"))))</f>
        <v>0-10%</v>
      </c>
      <c r="M17" s="3">
        <f>sales_sample3[[#This Row],[unit_price]]*(1-sales_sample3[[#This Row],[discount_pct]])</f>
        <v>116.10000000000001</v>
      </c>
      <c r="N17" s="3">
        <f>sales_sample3[[#This Row],[net_price]]*sales_sample3[[#This Row],[quantity]]</f>
        <v>232.20000000000002</v>
      </c>
      <c r="O17" s="1" t="s">
        <v>15</v>
      </c>
    </row>
    <row r="18" spans="1:15" x14ac:dyDescent="0.3">
      <c r="A18" s="1" t="s">
        <v>47</v>
      </c>
      <c r="B18" s="2">
        <v>45717</v>
      </c>
      <c r="C18" s="2" t="str">
        <f>TEXT(sales_sample3[[#This Row],[order_date]], "YYYY-MMM")</f>
        <v>2025-Mar</v>
      </c>
      <c r="D18" s="2" t="str">
        <f>"Q"&amp;ROUNDUP(MONTH(sales_sample3[[#This Row],[order_date]])/3,0)&amp;"-"&amp;YEAR(sales_sample3[[#This Row],[order_date]])</f>
        <v>Q1-2025</v>
      </c>
      <c r="E18" s="1" t="s">
        <v>11</v>
      </c>
      <c r="F18" s="1" t="s">
        <v>28</v>
      </c>
      <c r="G18" s="1" t="s">
        <v>29</v>
      </c>
      <c r="H18" s="1" t="s">
        <v>30</v>
      </c>
      <c r="I18" s="3">
        <v>12.99</v>
      </c>
      <c r="J18" s="4">
        <v>6</v>
      </c>
      <c r="K18">
        <v>0.05</v>
      </c>
      <c r="L18" t="str">
        <f>IF(sales_sample3[[#This Row],[discount_pct]]&lt;=0.1, "0-10%", IF(sales_sample3[[#This Row],[discount_pct]]&lt;=0.3, "11-30%", IF(sales_sample3[[#This Row],[discount_pct]]&lt;=0.5, "31-50%", IF(sales_sample3[[#This Row],[discount_pct]]&lt;= 0.7, "51-70%","71-100%"))))</f>
        <v>0-10%</v>
      </c>
      <c r="M18" s="3">
        <f>sales_sample3[[#This Row],[unit_price]]*(1-sales_sample3[[#This Row],[discount_pct]])</f>
        <v>12.3405</v>
      </c>
      <c r="N18" s="3">
        <f>sales_sample3[[#This Row],[net_price]]*sales_sample3[[#This Row],[quantity]]</f>
        <v>74.043000000000006</v>
      </c>
      <c r="O18" s="1" t="s">
        <v>15</v>
      </c>
    </row>
    <row r="19" spans="1:15" x14ac:dyDescent="0.3">
      <c r="A19" s="1" t="s">
        <v>48</v>
      </c>
      <c r="B19" s="2">
        <v>45718</v>
      </c>
      <c r="C19" s="2" t="str">
        <f>TEXT(sales_sample3[[#This Row],[order_date]], "YYYY-MMM")</f>
        <v>2025-Mar</v>
      </c>
      <c r="D19" s="2" t="str">
        <f>"Q"&amp;ROUNDUP(MONTH(sales_sample3[[#This Row],[order_date]])/3,0)&amp;"-"&amp;YEAR(sales_sample3[[#This Row],[order_date]])</f>
        <v>Q1-2025</v>
      </c>
      <c r="E19" s="1" t="s">
        <v>17</v>
      </c>
      <c r="F19" s="1" t="s">
        <v>12</v>
      </c>
      <c r="G19" s="1" t="s">
        <v>13</v>
      </c>
      <c r="H19" s="1" t="s">
        <v>14</v>
      </c>
      <c r="I19" s="3">
        <v>79.989999999999995</v>
      </c>
      <c r="J19" s="4">
        <v>1</v>
      </c>
      <c r="K19">
        <v>0.1</v>
      </c>
      <c r="L19" t="str">
        <f>IF(sales_sample3[[#This Row],[discount_pct]]&lt;=0.1, "0-10%", IF(sales_sample3[[#This Row],[discount_pct]]&lt;=0.3, "11-30%", IF(sales_sample3[[#This Row],[discount_pct]]&lt;=0.5, "31-50%", IF(sales_sample3[[#This Row],[discount_pct]]&lt;= 0.7, "51-70%","71-100%"))))</f>
        <v>0-10%</v>
      </c>
      <c r="M19" s="3">
        <f>sales_sample3[[#This Row],[unit_price]]*(1-sales_sample3[[#This Row],[discount_pct]])</f>
        <v>71.991</v>
      </c>
      <c r="N19" s="3">
        <f>sales_sample3[[#This Row],[net_price]]*sales_sample3[[#This Row],[quantity]]</f>
        <v>71.991</v>
      </c>
      <c r="O19" s="1" t="s">
        <v>25</v>
      </c>
    </row>
    <row r="20" spans="1:15" x14ac:dyDescent="0.3">
      <c r="A20" s="1" t="s">
        <v>49</v>
      </c>
      <c r="B20" s="2">
        <v>45721</v>
      </c>
      <c r="C20" s="2" t="str">
        <f>TEXT(sales_sample3[[#This Row],[order_date]], "YYYY-MMM")</f>
        <v>2025-Mar</v>
      </c>
      <c r="D20" s="2" t="str">
        <f>"Q"&amp;ROUNDUP(MONTH(sales_sample3[[#This Row],[order_date]])/3,0)&amp;"-"&amp;YEAR(sales_sample3[[#This Row],[order_date]])</f>
        <v>Q1-2025</v>
      </c>
      <c r="E20" s="1" t="s">
        <v>21</v>
      </c>
      <c r="F20" s="1" t="s">
        <v>12</v>
      </c>
      <c r="G20" s="1" t="s">
        <v>18</v>
      </c>
      <c r="H20" s="1" t="s">
        <v>19</v>
      </c>
      <c r="I20" s="3">
        <v>599</v>
      </c>
      <c r="J20" s="4">
        <v>1</v>
      </c>
      <c r="K20">
        <v>0.15</v>
      </c>
      <c r="L20" t="str">
        <f>IF(sales_sample3[[#This Row],[discount_pct]]&lt;=0.1, "0-10%", IF(sales_sample3[[#This Row],[discount_pct]]&lt;=0.3, "11-30%", IF(sales_sample3[[#This Row],[discount_pct]]&lt;=0.5, "31-50%", IF(sales_sample3[[#This Row],[discount_pct]]&lt;= 0.7, "51-70%","71-100%"))))</f>
        <v>11-30%</v>
      </c>
      <c r="M20" s="3">
        <f>sales_sample3[[#This Row],[unit_price]]*(1-sales_sample3[[#This Row],[discount_pct]])</f>
        <v>509.15</v>
      </c>
      <c r="N20" s="3">
        <f>sales_sample3[[#This Row],[net_price]]*sales_sample3[[#This Row],[quantity]]</f>
        <v>509.15</v>
      </c>
      <c r="O20" s="1" t="s">
        <v>15</v>
      </c>
    </row>
    <row r="21" spans="1:15" x14ac:dyDescent="0.3">
      <c r="A21" s="1" t="s">
        <v>50</v>
      </c>
      <c r="B21" s="2">
        <v>45722</v>
      </c>
      <c r="C21" s="2" t="str">
        <f>TEXT(sales_sample3[[#This Row],[order_date]], "YYYY-MMM")</f>
        <v>2025-Mar</v>
      </c>
      <c r="D21" s="2" t="str">
        <f>"Q"&amp;ROUNDUP(MONTH(sales_sample3[[#This Row],[order_date]])/3,0)&amp;"-"&amp;YEAR(sales_sample3[[#This Row],[order_date]])</f>
        <v>Q1-2025</v>
      </c>
      <c r="E21" s="1" t="s">
        <v>27</v>
      </c>
      <c r="F21" s="1" t="s">
        <v>22</v>
      </c>
      <c r="G21" s="1" t="s">
        <v>32</v>
      </c>
      <c r="H21" s="1" t="s">
        <v>33</v>
      </c>
      <c r="I21" s="3">
        <v>129</v>
      </c>
      <c r="J21" s="4">
        <v>1</v>
      </c>
      <c r="K21">
        <v>0.1</v>
      </c>
      <c r="L21" t="str">
        <f>IF(sales_sample3[[#This Row],[discount_pct]]&lt;=0.1, "0-10%", IF(sales_sample3[[#This Row],[discount_pct]]&lt;=0.3, "11-30%", IF(sales_sample3[[#This Row],[discount_pct]]&lt;=0.5, "31-50%", IF(sales_sample3[[#This Row],[discount_pct]]&lt;= 0.7, "51-70%","71-100%"))))</f>
        <v>0-10%</v>
      </c>
      <c r="M21" s="3">
        <f>sales_sample3[[#This Row],[unit_price]]*(1-sales_sample3[[#This Row],[discount_pct]])</f>
        <v>116.10000000000001</v>
      </c>
      <c r="N21" s="3">
        <f>sales_sample3[[#This Row],[net_price]]*sales_sample3[[#This Row],[quantity]]</f>
        <v>116.10000000000001</v>
      </c>
      <c r="O21" s="1" t="s">
        <v>15</v>
      </c>
    </row>
    <row r="22" spans="1:15" x14ac:dyDescent="0.3">
      <c r="A22" s="1" t="s">
        <v>51</v>
      </c>
      <c r="B22" s="2">
        <v>45726</v>
      </c>
      <c r="C22" s="2" t="str">
        <f>TEXT(sales_sample3[[#This Row],[order_date]], "YYYY-MMM")</f>
        <v>2025-Mar</v>
      </c>
      <c r="D22" s="2" t="str">
        <f>"Q"&amp;ROUNDUP(MONTH(sales_sample3[[#This Row],[order_date]])/3,0)&amp;"-"&amp;YEAR(sales_sample3[[#This Row],[order_date]])</f>
        <v>Q1-2025</v>
      </c>
      <c r="E22" s="1" t="s">
        <v>17</v>
      </c>
      <c r="F22" s="1" t="s">
        <v>22</v>
      </c>
      <c r="G22" s="1" t="s">
        <v>23</v>
      </c>
      <c r="H22" s="1" t="s">
        <v>24</v>
      </c>
      <c r="I22" s="3">
        <v>49.5</v>
      </c>
      <c r="J22" s="4">
        <v>2</v>
      </c>
      <c r="K22">
        <v>0</v>
      </c>
      <c r="L22" t="str">
        <f>IF(sales_sample3[[#This Row],[discount_pct]]&lt;=0.1, "0-10%", IF(sales_sample3[[#This Row],[discount_pct]]&lt;=0.3, "11-30%", IF(sales_sample3[[#This Row],[discount_pct]]&lt;=0.5, "31-50%", IF(sales_sample3[[#This Row],[discount_pct]]&lt;= 0.7, "51-70%","71-100%"))))</f>
        <v>0-10%</v>
      </c>
      <c r="M22" s="3">
        <f>sales_sample3[[#This Row],[unit_price]]*(1-sales_sample3[[#This Row],[discount_pct]])</f>
        <v>49.5</v>
      </c>
      <c r="N22" s="3">
        <f>sales_sample3[[#This Row],[net_price]]*sales_sample3[[#This Row],[quantity]]</f>
        <v>99</v>
      </c>
      <c r="O22" s="1" t="s">
        <v>25</v>
      </c>
    </row>
    <row r="23" spans="1:15" x14ac:dyDescent="0.3">
      <c r="A23" s="1" t="s">
        <v>52</v>
      </c>
      <c r="B23" s="2">
        <v>45728</v>
      </c>
      <c r="C23" s="2" t="str">
        <f>TEXT(sales_sample3[[#This Row],[order_date]], "YYYY-MMM")</f>
        <v>2025-Mar</v>
      </c>
      <c r="D23" s="2" t="str">
        <f>"Q"&amp;ROUNDUP(MONTH(sales_sample3[[#This Row],[order_date]])/3,0)&amp;"-"&amp;YEAR(sales_sample3[[#This Row],[order_date]])</f>
        <v>Q1-2025</v>
      </c>
      <c r="E23" s="1" t="s">
        <v>11</v>
      </c>
      <c r="F23" s="1" t="s">
        <v>28</v>
      </c>
      <c r="G23" s="1" t="s">
        <v>35</v>
      </c>
      <c r="H23" s="1" t="s">
        <v>36</v>
      </c>
      <c r="I23" s="3">
        <v>39.99</v>
      </c>
      <c r="J23" s="4">
        <v>3</v>
      </c>
      <c r="K23">
        <v>0.25</v>
      </c>
      <c r="L23" t="str">
        <f>IF(sales_sample3[[#This Row],[discount_pct]]&lt;=0.1, "0-10%", IF(sales_sample3[[#This Row],[discount_pct]]&lt;=0.3, "11-30%", IF(sales_sample3[[#This Row],[discount_pct]]&lt;=0.5, "31-50%", IF(sales_sample3[[#This Row],[discount_pct]]&lt;= 0.7, "51-70%","71-100%"))))</f>
        <v>11-30%</v>
      </c>
      <c r="M23" s="3">
        <f>sales_sample3[[#This Row],[unit_price]]*(1-sales_sample3[[#This Row],[discount_pct]])</f>
        <v>29.9925</v>
      </c>
      <c r="N23" s="3">
        <f>sales_sample3[[#This Row],[net_price]]*sales_sample3[[#This Row],[quantity]]</f>
        <v>89.977499999999992</v>
      </c>
      <c r="O23" s="1" t="s">
        <v>15</v>
      </c>
    </row>
    <row r="24" spans="1:15" x14ac:dyDescent="0.3">
      <c r="A24" s="1" t="s">
        <v>53</v>
      </c>
      <c r="B24" s="2">
        <v>45731</v>
      </c>
      <c r="C24" s="2" t="str">
        <f>TEXT(sales_sample3[[#This Row],[order_date]], "YYYY-MMM")</f>
        <v>2025-Mar</v>
      </c>
      <c r="D24" s="2" t="str">
        <f>"Q"&amp;ROUNDUP(MONTH(sales_sample3[[#This Row],[order_date]])/3,0)&amp;"-"&amp;YEAR(sales_sample3[[#This Row],[order_date]])</f>
        <v>Q1-2025</v>
      </c>
      <c r="E24" s="1" t="s">
        <v>21</v>
      </c>
      <c r="F24" s="1" t="s">
        <v>28</v>
      </c>
      <c r="G24" s="1" t="s">
        <v>29</v>
      </c>
      <c r="H24" s="1" t="s">
        <v>30</v>
      </c>
      <c r="I24" s="3">
        <v>12.99</v>
      </c>
      <c r="J24" s="4">
        <v>4</v>
      </c>
      <c r="K24">
        <v>0.05</v>
      </c>
      <c r="L24" t="str">
        <f>IF(sales_sample3[[#This Row],[discount_pct]]&lt;=0.1, "0-10%", IF(sales_sample3[[#This Row],[discount_pct]]&lt;=0.3, "11-30%", IF(sales_sample3[[#This Row],[discount_pct]]&lt;=0.5, "31-50%", IF(sales_sample3[[#This Row],[discount_pct]]&lt;= 0.7, "51-70%","71-100%"))))</f>
        <v>0-10%</v>
      </c>
      <c r="M24" s="3">
        <f>sales_sample3[[#This Row],[unit_price]]*(1-sales_sample3[[#This Row],[discount_pct]])</f>
        <v>12.3405</v>
      </c>
      <c r="N24" s="3">
        <f>sales_sample3[[#This Row],[net_price]]*sales_sample3[[#This Row],[quantity]]</f>
        <v>49.362000000000002</v>
      </c>
      <c r="O24" s="1" t="s">
        <v>15</v>
      </c>
    </row>
    <row r="25" spans="1:15" x14ac:dyDescent="0.3">
      <c r="A25" s="1" t="s">
        <v>54</v>
      </c>
      <c r="B25" s="2">
        <v>45736</v>
      </c>
      <c r="C25" s="2" t="str">
        <f>TEXT(sales_sample3[[#This Row],[order_date]], "YYYY-MMM")</f>
        <v>2025-Mar</v>
      </c>
      <c r="D25" s="2" t="str">
        <f>"Q"&amp;ROUNDUP(MONTH(sales_sample3[[#This Row],[order_date]])/3,0)&amp;"-"&amp;YEAR(sales_sample3[[#This Row],[order_date]])</f>
        <v>Q1-2025</v>
      </c>
      <c r="E25" s="1" t="s">
        <v>27</v>
      </c>
      <c r="F25" s="1" t="s">
        <v>12</v>
      </c>
      <c r="G25" s="1" t="s">
        <v>18</v>
      </c>
      <c r="H25" s="1" t="s">
        <v>19</v>
      </c>
      <c r="I25" s="3">
        <v>599</v>
      </c>
      <c r="J25" s="4">
        <v>1</v>
      </c>
      <c r="K25">
        <v>0.15</v>
      </c>
      <c r="L25" t="str">
        <f>IF(sales_sample3[[#This Row],[discount_pct]]&lt;=0.1, "0-10%", IF(sales_sample3[[#This Row],[discount_pct]]&lt;=0.3, "11-30%", IF(sales_sample3[[#This Row],[discount_pct]]&lt;=0.5, "31-50%", IF(sales_sample3[[#This Row],[discount_pct]]&lt;= 0.7, "51-70%","71-100%"))))</f>
        <v>11-30%</v>
      </c>
      <c r="M25" s="3">
        <f>sales_sample3[[#This Row],[unit_price]]*(1-sales_sample3[[#This Row],[discount_pct]])</f>
        <v>509.15</v>
      </c>
      <c r="N25" s="3">
        <f>sales_sample3[[#This Row],[net_price]]*sales_sample3[[#This Row],[quantity]]</f>
        <v>509.15</v>
      </c>
      <c r="O25" s="1" t="s">
        <v>15</v>
      </c>
    </row>
    <row r="28" spans="1:15" x14ac:dyDescent="0.3">
      <c r="J28" s="4" t="s">
        <v>76</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F8268-996C-4E7F-BD3D-F34ED25F5968}">
  <dimension ref="A3:J33"/>
  <sheetViews>
    <sheetView topLeftCell="A16" workbookViewId="0">
      <selection activeCell="F31" sqref="F31"/>
    </sheetView>
  </sheetViews>
  <sheetFormatPr defaultRowHeight="16.5" x14ac:dyDescent="0.3"/>
  <cols>
    <col min="1" max="1" width="13.125" bestFit="1" customWidth="1"/>
    <col min="2" max="2" width="15" bestFit="1" customWidth="1"/>
    <col min="3" max="3" width="19.5" bestFit="1" customWidth="1"/>
    <col min="4" max="4" width="15.25" bestFit="1" customWidth="1"/>
    <col min="5" max="5" width="15" bestFit="1" customWidth="1"/>
    <col min="6" max="6" width="15.25" bestFit="1" customWidth="1"/>
    <col min="7" max="7" width="16.625" bestFit="1" customWidth="1"/>
    <col min="8" max="8" width="10.875" bestFit="1" customWidth="1"/>
    <col min="9" max="9" width="9.125" bestFit="1" customWidth="1"/>
    <col min="10" max="10" width="11.5" bestFit="1" customWidth="1"/>
  </cols>
  <sheetData>
    <row r="3" spans="1:10" x14ac:dyDescent="0.3">
      <c r="A3" s="5" t="s">
        <v>58</v>
      </c>
      <c r="B3" t="s">
        <v>59</v>
      </c>
      <c r="F3" s="5" t="s">
        <v>59</v>
      </c>
      <c r="G3" s="5" t="s">
        <v>61</v>
      </c>
    </row>
    <row r="4" spans="1:10" x14ac:dyDescent="0.3">
      <c r="A4" s="6" t="s">
        <v>21</v>
      </c>
      <c r="B4" s="7">
        <v>1165.691</v>
      </c>
      <c r="F4" s="5" t="s">
        <v>58</v>
      </c>
      <c r="G4" t="s">
        <v>28</v>
      </c>
      <c r="H4" t="s">
        <v>12</v>
      </c>
      <c r="I4" t="s">
        <v>22</v>
      </c>
      <c r="J4" t="s">
        <v>60</v>
      </c>
    </row>
    <row r="5" spans="1:10" x14ac:dyDescent="0.3">
      <c r="A5" s="6" t="s">
        <v>11</v>
      </c>
      <c r="B5" s="7">
        <v>533.58749999999998</v>
      </c>
      <c r="C5" s="7"/>
      <c r="F5" s="6" t="s">
        <v>71</v>
      </c>
      <c r="G5" s="7">
        <v>128.7165</v>
      </c>
      <c r="H5" s="7">
        <v>1306.2639999999999</v>
      </c>
      <c r="I5" s="7">
        <v>397.80000000000007</v>
      </c>
      <c r="J5" s="7">
        <v>1832.7804999999998</v>
      </c>
    </row>
    <row r="6" spans="1:10" x14ac:dyDescent="0.3">
      <c r="A6" s="6" t="s">
        <v>17</v>
      </c>
      <c r="B6" s="7">
        <v>2310.7910000000002</v>
      </c>
      <c r="F6" s="6" t="s">
        <v>72</v>
      </c>
      <c r="G6" s="7">
        <v>121.6875</v>
      </c>
      <c r="H6" s="7">
        <v>1234.2729999999999</v>
      </c>
      <c r="I6" s="7">
        <v>350.7</v>
      </c>
      <c r="J6" s="7">
        <v>1706.6605</v>
      </c>
    </row>
    <row r="7" spans="1:10" x14ac:dyDescent="0.3">
      <c r="A7" s="6" t="s">
        <v>27</v>
      </c>
      <c r="B7" s="7">
        <v>1048.145</v>
      </c>
      <c r="F7" s="6" t="s">
        <v>63</v>
      </c>
      <c r="G7" s="7">
        <v>213.38249999999999</v>
      </c>
      <c r="H7" s="7">
        <v>1090.2909999999999</v>
      </c>
      <c r="I7" s="7">
        <v>215.10000000000002</v>
      </c>
      <c r="J7" s="7">
        <v>1518.7734999999998</v>
      </c>
    </row>
    <row r="8" spans="1:10" x14ac:dyDescent="0.3">
      <c r="A8" s="6" t="s">
        <v>60</v>
      </c>
      <c r="B8" s="7">
        <v>5058.2145</v>
      </c>
      <c r="F8" s="6" t="s">
        <v>60</v>
      </c>
      <c r="G8" s="7">
        <v>463.78649999999999</v>
      </c>
      <c r="H8" s="7">
        <v>3630.8279999999995</v>
      </c>
      <c r="I8" s="7">
        <v>963.6</v>
      </c>
      <c r="J8" s="7">
        <v>5058.2145</v>
      </c>
    </row>
    <row r="9" spans="1:10" x14ac:dyDescent="0.3">
      <c r="A9" s="18" t="s">
        <v>73</v>
      </c>
      <c r="B9" s="18"/>
      <c r="C9" s="18"/>
    </row>
    <row r="10" spans="1:10" x14ac:dyDescent="0.3">
      <c r="J10" s="3"/>
    </row>
    <row r="12" spans="1:10" x14ac:dyDescent="0.3">
      <c r="A12" s="5" t="s">
        <v>58</v>
      </c>
      <c r="B12" t="s">
        <v>67</v>
      </c>
    </row>
    <row r="13" spans="1:10" x14ac:dyDescent="0.3">
      <c r="A13" s="6" t="s">
        <v>70</v>
      </c>
      <c r="B13" s="4">
        <v>43</v>
      </c>
    </row>
    <row r="14" spans="1:10" x14ac:dyDescent="0.3">
      <c r="A14" s="6" t="s">
        <v>65</v>
      </c>
      <c r="B14" s="4">
        <v>13</v>
      </c>
    </row>
    <row r="15" spans="1:10" x14ac:dyDescent="0.3">
      <c r="A15" s="6" t="s">
        <v>60</v>
      </c>
      <c r="B15" s="4">
        <v>56</v>
      </c>
    </row>
    <row r="16" spans="1:10" x14ac:dyDescent="0.3">
      <c r="A16" s="18" t="s">
        <v>77</v>
      </c>
      <c r="B16" s="18"/>
      <c r="C16" s="18"/>
      <c r="D16" s="18"/>
      <c r="E16" s="18"/>
    </row>
    <row r="19" spans="1:6" x14ac:dyDescent="0.3">
      <c r="A19" s="5" t="s">
        <v>58</v>
      </c>
      <c r="B19" t="s">
        <v>59</v>
      </c>
      <c r="D19" t="s">
        <v>59</v>
      </c>
      <c r="E19" t="s">
        <v>67</v>
      </c>
      <c r="F19" t="s">
        <v>68</v>
      </c>
    </row>
    <row r="20" spans="1:6" x14ac:dyDescent="0.3">
      <c r="A20" s="6" t="s">
        <v>36</v>
      </c>
      <c r="B20" s="7">
        <v>179.95499999999998</v>
      </c>
      <c r="D20" s="7">
        <v>5058.2145</v>
      </c>
      <c r="E20" s="4">
        <v>56</v>
      </c>
      <c r="F20" s="7">
        <v>0.10833333333333334</v>
      </c>
    </row>
    <row r="21" spans="1:6" x14ac:dyDescent="0.3">
      <c r="A21" s="6" t="s">
        <v>30</v>
      </c>
      <c r="B21" s="7">
        <v>283.83150000000001</v>
      </c>
    </row>
    <row r="22" spans="1:6" x14ac:dyDescent="0.3">
      <c r="A22" s="6" t="s">
        <v>24</v>
      </c>
      <c r="B22" s="7">
        <v>396</v>
      </c>
    </row>
    <row r="23" spans="1:6" x14ac:dyDescent="0.3">
      <c r="A23" s="6" t="s">
        <v>33</v>
      </c>
      <c r="B23" s="7">
        <v>567.6</v>
      </c>
    </row>
    <row r="24" spans="1:6" x14ac:dyDescent="0.3">
      <c r="A24" s="6" t="s">
        <v>14</v>
      </c>
      <c r="B24" s="7">
        <v>575.928</v>
      </c>
    </row>
    <row r="25" spans="1:6" x14ac:dyDescent="0.3">
      <c r="A25" s="6" t="s">
        <v>19</v>
      </c>
      <c r="B25" s="7">
        <v>3054.9</v>
      </c>
    </row>
    <row r="26" spans="1:6" x14ac:dyDescent="0.3">
      <c r="A26" s="6" t="s">
        <v>60</v>
      </c>
      <c r="B26" s="7">
        <v>5058.2145</v>
      </c>
    </row>
    <row r="30" spans="1:6" x14ac:dyDescent="0.3">
      <c r="A30" s="5" t="s">
        <v>58</v>
      </c>
      <c r="B30" t="s">
        <v>67</v>
      </c>
    </row>
    <row r="31" spans="1:6" x14ac:dyDescent="0.3">
      <c r="A31" s="6" t="s">
        <v>15</v>
      </c>
      <c r="B31" s="4">
        <v>46</v>
      </c>
    </row>
    <row r="32" spans="1:6" x14ac:dyDescent="0.3">
      <c r="A32" s="6" t="s">
        <v>25</v>
      </c>
      <c r="B32" s="4">
        <v>10</v>
      </c>
    </row>
    <row r="33" spans="1:2" x14ac:dyDescent="0.3">
      <c r="A33" s="6" t="s">
        <v>60</v>
      </c>
      <c r="B33" s="4">
        <v>56</v>
      </c>
    </row>
  </sheetData>
  <mergeCells count="2">
    <mergeCell ref="A16:E16"/>
    <mergeCell ref="A9:C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59927-0D81-4989-BF55-09A83079ABC3}">
  <sheetPr>
    <pageSetUpPr fitToPage="1"/>
  </sheetPr>
  <dimension ref="A1:Q47"/>
  <sheetViews>
    <sheetView showGridLines="0" tabSelected="1" topLeftCell="A23" zoomScale="61" zoomScaleNormal="63" workbookViewId="0">
      <selection activeCell="K51" sqref="K51"/>
    </sheetView>
  </sheetViews>
  <sheetFormatPr defaultRowHeight="16.5" x14ac:dyDescent="0.3"/>
  <cols>
    <col min="9" max="9" width="9" customWidth="1"/>
    <col min="11" max="11" width="41.25" customWidth="1"/>
    <col min="16" max="16" width="9.5" customWidth="1"/>
  </cols>
  <sheetData>
    <row r="1" spans="1:17" ht="15" customHeight="1" x14ac:dyDescent="0.3">
      <c r="A1" s="19" t="s">
        <v>66</v>
      </c>
      <c r="B1" s="20"/>
      <c r="C1" s="20"/>
      <c r="D1" s="20"/>
      <c r="E1" s="20"/>
      <c r="F1" s="20"/>
      <c r="G1" s="20"/>
      <c r="H1" s="20"/>
      <c r="I1" s="20"/>
      <c r="J1" s="20"/>
      <c r="K1" s="20"/>
      <c r="L1" s="20"/>
      <c r="M1" s="20"/>
      <c r="N1" s="20"/>
      <c r="O1" s="20"/>
      <c r="P1" s="20"/>
      <c r="Q1" s="20"/>
    </row>
    <row r="2" spans="1:17" ht="16.5" customHeight="1" x14ac:dyDescent="0.3">
      <c r="A2" s="20"/>
      <c r="B2" s="20"/>
      <c r="C2" s="20"/>
      <c r="D2" s="20"/>
      <c r="E2" s="20"/>
      <c r="F2" s="20"/>
      <c r="G2" s="20"/>
      <c r="H2" s="20"/>
      <c r="I2" s="20"/>
      <c r="J2" s="20"/>
      <c r="K2" s="20"/>
      <c r="L2" s="20"/>
      <c r="M2" s="20"/>
      <c r="N2" s="20"/>
      <c r="O2" s="20"/>
      <c r="P2" s="20"/>
      <c r="Q2" s="20"/>
    </row>
    <row r="3" spans="1:17" ht="16.5" customHeight="1" x14ac:dyDescent="0.3">
      <c r="A3" s="20"/>
      <c r="B3" s="20"/>
      <c r="C3" s="20"/>
      <c r="D3" s="20"/>
      <c r="E3" s="20"/>
      <c r="F3" s="20"/>
      <c r="G3" s="20"/>
      <c r="H3" s="20"/>
      <c r="I3" s="20"/>
      <c r="J3" s="20"/>
      <c r="K3" s="20"/>
      <c r="L3" s="20"/>
      <c r="M3" s="20"/>
      <c r="N3" s="20"/>
      <c r="O3" s="20"/>
      <c r="P3" s="20"/>
      <c r="Q3" s="20"/>
    </row>
    <row r="4" spans="1:17" ht="16.5" customHeight="1" x14ac:dyDescent="0.3">
      <c r="A4" s="20"/>
      <c r="B4" s="20"/>
      <c r="C4" s="20"/>
      <c r="D4" s="20"/>
      <c r="E4" s="20"/>
      <c r="F4" s="20"/>
      <c r="G4" s="20"/>
      <c r="H4" s="20"/>
      <c r="I4" s="20"/>
      <c r="J4" s="20"/>
      <c r="K4" s="20"/>
      <c r="L4" s="20"/>
      <c r="M4" s="20"/>
      <c r="N4" s="20"/>
      <c r="O4" s="20"/>
      <c r="P4" s="20"/>
      <c r="Q4" s="20"/>
    </row>
    <row r="5" spans="1:17" ht="16.5" customHeight="1" x14ac:dyDescent="0.3">
      <c r="A5" s="20"/>
      <c r="B5" s="20"/>
      <c r="C5" s="20"/>
      <c r="D5" s="20"/>
      <c r="E5" s="20"/>
      <c r="F5" s="20"/>
      <c r="G5" s="20"/>
      <c r="H5" s="20"/>
      <c r="I5" s="20"/>
      <c r="J5" s="20"/>
      <c r="K5" s="20"/>
      <c r="L5" s="20"/>
      <c r="M5" s="20"/>
      <c r="N5" s="20"/>
      <c r="O5" s="20"/>
      <c r="P5" s="20"/>
      <c r="Q5" s="20"/>
    </row>
    <row r="6" spans="1:17" x14ac:dyDescent="0.3">
      <c r="A6" s="10"/>
      <c r="B6" s="10"/>
      <c r="C6" s="10"/>
      <c r="D6" s="10"/>
      <c r="E6" s="10"/>
      <c r="F6" s="10"/>
      <c r="G6" s="10"/>
      <c r="H6" s="10"/>
      <c r="I6" s="10"/>
      <c r="J6" s="10"/>
      <c r="K6" s="10"/>
      <c r="L6" s="10"/>
      <c r="M6" s="10"/>
      <c r="N6" s="10"/>
      <c r="O6" s="10"/>
      <c r="P6" s="10"/>
      <c r="Q6" s="9"/>
    </row>
    <row r="7" spans="1:17" x14ac:dyDescent="0.3">
      <c r="A7" s="10"/>
      <c r="B7" s="10"/>
      <c r="C7" s="10"/>
      <c r="D7" s="10"/>
      <c r="E7" s="10"/>
      <c r="F7" s="10"/>
      <c r="G7" s="10"/>
      <c r="H7" s="10"/>
      <c r="I7" s="10"/>
      <c r="J7" s="10"/>
      <c r="K7" s="10"/>
      <c r="L7" s="10"/>
      <c r="M7" s="10"/>
      <c r="N7" s="10"/>
      <c r="O7" s="10"/>
      <c r="P7" s="10"/>
      <c r="Q7" s="9"/>
    </row>
    <row r="8" spans="1:17" x14ac:dyDescent="0.3">
      <c r="A8" s="10"/>
      <c r="B8" s="10"/>
      <c r="C8" s="10"/>
      <c r="D8" s="10"/>
      <c r="E8" s="10"/>
      <c r="F8" s="10"/>
      <c r="G8" s="10"/>
      <c r="H8" s="10"/>
      <c r="I8" s="10"/>
      <c r="J8" s="10"/>
      <c r="K8" s="10"/>
      <c r="L8" s="10"/>
      <c r="M8" s="10"/>
      <c r="N8" s="10"/>
      <c r="O8" s="10"/>
      <c r="P8" s="10"/>
      <c r="Q8" s="9"/>
    </row>
    <row r="9" spans="1:17" x14ac:dyDescent="0.3">
      <c r="A9" s="10"/>
      <c r="B9" s="10"/>
      <c r="C9" s="10"/>
      <c r="D9" s="10"/>
      <c r="E9" s="10"/>
      <c r="F9" s="10"/>
      <c r="G9" s="10"/>
      <c r="H9" s="10"/>
      <c r="I9" s="10"/>
      <c r="J9" s="10"/>
      <c r="K9" s="10"/>
      <c r="L9" s="10"/>
      <c r="M9" s="10"/>
      <c r="N9" s="10"/>
      <c r="O9" s="10"/>
      <c r="P9" s="10"/>
      <c r="Q9" s="9"/>
    </row>
    <row r="10" spans="1:17" x14ac:dyDescent="0.3">
      <c r="A10" s="10"/>
      <c r="B10" s="10"/>
      <c r="C10" s="10"/>
      <c r="D10" s="10"/>
      <c r="E10" s="10"/>
      <c r="F10" s="10"/>
      <c r="G10" s="10"/>
      <c r="H10" s="10"/>
      <c r="I10" s="10"/>
      <c r="J10" s="10"/>
      <c r="K10" s="10"/>
      <c r="L10" s="10"/>
      <c r="M10" s="10"/>
      <c r="N10" s="10"/>
      <c r="O10" s="10"/>
      <c r="P10" s="10"/>
      <c r="Q10" s="9"/>
    </row>
    <row r="11" spans="1:17" x14ac:dyDescent="0.3">
      <c r="A11" s="10"/>
      <c r="B11" s="10"/>
      <c r="C11" s="10"/>
      <c r="D11" s="10"/>
      <c r="E11" s="10"/>
      <c r="F11" s="10"/>
      <c r="G11" s="10"/>
      <c r="H11" s="10"/>
      <c r="I11" s="10"/>
      <c r="J11" s="10"/>
      <c r="K11" s="10" t="s">
        <v>69</v>
      </c>
      <c r="L11" s="10"/>
      <c r="M11" s="10"/>
      <c r="N11" s="10"/>
      <c r="O11" s="10"/>
      <c r="P11" s="10"/>
      <c r="Q11" s="9"/>
    </row>
    <row r="12" spans="1:17" x14ac:dyDescent="0.3">
      <c r="A12" s="10"/>
      <c r="B12" s="10"/>
      <c r="C12" s="10"/>
      <c r="D12" s="10"/>
      <c r="E12" s="10"/>
      <c r="F12" s="10"/>
      <c r="G12" s="10"/>
      <c r="H12" s="10"/>
      <c r="I12" s="10"/>
      <c r="J12" s="10"/>
      <c r="K12" s="10"/>
      <c r="L12" s="10"/>
      <c r="M12" s="10"/>
      <c r="N12" s="10"/>
      <c r="O12" s="10"/>
      <c r="P12" s="10"/>
      <c r="Q12" s="9"/>
    </row>
    <row r="13" spans="1:17" x14ac:dyDescent="0.3">
      <c r="A13" s="10"/>
      <c r="B13" s="10"/>
      <c r="C13" s="10"/>
      <c r="D13" s="10"/>
      <c r="E13" s="10"/>
      <c r="F13" s="10"/>
      <c r="G13" s="10"/>
      <c r="H13" s="10"/>
      <c r="I13" s="10"/>
      <c r="J13" s="10"/>
      <c r="K13" s="10"/>
      <c r="L13" s="10"/>
      <c r="M13" s="10"/>
      <c r="N13" s="10"/>
      <c r="O13" s="10"/>
      <c r="P13" s="10"/>
      <c r="Q13" s="9"/>
    </row>
    <row r="14" spans="1:17" x14ac:dyDescent="0.3">
      <c r="A14" s="10"/>
      <c r="B14" s="10"/>
      <c r="C14" s="10"/>
      <c r="D14" s="10"/>
      <c r="E14" s="10"/>
      <c r="F14" s="10"/>
      <c r="G14" s="10"/>
      <c r="H14" s="10"/>
      <c r="I14" s="10"/>
      <c r="J14" s="10"/>
      <c r="K14" s="10"/>
      <c r="L14" s="10"/>
      <c r="M14" s="10"/>
      <c r="N14" s="10"/>
      <c r="O14" s="10"/>
      <c r="P14" s="10"/>
      <c r="Q14" s="9"/>
    </row>
    <row r="15" spans="1:17" x14ac:dyDescent="0.3">
      <c r="A15" s="10"/>
      <c r="B15" s="10"/>
      <c r="C15" s="10"/>
      <c r="D15" s="10"/>
      <c r="E15" s="10"/>
      <c r="F15" s="10"/>
      <c r="G15" s="10"/>
      <c r="H15" s="10"/>
      <c r="I15" s="10"/>
      <c r="J15" s="10"/>
      <c r="K15" s="10"/>
      <c r="L15" s="10"/>
      <c r="M15" s="10"/>
      <c r="N15" s="10"/>
      <c r="O15" s="10"/>
      <c r="P15" s="10"/>
      <c r="Q15" s="9"/>
    </row>
    <row r="16" spans="1:17" x14ac:dyDescent="0.3">
      <c r="A16" s="10"/>
      <c r="B16" s="10"/>
      <c r="C16" s="10"/>
      <c r="D16" s="10"/>
      <c r="E16" s="10"/>
      <c r="F16" s="10"/>
      <c r="G16" s="10"/>
      <c r="H16" s="11"/>
      <c r="I16" s="10"/>
      <c r="J16" s="10"/>
      <c r="K16" s="10"/>
      <c r="L16" s="10"/>
      <c r="M16" s="10"/>
      <c r="N16" s="10"/>
      <c r="O16" s="10"/>
      <c r="P16" s="10"/>
      <c r="Q16" s="9"/>
    </row>
    <row r="17" spans="1:17" x14ac:dyDescent="0.3">
      <c r="A17" s="10"/>
      <c r="B17" s="10"/>
      <c r="C17" s="10"/>
      <c r="D17" s="10"/>
      <c r="E17" s="10"/>
      <c r="F17" s="10"/>
      <c r="G17" s="10"/>
      <c r="H17" s="10"/>
      <c r="I17" s="10"/>
      <c r="J17" s="10"/>
      <c r="K17" s="10"/>
      <c r="L17" s="10"/>
      <c r="M17" s="10"/>
      <c r="N17" s="10"/>
      <c r="O17" s="10"/>
      <c r="P17" s="10"/>
      <c r="Q17" s="9"/>
    </row>
    <row r="18" spans="1:17" x14ac:dyDescent="0.3">
      <c r="A18" s="10"/>
      <c r="B18" s="10"/>
      <c r="C18" s="10"/>
      <c r="D18" s="10"/>
      <c r="E18" s="10"/>
      <c r="F18" s="10"/>
      <c r="G18" s="10"/>
      <c r="H18" s="10"/>
      <c r="I18" s="10"/>
      <c r="J18" s="10"/>
      <c r="K18" s="10"/>
      <c r="L18" s="10"/>
      <c r="M18" s="10"/>
      <c r="N18" s="10"/>
      <c r="O18" s="10"/>
      <c r="P18" s="10"/>
      <c r="Q18" s="9"/>
    </row>
    <row r="19" spans="1:17" x14ac:dyDescent="0.3">
      <c r="A19" s="10"/>
      <c r="B19" s="10"/>
      <c r="C19" s="10"/>
      <c r="D19" s="10"/>
      <c r="E19" s="10"/>
      <c r="F19" s="10"/>
      <c r="G19" s="10"/>
      <c r="H19" s="10"/>
      <c r="I19" s="10"/>
      <c r="J19" s="10"/>
      <c r="K19" s="10"/>
      <c r="L19" s="10"/>
      <c r="M19" s="10"/>
      <c r="N19" s="10"/>
      <c r="O19" s="10"/>
      <c r="P19" s="10"/>
      <c r="Q19" s="9"/>
    </row>
    <row r="20" spans="1:17" x14ac:dyDescent="0.3">
      <c r="A20" s="10"/>
      <c r="B20" s="10"/>
      <c r="C20" s="10"/>
      <c r="D20" s="10"/>
      <c r="E20" s="10"/>
      <c r="F20" s="10"/>
      <c r="G20" s="10"/>
      <c r="H20" s="10"/>
      <c r="I20" s="10"/>
      <c r="J20" s="10"/>
      <c r="K20" s="10"/>
      <c r="L20" s="10"/>
      <c r="M20" s="10"/>
      <c r="N20" s="10"/>
      <c r="O20" s="10"/>
      <c r="P20" s="10"/>
      <c r="Q20" s="9"/>
    </row>
    <row r="21" spans="1:17" x14ac:dyDescent="0.3">
      <c r="A21" s="10"/>
      <c r="B21" s="10"/>
      <c r="C21" s="10"/>
      <c r="D21" s="10"/>
      <c r="E21" s="10"/>
      <c r="F21" s="10"/>
      <c r="G21" s="10"/>
      <c r="H21" s="10"/>
      <c r="I21" s="10"/>
      <c r="J21" s="10"/>
      <c r="K21" s="10"/>
      <c r="L21" s="10"/>
      <c r="M21" s="10"/>
      <c r="N21" s="10"/>
      <c r="O21" s="10"/>
      <c r="P21" s="10"/>
      <c r="Q21" s="9"/>
    </row>
    <row r="22" spans="1:17" x14ac:dyDescent="0.3">
      <c r="A22" s="10"/>
      <c r="B22" s="10"/>
      <c r="C22" s="10"/>
      <c r="D22" s="10"/>
      <c r="E22" s="10"/>
      <c r="F22" s="10"/>
      <c r="G22" s="10"/>
      <c r="H22" s="10"/>
      <c r="I22" s="10"/>
      <c r="J22" s="10"/>
      <c r="K22" s="10"/>
      <c r="L22" s="10"/>
      <c r="M22" s="10"/>
      <c r="N22" s="10"/>
      <c r="O22" s="10"/>
      <c r="P22" s="10"/>
      <c r="Q22" s="9"/>
    </row>
    <row r="23" spans="1:17" x14ac:dyDescent="0.3">
      <c r="A23" s="10"/>
      <c r="B23" s="10"/>
      <c r="C23" s="10"/>
      <c r="D23" s="10"/>
      <c r="E23" s="10"/>
      <c r="F23" s="10"/>
      <c r="G23" s="10"/>
      <c r="H23" s="10"/>
      <c r="I23" s="10"/>
      <c r="J23" s="10"/>
      <c r="K23" s="10"/>
      <c r="L23" s="10"/>
      <c r="M23" s="10"/>
      <c r="N23" s="10"/>
      <c r="O23" s="10"/>
      <c r="P23" s="10"/>
      <c r="Q23" s="9"/>
    </row>
    <row r="24" spans="1:17" x14ac:dyDescent="0.3">
      <c r="A24" s="10"/>
      <c r="B24" s="10"/>
      <c r="C24" s="10"/>
      <c r="D24" s="10"/>
      <c r="E24" s="10"/>
      <c r="F24" s="10"/>
      <c r="G24" s="10"/>
      <c r="H24" s="10"/>
      <c r="I24" s="10"/>
      <c r="J24" s="10"/>
      <c r="K24" s="10"/>
      <c r="L24" s="10"/>
      <c r="M24" s="10"/>
      <c r="N24" s="10"/>
      <c r="O24" s="10"/>
      <c r="P24" s="10"/>
      <c r="Q24" s="9"/>
    </row>
    <row r="25" spans="1:17" x14ac:dyDescent="0.3">
      <c r="A25" s="10"/>
      <c r="B25" s="10"/>
      <c r="C25" s="10"/>
      <c r="D25" s="10"/>
      <c r="E25" s="10"/>
      <c r="F25" s="10"/>
      <c r="G25" s="10"/>
      <c r="H25" s="10"/>
      <c r="I25" s="10"/>
      <c r="J25" s="10"/>
      <c r="K25" s="10"/>
      <c r="L25" s="10"/>
      <c r="M25" s="10"/>
      <c r="N25" s="10"/>
      <c r="O25" s="10"/>
      <c r="P25" s="10"/>
      <c r="Q25" s="9"/>
    </row>
    <row r="26" spans="1:17" x14ac:dyDescent="0.3">
      <c r="A26" s="10"/>
      <c r="B26" s="10"/>
      <c r="C26" s="10"/>
      <c r="D26" s="10"/>
      <c r="E26" s="10"/>
      <c r="F26" s="10"/>
      <c r="G26" s="10"/>
      <c r="H26" s="10"/>
      <c r="I26" s="10"/>
      <c r="J26" s="10"/>
      <c r="K26" s="10"/>
      <c r="L26" s="10"/>
      <c r="M26" s="10"/>
      <c r="N26" s="10"/>
      <c r="O26" s="10"/>
      <c r="P26" s="10"/>
      <c r="Q26" s="9"/>
    </row>
    <row r="27" spans="1:17" x14ac:dyDescent="0.3">
      <c r="A27" s="10"/>
      <c r="B27" s="10"/>
      <c r="C27" s="10"/>
      <c r="D27" s="10"/>
      <c r="E27" s="10"/>
      <c r="F27" s="10"/>
      <c r="G27" s="10"/>
      <c r="H27" s="10"/>
      <c r="I27" s="10"/>
      <c r="J27" s="10"/>
      <c r="K27" s="10"/>
      <c r="L27" s="10"/>
      <c r="M27" s="10"/>
      <c r="N27" s="10"/>
      <c r="O27" s="10"/>
      <c r="P27" s="10"/>
      <c r="Q27" s="9"/>
    </row>
    <row r="28" spans="1:17" x14ac:dyDescent="0.3">
      <c r="A28" s="10"/>
      <c r="B28" s="10"/>
      <c r="C28" s="10"/>
      <c r="D28" s="10"/>
      <c r="E28" s="10"/>
      <c r="F28" s="10"/>
      <c r="G28" s="10"/>
      <c r="H28" s="10"/>
      <c r="I28" s="10"/>
      <c r="J28" s="10"/>
      <c r="K28" s="10"/>
      <c r="L28" s="10"/>
      <c r="M28" s="10"/>
      <c r="N28" s="10"/>
      <c r="O28" s="10"/>
      <c r="P28" s="10"/>
      <c r="Q28" s="9"/>
    </row>
    <row r="29" spans="1:17" x14ac:dyDescent="0.3">
      <c r="A29" s="10"/>
      <c r="B29" s="10"/>
      <c r="C29" s="10"/>
      <c r="D29" s="10"/>
      <c r="E29" s="10"/>
      <c r="F29" s="10"/>
      <c r="G29" s="10"/>
      <c r="H29" s="10"/>
      <c r="I29" s="10"/>
      <c r="J29" s="10"/>
      <c r="K29" s="10"/>
      <c r="L29" s="10"/>
      <c r="M29" s="10"/>
      <c r="N29" s="10"/>
      <c r="O29" s="10"/>
      <c r="P29" s="10"/>
      <c r="Q29" s="9"/>
    </row>
    <row r="30" spans="1:17" x14ac:dyDescent="0.3">
      <c r="A30" s="10"/>
      <c r="B30" s="10"/>
      <c r="C30" s="10"/>
      <c r="D30" s="10"/>
      <c r="E30" s="10"/>
      <c r="F30" s="10"/>
      <c r="G30" s="10"/>
      <c r="H30" s="10"/>
      <c r="I30" s="10"/>
      <c r="J30" s="10"/>
      <c r="K30" s="10"/>
      <c r="L30" s="10"/>
      <c r="M30" s="10"/>
      <c r="N30" s="10"/>
      <c r="O30" s="10"/>
      <c r="P30" s="10"/>
      <c r="Q30" s="9"/>
    </row>
    <row r="31" spans="1:17" x14ac:dyDescent="0.3">
      <c r="A31" s="10"/>
      <c r="B31" s="10"/>
      <c r="C31" s="10"/>
      <c r="D31" s="10"/>
      <c r="E31" s="10"/>
      <c r="F31" s="10"/>
      <c r="G31" s="10"/>
      <c r="H31" s="10"/>
      <c r="I31" s="10"/>
      <c r="J31" s="10"/>
      <c r="K31" s="10"/>
      <c r="L31" s="10"/>
      <c r="M31" s="10"/>
      <c r="N31" s="10"/>
      <c r="O31" s="10"/>
      <c r="P31" s="10"/>
      <c r="Q31" s="9"/>
    </row>
    <row r="32" spans="1:17" x14ac:dyDescent="0.3">
      <c r="A32" s="10"/>
      <c r="B32" s="10"/>
      <c r="C32" s="10"/>
      <c r="D32" s="10"/>
      <c r="E32" s="10"/>
      <c r="F32" s="10"/>
      <c r="G32" s="10"/>
      <c r="H32" s="10"/>
      <c r="I32" s="10"/>
      <c r="J32" s="10"/>
      <c r="K32" s="10"/>
      <c r="L32" s="10"/>
      <c r="M32" s="10"/>
      <c r="N32" s="10"/>
      <c r="O32" s="10"/>
      <c r="P32" s="10"/>
      <c r="Q32" s="9"/>
    </row>
    <row r="33" spans="1:17" x14ac:dyDescent="0.3">
      <c r="A33" s="10"/>
      <c r="B33" s="10"/>
      <c r="C33" s="10"/>
      <c r="D33" s="10"/>
      <c r="E33" s="10"/>
      <c r="F33" s="10"/>
      <c r="G33" s="10"/>
      <c r="H33" s="10"/>
      <c r="I33" s="10"/>
      <c r="J33" s="10"/>
      <c r="K33" s="10"/>
      <c r="L33" s="10"/>
      <c r="M33" s="10"/>
      <c r="N33" s="10"/>
      <c r="O33" s="10"/>
      <c r="P33" s="10"/>
      <c r="Q33" s="9"/>
    </row>
    <row r="34" spans="1:17" x14ac:dyDescent="0.3">
      <c r="A34" s="10"/>
      <c r="B34" s="10"/>
      <c r="C34" s="10"/>
      <c r="D34" s="10"/>
      <c r="E34" s="10"/>
      <c r="F34" s="10"/>
      <c r="G34" s="10"/>
      <c r="H34" s="10"/>
      <c r="I34" s="10"/>
      <c r="J34" s="10"/>
      <c r="K34" s="10"/>
      <c r="L34" s="10"/>
      <c r="M34" s="10"/>
      <c r="N34" s="10"/>
      <c r="O34" s="10"/>
      <c r="P34" s="10"/>
      <c r="Q34" s="9"/>
    </row>
    <row r="35" spans="1:17" x14ac:dyDescent="0.3">
      <c r="A35" s="10"/>
      <c r="B35" s="10"/>
      <c r="C35" s="10"/>
      <c r="D35" s="10"/>
      <c r="E35" s="10"/>
      <c r="F35" s="10"/>
      <c r="G35" s="10"/>
      <c r="H35" s="10"/>
      <c r="I35" s="10"/>
      <c r="J35" s="10"/>
      <c r="K35" s="10"/>
      <c r="L35" s="10"/>
      <c r="M35" s="10"/>
      <c r="N35" s="10"/>
      <c r="O35" s="10"/>
      <c r="P35" s="10"/>
      <c r="Q35" s="9"/>
    </row>
    <row r="36" spans="1:17" x14ac:dyDescent="0.3">
      <c r="A36" s="10"/>
      <c r="B36" s="10"/>
      <c r="C36" s="10"/>
      <c r="D36" s="10"/>
      <c r="E36" s="10"/>
      <c r="F36" s="10"/>
      <c r="G36" s="10"/>
      <c r="H36" s="10"/>
      <c r="I36" s="10"/>
      <c r="J36" s="10"/>
      <c r="K36" s="10"/>
      <c r="L36" s="10"/>
      <c r="M36" s="10"/>
      <c r="N36" s="10"/>
      <c r="O36" s="10"/>
      <c r="P36" s="10"/>
      <c r="Q36" s="9"/>
    </row>
    <row r="37" spans="1:17" x14ac:dyDescent="0.3">
      <c r="A37" s="10"/>
      <c r="B37" s="10"/>
      <c r="C37" s="10"/>
      <c r="D37" s="10"/>
      <c r="E37" s="10"/>
      <c r="F37" s="10"/>
      <c r="G37" s="10"/>
      <c r="H37" s="10"/>
      <c r="I37" s="10"/>
      <c r="J37" s="10"/>
      <c r="K37" s="10"/>
      <c r="L37" s="10"/>
      <c r="M37" s="10"/>
      <c r="N37" s="10"/>
      <c r="O37" s="10"/>
      <c r="P37" s="10"/>
      <c r="Q37" s="9"/>
    </row>
    <row r="38" spans="1:17" x14ac:dyDescent="0.3">
      <c r="A38" s="10"/>
      <c r="B38" s="10"/>
      <c r="C38" s="10"/>
      <c r="D38" s="10"/>
      <c r="E38" s="10"/>
      <c r="F38" s="10"/>
      <c r="G38" s="10"/>
      <c r="H38" s="10"/>
      <c r="I38" s="10"/>
      <c r="J38" s="10"/>
      <c r="K38" s="10"/>
      <c r="L38" s="10"/>
      <c r="M38" s="10"/>
      <c r="N38" s="10"/>
      <c r="O38" s="10"/>
      <c r="P38" s="10"/>
      <c r="Q38" s="9"/>
    </row>
    <row r="39" spans="1:17" x14ac:dyDescent="0.3">
      <c r="A39" s="10"/>
      <c r="B39" s="10"/>
      <c r="C39" s="10"/>
      <c r="D39" s="10"/>
      <c r="E39" s="10"/>
      <c r="F39" s="10"/>
      <c r="G39" s="10"/>
      <c r="H39" s="10"/>
      <c r="I39" s="10"/>
      <c r="J39" s="10"/>
      <c r="K39" s="10"/>
      <c r="L39" s="10"/>
      <c r="M39" s="10"/>
      <c r="N39" s="10"/>
      <c r="O39" s="10"/>
      <c r="P39" s="10"/>
      <c r="Q39" s="9"/>
    </row>
    <row r="40" spans="1:17" x14ac:dyDescent="0.3">
      <c r="A40" s="10"/>
      <c r="B40" s="10"/>
      <c r="C40" s="10"/>
      <c r="D40" s="10"/>
      <c r="E40" s="10"/>
      <c r="F40" s="10"/>
      <c r="G40" s="10"/>
      <c r="H40" s="10"/>
      <c r="I40" s="10"/>
      <c r="J40" s="10"/>
      <c r="K40" s="10"/>
      <c r="L40" s="10"/>
      <c r="M40" s="10"/>
      <c r="N40" s="10"/>
      <c r="O40" s="10"/>
      <c r="P40" s="10"/>
      <c r="Q40" s="9"/>
    </row>
    <row r="41" spans="1:17" x14ac:dyDescent="0.3">
      <c r="A41" s="10"/>
      <c r="B41" s="10"/>
      <c r="C41" s="10"/>
      <c r="D41" s="10"/>
      <c r="E41" s="10"/>
      <c r="F41" s="10"/>
      <c r="G41" s="10"/>
      <c r="H41" s="10"/>
      <c r="I41" s="10"/>
      <c r="J41" s="10"/>
      <c r="K41" s="10"/>
      <c r="L41" s="10"/>
      <c r="M41" s="10"/>
      <c r="N41" s="10"/>
      <c r="O41" s="10"/>
      <c r="P41" s="10"/>
      <c r="Q41" s="9"/>
    </row>
    <row r="42" spans="1:17" x14ac:dyDescent="0.3">
      <c r="A42" s="10"/>
      <c r="B42" s="10"/>
      <c r="C42" s="10"/>
      <c r="D42" s="10"/>
      <c r="E42" s="10"/>
      <c r="F42" s="10"/>
      <c r="G42" s="10"/>
      <c r="H42" s="10"/>
      <c r="I42" s="10"/>
      <c r="J42" s="10"/>
      <c r="K42" s="10"/>
      <c r="L42" s="10"/>
      <c r="M42" s="10"/>
      <c r="N42" s="10"/>
      <c r="O42" s="10"/>
      <c r="P42" s="10"/>
      <c r="Q42" s="9"/>
    </row>
    <row r="43" spans="1:17" x14ac:dyDescent="0.3">
      <c r="A43" s="10"/>
      <c r="B43" s="10"/>
      <c r="C43" s="10"/>
      <c r="D43" s="10"/>
      <c r="E43" s="10"/>
      <c r="F43" s="10"/>
      <c r="G43" s="10"/>
      <c r="H43" s="10"/>
      <c r="I43" s="10"/>
      <c r="J43" s="10"/>
      <c r="K43" s="10"/>
      <c r="L43" s="10"/>
      <c r="M43" s="10"/>
      <c r="N43" s="10"/>
      <c r="O43" s="10"/>
      <c r="P43" s="10"/>
      <c r="Q43" s="9"/>
    </row>
    <row r="44" spans="1:17" x14ac:dyDescent="0.3">
      <c r="A44" s="10"/>
      <c r="B44" s="10"/>
      <c r="C44" s="10"/>
      <c r="D44" s="10"/>
      <c r="E44" s="10"/>
      <c r="F44" s="10"/>
      <c r="G44" s="10"/>
      <c r="H44" s="10"/>
      <c r="I44" s="10"/>
      <c r="J44" s="10"/>
      <c r="K44" s="10"/>
      <c r="L44" s="10"/>
      <c r="M44" s="10"/>
      <c r="N44" s="10"/>
      <c r="O44" s="10"/>
      <c r="P44" s="10"/>
      <c r="Q44" s="9"/>
    </row>
    <row r="45" spans="1:17" x14ac:dyDescent="0.3">
      <c r="A45" s="10"/>
      <c r="B45" s="10"/>
      <c r="C45" s="10"/>
      <c r="D45" s="10"/>
      <c r="E45" s="10"/>
      <c r="F45" s="10"/>
      <c r="G45" s="10"/>
      <c r="H45" s="10"/>
      <c r="I45" s="10"/>
      <c r="J45" s="10"/>
      <c r="K45" s="10"/>
      <c r="L45" s="10"/>
      <c r="M45" s="10"/>
      <c r="N45" s="10"/>
      <c r="O45" s="10"/>
      <c r="P45" s="10"/>
      <c r="Q45" s="9"/>
    </row>
    <row r="46" spans="1:17" x14ac:dyDescent="0.3">
      <c r="A46" s="8"/>
      <c r="B46" s="8"/>
      <c r="C46" s="8"/>
      <c r="D46" s="8"/>
      <c r="E46" s="8"/>
      <c r="F46" s="8"/>
      <c r="G46" s="8"/>
      <c r="H46" s="8"/>
      <c r="I46" s="8"/>
      <c r="J46" s="8"/>
      <c r="K46" s="8"/>
      <c r="L46" s="8"/>
      <c r="M46" s="8"/>
      <c r="N46" s="8"/>
      <c r="O46" s="8"/>
      <c r="P46" s="8"/>
    </row>
    <row r="47" spans="1:17" x14ac:dyDescent="0.3">
      <c r="A47" s="8"/>
      <c r="B47" s="8"/>
      <c r="C47" s="8"/>
      <c r="D47" s="8"/>
      <c r="E47" s="8"/>
      <c r="F47" s="8"/>
      <c r="G47" s="8"/>
      <c r="H47" s="8"/>
      <c r="I47" s="8"/>
      <c r="J47" s="8"/>
      <c r="K47" s="8"/>
      <c r="L47" s="8"/>
      <c r="M47" s="8"/>
      <c r="N47" s="8"/>
      <c r="O47" s="8"/>
      <c r="P47" s="8"/>
    </row>
  </sheetData>
  <mergeCells count="1">
    <mergeCell ref="A1:Q5"/>
  </mergeCells>
  <pageMargins left="0.25" right="0.25" top="0.75" bottom="0.75" header="0.3" footer="0.3"/>
  <pageSetup scale="66" orientation="landscape"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E500A-1E0A-4D31-9C84-16FCE0BDFFC0}">
  <dimension ref="A1:N16"/>
  <sheetViews>
    <sheetView workbookViewId="0">
      <selection activeCell="F14" sqref="F14"/>
    </sheetView>
  </sheetViews>
  <sheetFormatPr defaultRowHeight="16.5" x14ac:dyDescent="0.3"/>
  <cols>
    <col min="5" max="5" width="11.125" customWidth="1"/>
  </cols>
  <sheetData>
    <row r="1" spans="1:14" x14ac:dyDescent="0.3">
      <c r="A1" s="21" t="s">
        <v>74</v>
      </c>
      <c r="B1" s="22"/>
      <c r="C1" s="22"/>
      <c r="D1" s="22"/>
      <c r="E1" s="22"/>
      <c r="F1" s="22"/>
      <c r="G1" s="22"/>
      <c r="H1" s="22"/>
      <c r="I1" s="22"/>
      <c r="J1" s="22"/>
      <c r="K1" s="22"/>
      <c r="L1" s="22"/>
      <c r="M1" s="22"/>
      <c r="N1" s="22"/>
    </row>
    <row r="2" spans="1:14" x14ac:dyDescent="0.3">
      <c r="A2" s="22"/>
      <c r="B2" s="22"/>
      <c r="C2" s="22"/>
      <c r="D2" s="22"/>
      <c r="E2" s="22"/>
      <c r="F2" s="22"/>
      <c r="G2" s="22"/>
      <c r="H2" s="22"/>
      <c r="I2" s="22"/>
      <c r="J2" s="22"/>
      <c r="K2" s="22"/>
      <c r="L2" s="22"/>
      <c r="M2" s="22"/>
      <c r="N2" s="22"/>
    </row>
    <row r="3" spans="1:14" x14ac:dyDescent="0.3">
      <c r="A3" s="22"/>
      <c r="B3" s="22"/>
      <c r="C3" s="22"/>
      <c r="D3" s="22"/>
      <c r="E3" s="22"/>
      <c r="F3" s="22"/>
      <c r="G3" s="22"/>
      <c r="H3" s="22"/>
      <c r="I3" s="22"/>
      <c r="J3" s="22"/>
      <c r="K3" s="22"/>
      <c r="L3" s="22"/>
      <c r="M3" s="22"/>
      <c r="N3" s="22"/>
    </row>
    <row r="7" spans="1:14" x14ac:dyDescent="0.3">
      <c r="A7" s="30" t="s">
        <v>75</v>
      </c>
      <c r="B7" s="31"/>
      <c r="C7" s="31"/>
      <c r="D7" s="31"/>
      <c r="E7" s="13"/>
      <c r="H7" s="30" t="s">
        <v>83</v>
      </c>
      <c r="I7" s="31"/>
      <c r="J7" s="31"/>
      <c r="K7" s="31"/>
      <c r="L7" s="31"/>
      <c r="M7" s="32"/>
    </row>
    <row r="8" spans="1:14" x14ac:dyDescent="0.3">
      <c r="A8" s="14"/>
      <c r="B8" s="8"/>
      <c r="C8" s="8"/>
      <c r="D8" s="8"/>
      <c r="E8" s="15"/>
      <c r="H8" s="14"/>
      <c r="I8" s="8"/>
      <c r="J8" s="8"/>
      <c r="K8" s="8"/>
      <c r="L8" s="8"/>
      <c r="M8" s="15"/>
    </row>
    <row r="9" spans="1:14" x14ac:dyDescent="0.3">
      <c r="A9" s="16" t="s">
        <v>78</v>
      </c>
      <c r="B9" s="17"/>
      <c r="C9" s="17"/>
      <c r="D9" s="17"/>
      <c r="E9" s="15"/>
      <c r="H9" s="33" t="s">
        <v>84</v>
      </c>
      <c r="I9" s="34"/>
      <c r="J9" s="34"/>
      <c r="K9" s="34"/>
      <c r="L9" s="34"/>
      <c r="M9" s="35"/>
      <c r="N9" s="12"/>
    </row>
    <row r="10" spans="1:14" x14ac:dyDescent="0.3">
      <c r="A10" s="36" t="s">
        <v>79</v>
      </c>
      <c r="B10" s="37"/>
      <c r="C10" s="37"/>
      <c r="D10" s="37"/>
      <c r="E10" s="38"/>
      <c r="H10" s="24" t="s">
        <v>85</v>
      </c>
      <c r="I10" s="25"/>
      <c r="J10" s="25"/>
      <c r="K10" s="25"/>
      <c r="L10" s="25"/>
      <c r="M10" s="26"/>
    </row>
    <row r="11" spans="1:14" x14ac:dyDescent="0.3">
      <c r="A11" s="33" t="s">
        <v>80</v>
      </c>
      <c r="B11" s="34"/>
      <c r="C11" s="34"/>
      <c r="D11" s="34"/>
      <c r="E11" s="35"/>
      <c r="H11" s="24" t="s">
        <v>86</v>
      </c>
      <c r="I11" s="25"/>
      <c r="J11" s="25"/>
      <c r="K11" s="25"/>
      <c r="L11" s="25"/>
      <c r="M11" s="26"/>
    </row>
    <row r="12" spans="1:14" x14ac:dyDescent="0.3">
      <c r="A12" s="33" t="s">
        <v>81</v>
      </c>
      <c r="B12" s="34"/>
      <c r="C12" s="34"/>
      <c r="D12" s="34"/>
      <c r="E12" s="35"/>
      <c r="H12" s="27" t="s">
        <v>87</v>
      </c>
      <c r="I12" s="28"/>
      <c r="J12" s="28"/>
      <c r="K12" s="28"/>
      <c r="L12" s="28"/>
      <c r="M12" s="29"/>
    </row>
    <row r="13" spans="1:14" x14ac:dyDescent="0.3">
      <c r="A13" s="39" t="s">
        <v>82</v>
      </c>
      <c r="B13" s="40"/>
      <c r="C13" s="40"/>
      <c r="D13" s="40"/>
      <c r="E13" s="41"/>
    </row>
    <row r="14" spans="1:14" x14ac:dyDescent="0.3">
      <c r="A14" s="23"/>
      <c r="B14" s="23"/>
      <c r="C14" s="23"/>
      <c r="D14" s="23"/>
      <c r="E14" s="23"/>
    </row>
    <row r="15" spans="1:14" x14ac:dyDescent="0.3">
      <c r="A15" s="12"/>
      <c r="B15" s="12"/>
      <c r="C15" s="12"/>
      <c r="D15" s="12"/>
    </row>
    <row r="16" spans="1:14" x14ac:dyDescent="0.3">
      <c r="A16" s="12"/>
      <c r="B16" s="12"/>
      <c r="C16" s="12"/>
      <c r="D16" s="12"/>
    </row>
  </sheetData>
  <mergeCells count="12">
    <mergeCell ref="A1:N3"/>
    <mergeCell ref="A14:E14"/>
    <mergeCell ref="H10:M10"/>
    <mergeCell ref="H11:M11"/>
    <mergeCell ref="H12:M12"/>
    <mergeCell ref="H7:M7"/>
    <mergeCell ref="H9:M9"/>
    <mergeCell ref="A7:D7"/>
    <mergeCell ref="A10:E10"/>
    <mergeCell ref="A11:E11"/>
    <mergeCell ref="A12:E12"/>
    <mergeCell ref="A13:E13"/>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A E A A B Q S w M E F A A C A A g A + 3 s d W / p w 8 c W m A A A A 9 w A A A B I A H A B D b 2 5 m a W c v U G F j a 2 F n Z S 5 4 b W w g o h g A K K A U A A A A A A A A A A A A A A A A A A A A A A A A A A A A h Y 8 x D o I w G I W v Q r r T l p o Q I T 9 l c H G Q h M T E u D a 1 Q i M U Q 4 v l b g 4 e y S u I U d T N 8 X 3 v G 9 6 7 X 2 + Q j 2 0 T X F R v d W c y F G G K A m V k d 9 C m y t D g j u E S 5 R x K I U + i U s E k G 5 u O 9 p C h 2 r l z S o j 3 H v s F 7 v q K M E o j s i 8 2 W 1 m r V q C P r P / L o T b W C S M V 4 r B 7 j e E M J z G O k j h m m A K Z K R T a f A 0 2 D X 6 2 P x B W Q + O G X n F l w n I N Z I 5 A 3 i f 4 A 1 B L A w Q U A A I A C A D 7 e x 1 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3 s d W z 1 3 k j Z 4 A Q A A F A U A A B M A H A B G b 3 J t d W x h c y 9 T Z W N 0 a W 9 u M S 5 t I K I Y A C i g F A A A A A A A A A A A A A A A A A A A A A A A A A A A A O 2 S w W o b M R C G 7 w a / g 1 A u a x C L X Z I c W v Z Q 1 g k p l N B g 9 x Q H I 0 s T R 6 D V b D U j N y b k 3 a O 1 n d j B 6 b W n 7 G V H 8 2 n + m d n 9 C Q w 7 D G K y f Y + + 9 X v 9 H j 3 o C F a Q 9 k B z 0 k 3 r Q V T C A / d 7 I j 8 T T N F 0 m Z p W 5 R h N a i B w c e k 8 l D U G z g c q Z P 1 1 9 p s g 0 u w n B F z h b I x / g 0 d t a X Y o W x p a y Y G 6 H Y N 3 j W O I l V R S i R p 9 a g J V o 6 E S F 8 G g d W F Z n Z 8 N h y M l b h I y T H j t o d q H 5 T U G u B u o 7 Y A n 8 l f E J j M r r k D b P I X M 0 0 7 1 I l / c k V 2 + 2 O 6 i x O 0 u / 9 3 7 i d F e R 6 o 4 p k P J + k G H Z V a c r l v Y y 0 2 j D n S P s d m O 3 E E q P u i v n p 4 k x h z O n c 0 L c r 4 n G B 7 5 W Y l X Y D X D K + r i D Y q w z L / l q M J k v s S 4 P g K U F v 9 k b U S b D B / l U 3 A 8 b 6 M z b + 1 D a h Y Q N / B P 0 o E d d 2 o / A p + f l t 2 K G 2 I d G U w h l + 4 1 D w p b v e 5 8 M e / y 7 1 o + D / o 9 F z 7 8 r I f u O 5 H v / F d 8 G c h P E 3 6 a 8 D + Y 8 A V Q S w E C L Q A U A A I A C A D 7 e x 1 b + n D x x a Y A A A D 3 A A A A E g A A A A A A A A A A A A A A A A A A A A A A Q 2 9 u Z m l n L 1 B h Y 2 t h Z 2 U u e G 1 s U E s B A i 0 A F A A C A A g A + 3 s d W w / K 6 a u k A A A A 6 Q A A A B M A A A A A A A A A A A A A A A A A 8 g A A A F t D b 2 5 0 Z W 5 0 X 1 R 5 c G V z X S 5 4 b W x Q S w E C L Q A U A A I A C A D 7 e x 1 b P X e S N n g B A A A U B Q A A E w A A A A A A A A A A A A A A A A D j A Q A A R m 9 y b X V s Y X M v U 2 V j d G l v b j E u b V B L B Q Y A A A A A A w A D A M I A A A C o 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K G Q A A A A A A A K g Z 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2 F s Z X N f c 2 F t c G x 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2 F s Z X N f c 2 F t c G x l I i A v P j x F b n R y e S B U e X B l P S J G a W x s Z W R D b 2 1 w b G V 0 Z V J l c 3 V s d F R v V 2 9 y a 3 N o Z W V 0 I i B W Y W x 1 Z T 0 i b D E i I C 8 + P E V u d H J 5 I F R 5 c G U 9 I k F k Z G V k V G 9 E Y X R h T W 9 k Z W w i I F Z h b H V l P S J s M C I g L z 4 8 R W 5 0 c n k g V H l w Z T 0 i R m l s b E N v d W 5 0 I i B W Y W x 1 Z T 0 i b D I 0 I i A v P j x F b n R y e S B U e X B l P S J G a W x s R X J y b 3 J D b 2 R l I i B W Y W x 1 Z T 0 i c 1 V u a 2 5 v d 2 4 i I C 8 + P E V u d H J 5 I F R 5 c G U 9 I k Z p b G x F c n J v c k N v d W 5 0 I i B W Y W x 1 Z T 0 i b D A i I C 8 + P E V u d H J 5 I F R 5 c G U 9 I k Z p b G x M Y X N 0 V X B k Y X R l Z C I g V m F s d W U 9 I m Q y M D I 1 L T A 4 L T I 5 V D A 3 O j M x O j M 2 L j k z O D g z N z l a I i A v P j x F b n R y e S B U e X B l P S J G a W x s Q 2 9 s d W 1 u V H l w Z X M i I F Z h b H V l P S J z Q m d r R 0 J n W U d C U U 1 G Q m c 9 P S I g L z 4 8 R W 5 0 c n k g V H l w Z T 0 i R m l s b E N v b H V t b k 5 h b W V z I i B W Y W x 1 Z T 0 i c 1 s m c X V v d D t v c m R l c l 9 p Z C Z x d W 9 0 O y w m c X V v d D t v c m R l c l 9 k Y X R l J n F 1 b 3 Q 7 L C Z x d W 9 0 O 3 J l Z 2 l v b i Z x d W 9 0 O y w m c X V v d D t j Y X R l Z 2 9 y e S Z x d W 9 0 O y w m c X V v d D t z d W J j Y X R l Z 2 9 y e S Z x d W 9 0 O y w m c X V v d D t w c m 9 k d W N 0 J n F 1 b 3 Q 7 L C Z x d W 9 0 O 3 V u a X R f c H J p Y 2 U m c X V v d D s s J n F 1 b 3 Q 7 c X V h b n R p d H k m c X V v d D s s J n F 1 b 3 Q 7 Z G l z Y 2 9 1 b n R f c G N 0 J n F 1 b 3 Q 7 L C Z x d W 9 0 O 3 B h e W 1 l b n R f d H l w Z 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z Y W x l c 1 9 z Y W 1 w b G U v Q 2 h h b m d l Z C B U e X B l L n t v c m R l c l 9 p Z C w w f S Z x d W 9 0 O y w m c X V v d D t T Z W N 0 a W 9 u M S 9 z Y W x l c 1 9 z Y W 1 w b G U v Q 2 h h b m d l Z C B U e X B l L n t v c m R l c l 9 k Y X R l L D F 9 J n F 1 b 3 Q 7 L C Z x d W 9 0 O 1 N l Y 3 R p b 2 4 x L 3 N h b G V z X 3 N h b X B s Z S 9 D a G F u Z 2 V k I F R 5 c G U u e 3 J l Z 2 l v b i w y f S Z x d W 9 0 O y w m c X V v d D t T Z W N 0 a W 9 u M S 9 z Y W x l c 1 9 z Y W 1 w b G U v Q 2 h h b m d l Z C B U e X B l L n t j Y X R l Z 2 9 y e S w z f S Z x d W 9 0 O y w m c X V v d D t T Z W N 0 a W 9 u M S 9 z Y W x l c 1 9 z Y W 1 w b G U v Q 2 h h b m d l Z C B U e X B l L n t z d W J j Y X R l Z 2 9 y e S w 0 f S Z x d W 9 0 O y w m c X V v d D t T Z W N 0 a W 9 u M S 9 z Y W x l c 1 9 z Y W 1 w b G U v Q 2 h h b m d l Z C B U e X B l L n t w c m 9 k d W N 0 L D V 9 J n F 1 b 3 Q 7 L C Z x d W 9 0 O 1 N l Y 3 R p b 2 4 x L 3 N h b G V z X 3 N h b X B s Z S 9 D a G F u Z 2 V k I F R 5 c G U u e 3 V u a X R f c H J p Y 2 U s N n 0 m c X V v d D s s J n F 1 b 3 Q 7 U 2 V j d G l v b j E v c 2 F s Z X N f c 2 F t c G x l L 0 N o Y W 5 n Z W Q g V H l w Z S 5 7 c X V h b n R p d H k s N 3 0 m c X V v d D s s J n F 1 b 3 Q 7 U 2 V j d G l v b j E v c 2 F s Z X N f c 2 F t c G x l L 0 N o Y W 5 n Z W Q g V H l w Z S 5 7 Z G l z Y 2 9 1 b n R f c G N 0 L D h 9 J n F 1 b 3 Q 7 L C Z x d W 9 0 O 1 N l Y 3 R p b 2 4 x L 3 N h b G V z X 3 N h b X B s Z S 9 D a G F u Z 2 V k I F R 5 c G U u e 3 B h e W 1 l b n R f d H l w Z S w 5 f S Z x d W 9 0 O 1 0 s J n F 1 b 3 Q 7 Q 2 9 s d W 1 u Q 2 9 1 b n Q m c X V v d D s 6 M T A s J n F 1 b 3 Q 7 S 2 V 5 Q 2 9 s d W 1 u T m F t Z X M m c X V v d D s 6 W 1 0 s J n F 1 b 3 Q 7 Q 2 9 s d W 1 u S W R l b n R p d G l l c y Z x d W 9 0 O z p b J n F 1 b 3 Q 7 U 2 V j d G l v b j E v c 2 F s Z X N f c 2 F t c G x l L 0 N o Y W 5 n Z W Q g V H l w Z S 5 7 b 3 J k Z X J f a W Q s M H 0 m c X V v d D s s J n F 1 b 3 Q 7 U 2 V j d G l v b j E v c 2 F s Z X N f c 2 F t c G x l L 0 N o Y W 5 n Z W Q g V H l w Z S 5 7 b 3 J k Z X J f Z G F 0 Z S w x f S Z x d W 9 0 O y w m c X V v d D t T Z W N 0 a W 9 u M S 9 z Y W x l c 1 9 z Y W 1 w b G U v Q 2 h h b m d l Z C B U e X B l L n t y Z W d p b 2 4 s M n 0 m c X V v d D s s J n F 1 b 3 Q 7 U 2 V j d G l v b j E v c 2 F s Z X N f c 2 F t c G x l L 0 N o Y W 5 n Z W Q g V H l w Z S 5 7 Y 2 F 0 Z W d v c n k s M 3 0 m c X V v d D s s J n F 1 b 3 Q 7 U 2 V j d G l v b j E v c 2 F s Z X N f c 2 F t c G x l L 0 N o Y W 5 n Z W Q g V H l w Z S 5 7 c 3 V i Y 2 F 0 Z W d v c n k s N H 0 m c X V v d D s s J n F 1 b 3 Q 7 U 2 V j d G l v b j E v c 2 F s Z X N f c 2 F t c G x l L 0 N o Y W 5 n Z W Q g V H l w Z S 5 7 c H J v Z H V j d C w 1 f S Z x d W 9 0 O y w m c X V v d D t T Z W N 0 a W 9 u M S 9 z Y W x l c 1 9 z Y W 1 w b G U v Q 2 h h b m d l Z C B U e X B l L n t 1 b m l 0 X 3 B y a W N l L D Z 9 J n F 1 b 3 Q 7 L C Z x d W 9 0 O 1 N l Y 3 R p b 2 4 x L 3 N h b G V z X 3 N h b X B s Z S 9 D a G F u Z 2 V k I F R 5 c G U u e 3 F 1 Y W 5 0 a X R 5 L D d 9 J n F 1 b 3 Q 7 L C Z x d W 9 0 O 1 N l Y 3 R p b 2 4 x L 3 N h b G V z X 3 N h b X B s Z S 9 D a G F u Z 2 V k I F R 5 c G U u e 2 R p c 2 N v d W 5 0 X 3 B j d C w 4 f S Z x d W 9 0 O y w m c X V v d D t T Z W N 0 a W 9 u M S 9 z Y W x l c 1 9 z Y W 1 w b G U v Q 2 h h b m d l Z C B U e X B l L n t w Y X l t Z W 5 0 X 3 R 5 c G U s O X 0 m c X V v d D t d L C Z x d W 9 0 O 1 J l b G F 0 a W 9 u c 2 h p c E l u Z m 8 m c X V v d D s 6 W 1 1 9 I i A v P j w v U 3 R h Y m x l R W 5 0 c m l l c z 4 8 L 0 l 0 Z W 0 + P E l 0 Z W 0 + P E l 0 Z W 1 M b 2 N h d G l v b j 4 8 S X R l b V R 5 c G U + R m 9 y b X V s Y T w v S X R l b V R 5 c G U + P E l 0 Z W 1 Q Y X R o P l N l Y 3 R p b 2 4 x L 3 N h b G V z X 3 N h b X B s Z S 9 T b 3 V y Y 2 U 8 L 0 l 0 Z W 1 Q Y X R o P j w v S X R l b U x v Y 2 F 0 a W 9 u P j x T d G F i b G V F b n R y a W V z I C 8 + P C 9 J d G V t P j x J d G V t P j x J d G V t T G 9 j Y X R p b 2 4 + P E l 0 Z W 1 U e X B l P k Z v c m 1 1 b G E 8 L 0 l 0 Z W 1 U e X B l P j x J d G V t U G F 0 a D 5 T Z W N 0 a W 9 u M S 9 z Y W x l c 1 9 z Y W 1 w b G U v U H J v b W 9 0 Z W Q l M j B I Z W F k Z X J z P C 9 J d G V t U G F 0 a D 4 8 L 0 l 0 Z W 1 M b 2 N h d G l v b j 4 8 U 3 R h Y m x l R W 5 0 c m l l c y A v P j w v S X R l b T 4 8 S X R l b T 4 8 S X R l b U x v Y 2 F 0 a W 9 u P j x J d G V t V H l w Z T 5 G b 3 J t d W x h P C 9 J d G V t V H l w Z T 4 8 S X R l b V B h d G g + U 2 V j d G l v b j E v c 2 F s Z X N f c 2 F t c G x l L 0 N o Y W 5 n Z W Q l M j B U e X B l P C 9 J d G V t U G F 0 a D 4 8 L 0 l 0 Z W 1 M b 2 N h d G l v b j 4 8 U 3 R h Y m x l R W 5 0 c m l l c y A v P j w v S X R l b T 4 8 S X R l b T 4 8 S X R l b U x v Y 2 F 0 a W 9 u P j x J d G V t V H l w Z T 5 G b 3 J t d W x h P C 9 J d G V t V H l w Z T 4 8 S X R l b V B h d G g + U 2 V j d G l v b j E v c 2 F s Z X N f c 2 F t c G x l 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E i I C 8 + P E V u d H J 5 I F R 5 c G U 9 I k Z p b G x U Y X J n Z X Q i I F Z h b H V l P S J z c 2 F s Z X N f c 2 F t c G x l M y 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U t M D g t M j l U M D c 6 M z E 6 M z Y u O T M 4 O D M 3 O V o i I C 8 + P E V u d H J 5 I F R 5 c G U 9 I k Z p b G x D b 2 x 1 b W 5 U e X B l c y I g V m F s d W U 9 I n N C Z 2 t H Q m d Z R 0 J R T U Z C Z z 0 9 I i A v P j x F b n R y e S B U e X B l P S J G a W x s Q 2 9 s d W 1 u T m F t Z X M i I F Z h b H V l P S J z W y Z x d W 9 0 O 2 9 y Z G V y X 2 l k J n F 1 b 3 Q 7 L C Z x d W 9 0 O 2 9 y Z G V y X 2 R h d G U m c X V v d D s s J n F 1 b 3 Q 7 c m V n a W 9 u J n F 1 b 3 Q 7 L C Z x d W 9 0 O 2 N h d G V n b 3 J 5 J n F 1 b 3 Q 7 L C Z x d W 9 0 O 3 N 1 Y m N h d G V n b 3 J 5 J n F 1 b 3 Q 7 L C Z x d W 9 0 O 3 B y b 2 R 1 Y 3 Q m c X V v d D s s J n F 1 b 3 Q 7 d W 5 p d F 9 w c m l j Z S Z x d W 9 0 O y w m c X V v d D t x d W F u d G l 0 e S Z x d W 9 0 O y w m c X V v d D t k a X N j b 3 V u d F 9 w Y 3 Q m c X V v d D s s J n F 1 b 3 Q 7 c G F 5 b W V u d F 9 0 e X B l J n F 1 b 3 Q 7 X S I g L z 4 8 R W 5 0 c n k g V H l w Z T 0 i R m l s b F N 0 Y X R 1 c y I g V m F s d W U 9 I n N D b 2 1 w b G V 0 Z S I g L z 4 8 R W 5 0 c n k g V H l w Z T 0 i R m l s b E N v d W 5 0 I i B W Y W x 1 Z T 0 i b D I 0 I i A v P j x F b n R y e S B U e X B l P S J S Z W x h d G l v b n N o a X B J b m Z v Q 2 9 u d G F p b m V y I i B W Y W x 1 Z T 0 i c 3 s m c X V v d D t j b 2 x 1 b W 5 D b 3 V u d C Z x d W 9 0 O z o x M C w m c X V v d D t r Z X l D b 2 x 1 b W 5 O Y W 1 l c y Z x d W 9 0 O z p b X S w m c X V v d D t x d W V y e V J l b G F 0 a W 9 u c 2 h p c H M m c X V v d D s 6 W 1 0 s J n F 1 b 3 Q 7 Y 2 9 s d W 1 u S W R l b n R p d G l l c y Z x d W 9 0 O z p b J n F 1 b 3 Q 7 U 2 V j d G l v b j E v c 2 F s Z X N f c 2 F t c G x l L 0 N o Y W 5 n Z W Q g V H l w Z S 5 7 b 3 J k Z X J f a W Q s M H 0 m c X V v d D s s J n F 1 b 3 Q 7 U 2 V j d G l v b j E v c 2 F s Z X N f c 2 F t c G x l L 0 N o Y W 5 n Z W Q g V H l w Z S 5 7 b 3 J k Z X J f Z G F 0 Z S w x f S Z x d W 9 0 O y w m c X V v d D t T Z W N 0 a W 9 u M S 9 z Y W x l c 1 9 z Y W 1 w b G U v Q 2 h h b m d l Z C B U e X B l L n t y Z W d p b 2 4 s M n 0 m c X V v d D s s J n F 1 b 3 Q 7 U 2 V j d G l v b j E v c 2 F s Z X N f c 2 F t c G x l L 0 N o Y W 5 n Z W Q g V H l w Z S 5 7 Y 2 F 0 Z W d v c n k s M 3 0 m c X V v d D s s J n F 1 b 3 Q 7 U 2 V j d G l v b j E v c 2 F s Z X N f c 2 F t c G x l L 0 N o Y W 5 n Z W Q g V H l w Z S 5 7 c 3 V i Y 2 F 0 Z W d v c n k s N H 0 m c X V v d D s s J n F 1 b 3 Q 7 U 2 V j d G l v b j E v c 2 F s Z X N f c 2 F t c G x l L 0 N o Y W 5 n Z W Q g V H l w Z S 5 7 c H J v Z H V j d C w 1 f S Z x d W 9 0 O y w m c X V v d D t T Z W N 0 a W 9 u M S 9 z Y W x l c 1 9 z Y W 1 w b G U v Q 2 h h b m d l Z C B U e X B l L n t 1 b m l 0 X 3 B y a W N l L D Z 9 J n F 1 b 3 Q 7 L C Z x d W 9 0 O 1 N l Y 3 R p b 2 4 x L 3 N h b G V z X 3 N h b X B s Z S 9 D a G F u Z 2 V k I F R 5 c G U u e 3 F 1 Y W 5 0 a X R 5 L D d 9 J n F 1 b 3 Q 7 L C Z x d W 9 0 O 1 N l Y 3 R p b 2 4 x L 3 N h b G V z X 3 N h b X B s Z S 9 D a G F u Z 2 V k I F R 5 c G U u e 2 R p c 2 N v d W 5 0 X 3 B j d C w 4 f S Z x d W 9 0 O y w m c X V v d D t T Z W N 0 a W 9 u M S 9 z Y W x l c 1 9 z Y W 1 w b G U v Q 2 h h b m d l Z C B U e X B l L n t w Y X l t Z W 5 0 X 3 R 5 c G U s O X 0 m c X V v d D t d L C Z x d W 9 0 O 0 N v b H V t b k N v d W 5 0 J n F 1 b 3 Q 7 O j E w L C Z x d W 9 0 O 0 t l e U N v b H V t b k 5 h b W V z J n F 1 b 3 Q 7 O l t d L C Z x d W 9 0 O 0 N v b H V t b k l k Z W 5 0 a X R p Z X M m c X V v d D s 6 W y Z x d W 9 0 O 1 N l Y 3 R p b 2 4 x L 3 N h b G V z X 3 N h b X B s Z S 9 D a G F u Z 2 V k I F R 5 c G U u e 2 9 y Z G V y X 2 l k L D B 9 J n F 1 b 3 Q 7 L C Z x d W 9 0 O 1 N l Y 3 R p b 2 4 x L 3 N h b G V z X 3 N h b X B s Z S 9 D a G F u Z 2 V k I F R 5 c G U u e 2 9 y Z G V y X 2 R h d G U s M X 0 m c X V v d D s s J n F 1 b 3 Q 7 U 2 V j d G l v b j E v c 2 F s Z X N f c 2 F t c G x l L 0 N o Y W 5 n Z W Q g V H l w Z S 5 7 c m V n a W 9 u L D J 9 J n F 1 b 3 Q 7 L C Z x d W 9 0 O 1 N l Y 3 R p b 2 4 x L 3 N h b G V z X 3 N h b X B s Z S 9 D a G F u Z 2 V k I F R 5 c G U u e 2 N h d G V n b 3 J 5 L D N 9 J n F 1 b 3 Q 7 L C Z x d W 9 0 O 1 N l Y 3 R p b 2 4 x L 3 N h b G V z X 3 N h b X B s Z S 9 D a G F u Z 2 V k I F R 5 c G U u e 3 N 1 Y m N h d G V n b 3 J 5 L D R 9 J n F 1 b 3 Q 7 L C Z x d W 9 0 O 1 N l Y 3 R p b 2 4 x L 3 N h b G V z X 3 N h b X B s Z S 9 D a G F u Z 2 V k I F R 5 c G U u e 3 B y b 2 R 1 Y 3 Q s N X 0 m c X V v d D s s J n F 1 b 3 Q 7 U 2 V j d G l v b j E v c 2 F s Z X N f c 2 F t c G x l L 0 N o Y W 5 n Z W Q g V H l w Z S 5 7 d W 5 p d F 9 w c m l j Z S w 2 f S Z x d W 9 0 O y w m c X V v d D t T Z W N 0 a W 9 u M S 9 z Y W x l c 1 9 z Y W 1 w b G U v Q 2 h h b m d l Z C B U e X B l L n t x d W F u d G l 0 e S w 3 f S Z x d W 9 0 O y w m c X V v d D t T Z W N 0 a W 9 u M S 9 z Y W x l c 1 9 z Y W 1 w b G U v Q 2 h h b m d l Z C B U e X B l L n t k a X N j b 3 V u d F 9 w Y 3 Q s O H 0 m c X V v d D s s J n F 1 b 3 Q 7 U 2 V j d G l v b j E v c 2 F s Z X N f c 2 F t c G x l L 0 N o Y W 5 n Z W Q g V H l w Z S 5 7 c G F 5 b W V u d F 9 0 e X B l L D l 9 J n F 1 b 3 Q 7 X S w m c X V v d D t S Z W x h d G l v b n N o a X B J b m Z v J n F 1 b 3 Q 7 O l t d f S I g L z 4 8 R W 5 0 c n k g V H l w Z T 0 i T G 9 h Z G V k V G 9 B b m F s e X N p c 1 N l c n Z p Y 2 V z I i B W Y W x 1 Z T 0 i b D A i I C 8 + P C 9 T d G F i b G V F b n R y a W V z P j w v S X R l b T 4 8 S X R l b T 4 8 S X R l b U x v Y 2 F 0 a W 9 u P j x J d G V t V H l w Z T 5 G b 3 J t d W x h P C 9 J d G V t V H l w Z T 4 8 S X R l b V B h d G g + U 2 V j d G l v b j E v c 2 F s Z X N f c 2 F t c G x l J T I w K D I p L 1 N v d X J j Z T w v S X R l b V B h d G g + P C 9 J d G V t T G 9 j Y X R p b 2 4 + P F N 0 Y W J s Z U V u d H J p Z X M g L z 4 8 L 0 l 0 Z W 0 + P E l 0 Z W 0 + P E l 0 Z W 1 M b 2 N h d G l v b j 4 8 S X R l b V R 5 c G U + R m 9 y b X V s Y T w v S X R l b V R 5 c G U + P E l 0 Z W 1 Q Y X R o P l N l Y 3 R p b 2 4 x L 3 N h b G V z X 3 N h b X B s Z S U y M C g y K S 9 Q c m 9 t b 3 R l Z C U y M E h l Y W R l c n M 8 L 0 l 0 Z W 1 Q Y X R o P j w v S X R l b U x v Y 2 F 0 a W 9 u P j x T d G F i b G V F b n R y a W V z I C 8 + P C 9 J d G V t P j x J d G V t P j x J d G V t T G 9 j Y X R p b 2 4 + P E l 0 Z W 1 U e X B l P k Z v c m 1 1 b G E 8 L 0 l 0 Z W 1 U e X B l P j x J d G V t U G F 0 a D 5 T Z W N 0 a W 9 u M S 9 z Y W x l c 1 9 z Y W 1 w b G U l M j A o M i k v Q 2 h h b m d l Z C U y M F R 5 c G U 8 L 0 l 0 Z W 1 Q Y X R o P j w v S X R l b U x v Y 2 F 0 a W 9 u P j x T d G F i b G V F b n R y a W V z I C 8 + P C 9 J d G V t P j w v S X R l b X M + P C 9 M b 2 N h b F B h Y 2 t h Z 2 V N Z X R h Z G F 0 Y U Z p b G U + F g A A A F B L B Q Y A A A A A A A A A A A A A A A A A A A A A A A A m A Q A A A Q A A A N C M n d 8 B F d E R j H o A w E / C l + s B A A A A Z q E B i W 6 / W k e P V z 2 Y F l 9 h O w A A A A A C A A A A A A A Q Z g A A A A E A A C A A A A C r S 6 D K S 4 C p e Y N l X b Q 4 i t J B m k y U H x F b e P E Q n 2 y o 4 g 6 l F w A A A A A O g A A A A A I A A C A A A A D o x B O M l j d h j x o Z p g s q J + q / 2 7 V P Z E o q a V M b u L T T c Z D I J V A A A A C o v G 1 y C e U P y U 7 C x R i W W u A V p 9 6 4 p t L 6 + C j k 8 5 I k h y N d f G 9 n P K o + P Z R t v I H F J P O B w X p / X d T X C 3 e 0 0 y m d L O + B 6 Z 7 1 s 6 o p C 4 Y V C / y U u W U q P 0 I N G E A A A A D M k s x Z J s w n s 4 b G 4 7 R X T c Z M x c L + D U + k l K q f N g b o z o l z K u i l o A R m R Z K W 5 b x k p l Y N r m v t i o N j p g X w 3 K L X V t 1 X l o D O < / D a t a M a s h u p > 
</file>

<file path=customXml/itemProps1.xml><?xml version="1.0" encoding="utf-8"?>
<ds:datastoreItem xmlns:ds="http://schemas.openxmlformats.org/officeDocument/2006/customXml" ds:itemID="{EF1212FD-595A-4EF9-96BF-1D8C97964BF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uncleaned_sales</vt:lpstr>
      <vt:lpstr>cleaned_sales</vt:lpstr>
      <vt:lpstr>pivot</vt:lpstr>
      <vt:lpstr>DASHBOARD_SALES</vt:lpstr>
      <vt:lpstr>takeaways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 karl soliven</dc:creator>
  <cp:lastModifiedBy>francis karl soliven</cp:lastModifiedBy>
  <cp:lastPrinted>2025-09-02T02:24:07Z</cp:lastPrinted>
  <dcterms:created xsi:type="dcterms:W3CDTF">2025-08-29T07:30:58Z</dcterms:created>
  <dcterms:modified xsi:type="dcterms:W3CDTF">2025-09-02T02:28:49Z</dcterms:modified>
</cp:coreProperties>
</file>