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cde66cec271e1c/Documenten/industrial engineering and management/year 3/minor data wise/Collaborative Data Project/"/>
    </mc:Choice>
  </mc:AlternateContent>
  <xr:revisionPtr revIDLastSave="193" documentId="8_{61B7C09C-ACAF-465D-80A9-5611FC6E2420}" xr6:coauthVersionLast="45" xr6:coauthVersionMax="45" xr10:uidLastSave="{78D7DFE8-AFDF-4094-A747-557353644792}"/>
  <bookViews>
    <workbookView xWindow="-110" yWindow="-110" windowWidth="19420" windowHeight="10420" xr2:uid="{F105DFB7-BC87-4E75-8334-742F5891ECCA}"/>
  </bookViews>
  <sheets>
    <sheet name="including_population" sheetId="3" r:id="rId1"/>
    <sheet name="Sheet1" sheetId="1" r:id="rId2"/>
  </sheets>
  <definedNames>
    <definedName name="ExternalData_1" localSheetId="0" hidden="1">including_population!$A$1:$J$211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5" i="3" l="1"/>
  <c r="I154" i="3"/>
  <c r="H154" i="3"/>
  <c r="I153" i="3"/>
  <c r="H153" i="3"/>
  <c r="I152" i="3"/>
  <c r="H152" i="3"/>
  <c r="I84" i="3"/>
  <c r="H84" i="3"/>
  <c r="I83" i="3"/>
  <c r="H83" i="3"/>
  <c r="I82" i="3"/>
  <c r="H82" i="3"/>
  <c r="I75" i="3"/>
  <c r="H57" i="3"/>
  <c r="J57" i="3"/>
  <c r="H58" i="3"/>
  <c r="J58" i="3"/>
  <c r="H59" i="3"/>
  <c r="J59" i="3"/>
  <c r="H60" i="3"/>
  <c r="J60" i="3"/>
  <c r="J82" i="3"/>
  <c r="J83" i="3"/>
  <c r="J84" i="3"/>
  <c r="J152" i="3"/>
  <c r="J153" i="3"/>
  <c r="J154" i="3"/>
  <c r="J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80EC76-0D41-43EF-A541-56E1679C4270}" keepAlive="1" name="Query - imputed_housing_data (2)" description="Connection to the 'imputed_housing_data (2)' query in the workbook." type="5" refreshedVersion="6" background="1">
    <dbPr connection="Provider=Microsoft.Mashup.OleDb.1;Data Source=$Workbook$;Location=&quot;imputed_housing_data (2)&quot;;Extended Properties=&quot;&quot;" command="SELECT * FROM [imputed_housing_data (2)]"/>
  </connection>
  <connection id="2" xr16:uid="{1723F06B-EF7E-4A1F-9327-3B65F361E74E}" keepAlive="1" name="Query - including_population" description="Connection to the 'including_population' query in the workbook." type="5" refreshedVersion="6" background="1" saveData="1">
    <dbPr connection="Provider=Microsoft.Mashup.OleDb.1;Data Source=$Workbook$;Location=including_population;Extended Properties=&quot;&quot;" command="SELECT * FROM [including_population]"/>
  </connection>
</connections>
</file>

<file path=xl/sharedStrings.xml><?xml version="1.0" encoding="utf-8"?>
<sst xmlns="http://schemas.openxmlformats.org/spreadsheetml/2006/main" count="1309" uniqueCount="554">
  <si>
    <t>Gemeentenaam</t>
  </si>
  <si>
    <t>Provincienaam</t>
  </si>
  <si>
    <t>imputed_stock</t>
  </si>
  <si>
    <t>imputed_price</t>
  </si>
  <si>
    <t>GM0003</t>
  </si>
  <si>
    <t>Appingedam</t>
  </si>
  <si>
    <t>Groningen</t>
  </si>
  <si>
    <t>5850</t>
  </si>
  <si>
    <t>146925</t>
  </si>
  <si>
    <t>5881</t>
  </si>
  <si>
    <t>164504</t>
  </si>
  <si>
    <t>5899</t>
  </si>
  <si>
    <t>174924</t>
  </si>
  <si>
    <t>5925</t>
  </si>
  <si>
    <t>192439</t>
  </si>
  <si>
    <t>6032</t>
  </si>
  <si>
    <t>194795</t>
  </si>
  <si>
    <t>GM0010</t>
  </si>
  <si>
    <t>Delfzijl</t>
  </si>
  <si>
    <t>12232</t>
  </si>
  <si>
    <t>130887</t>
  </si>
  <si>
    <t>12273</t>
  </si>
  <si>
    <t>132086</t>
  </si>
  <si>
    <t>12237</t>
  </si>
  <si>
    <t>140643</t>
  </si>
  <si>
    <t>12241</t>
  </si>
  <si>
    <t>142173</t>
  </si>
  <si>
    <t>12182</t>
  </si>
  <si>
    <t>155120</t>
  </si>
  <si>
    <t>GM0014</t>
  </si>
  <si>
    <t>GM0024</t>
  </si>
  <si>
    <t>Loppersum</t>
  </si>
  <si>
    <t>4657</t>
  </si>
  <si>
    <t>146694</t>
  </si>
  <si>
    <t>4648</t>
  </si>
  <si>
    <t>194173</t>
  </si>
  <si>
    <t>4627</t>
  </si>
  <si>
    <t>175980</t>
  </si>
  <si>
    <t>4687</t>
  </si>
  <si>
    <t>187507</t>
  </si>
  <si>
    <t>4698</t>
  </si>
  <si>
    <t>192374</t>
  </si>
  <si>
    <t>GM0037</t>
  </si>
  <si>
    <t>Stadskanaal</t>
  </si>
  <si>
    <t>15274</t>
  </si>
  <si>
    <t>156406</t>
  </si>
  <si>
    <t>15282</t>
  </si>
  <si>
    <t>161392</t>
  </si>
  <si>
    <t>15276</t>
  </si>
  <si>
    <t>167385</t>
  </si>
  <si>
    <t>15266</t>
  </si>
  <si>
    <t>180249</t>
  </si>
  <si>
    <t>15253</t>
  </si>
  <si>
    <t>185491</t>
  </si>
  <si>
    <t>GM0047</t>
  </si>
  <si>
    <t>Veendam</t>
  </si>
  <si>
    <t>12719</t>
  </si>
  <si>
    <t>144501</t>
  </si>
  <si>
    <t>12723</t>
  </si>
  <si>
    <t>133346</t>
  </si>
  <si>
    <t>12756</t>
  </si>
  <si>
    <t>158614</t>
  </si>
  <si>
    <t>12788</t>
  </si>
  <si>
    <t>173373</t>
  </si>
  <si>
    <t>12816</t>
  </si>
  <si>
    <t>187460</t>
  </si>
  <si>
    <t>GM0059</t>
  </si>
  <si>
    <t>Achtkarspelen</t>
  </si>
  <si>
    <t>Friesland</t>
  </si>
  <si>
    <t>11917</t>
  </si>
  <si>
    <t>174264</t>
  </si>
  <si>
    <t>11946</t>
  </si>
  <si>
    <t>179055</t>
  </si>
  <si>
    <t>12028</t>
  </si>
  <si>
    <t>184383</t>
  </si>
  <si>
    <t>12075</t>
  </si>
  <si>
    <t>211426</t>
  </si>
  <si>
    <t>12118</t>
  </si>
  <si>
    <t>216483</t>
  </si>
  <si>
    <t>GM0060</t>
  </si>
  <si>
    <t>Ameland</t>
  </si>
  <si>
    <t>1670</t>
  </si>
  <si>
    <t>178284</t>
  </si>
  <si>
    <t>1674</t>
  </si>
  <si>
    <t>252680</t>
  </si>
  <si>
    <t>1686</t>
  </si>
  <si>
    <t>251805</t>
  </si>
  <si>
    <t>1712</t>
  </si>
  <si>
    <t>259821</t>
  </si>
  <si>
    <t>1731</t>
  </si>
  <si>
    <t>321196</t>
  </si>
  <si>
    <t>GM0072</t>
  </si>
  <si>
    <t>Harlingen</t>
  </si>
  <si>
    <t>7477</t>
  </si>
  <si>
    <t>170472</t>
  </si>
  <si>
    <t>7533</t>
  </si>
  <si>
    <t>179087</t>
  </si>
  <si>
    <t>7561</t>
  </si>
  <si>
    <t>185938</t>
  </si>
  <si>
    <t>7621</t>
  </si>
  <si>
    <t>209723</t>
  </si>
  <si>
    <t>7627</t>
  </si>
  <si>
    <t>216426</t>
  </si>
  <si>
    <t>GM0074</t>
  </si>
  <si>
    <t>Heerenveen</t>
  </si>
  <si>
    <t>23134</t>
  </si>
  <si>
    <t>202490</t>
  </si>
  <si>
    <t>207625</t>
  </si>
  <si>
    <t>220721</t>
  </si>
  <si>
    <t>246769</t>
  </si>
  <si>
    <t>257836</t>
  </si>
  <si>
    <t>GM0080</t>
  </si>
  <si>
    <t>Leeuwarden</t>
  </si>
  <si>
    <t>196578</t>
  </si>
  <si>
    <t>215883</t>
  </si>
  <si>
    <t>GM0085</t>
  </si>
  <si>
    <t>Ooststellingwerf</t>
  </si>
  <si>
    <t>11154</t>
  </si>
  <si>
    <t>176872</t>
  </si>
  <si>
    <t>11172</t>
  </si>
  <si>
    <t>190128</t>
  </si>
  <si>
    <t>11202</t>
  </si>
  <si>
    <t>203943</t>
  </si>
  <si>
    <t>11247</t>
  </si>
  <si>
    <t>212321</t>
  </si>
  <si>
    <t>11303</t>
  </si>
  <si>
    <t>238187</t>
  </si>
  <si>
    <t>GM0086</t>
  </si>
  <si>
    <t>Opsterland</t>
  </si>
  <si>
    <t>12716</t>
  </si>
  <si>
    <t>202806</t>
  </si>
  <si>
    <t>12873</t>
  </si>
  <si>
    <t>208722</t>
  </si>
  <si>
    <t>12926</t>
  </si>
  <si>
    <t>222197</t>
  </si>
  <si>
    <t>13009</t>
  </si>
  <si>
    <t>234103</t>
  </si>
  <si>
    <t>12987</t>
  </si>
  <si>
    <t>254852</t>
  </si>
  <si>
    <t>GM0088</t>
  </si>
  <si>
    <t>Schiermonnikoog</t>
  </si>
  <si>
    <t>578</t>
  </si>
  <si>
    <t>264005</t>
  </si>
  <si>
    <t>583</t>
  </si>
  <si>
    <t>364955</t>
  </si>
  <si>
    <t>584</t>
  </si>
  <si>
    <t>347199</t>
  </si>
  <si>
    <t>582</t>
  </si>
  <si>
    <t>357700</t>
  </si>
  <si>
    <t>587</t>
  </si>
  <si>
    <t>350824</t>
  </si>
  <si>
    <t>GM0090</t>
  </si>
  <si>
    <t>Smallingerland</t>
  </si>
  <si>
    <t>25256</t>
  </si>
  <si>
    <t>174632</t>
  </si>
  <si>
    <t>25391</t>
  </si>
  <si>
    <t>183644</t>
  </si>
  <si>
    <t>25377</t>
  </si>
  <si>
    <t>190981</t>
  </si>
  <si>
    <t>25454</t>
  </si>
  <si>
    <t>218812</t>
  </si>
  <si>
    <t>25675</t>
  </si>
  <si>
    <t>233493</t>
  </si>
  <si>
    <t>GM0093</t>
  </si>
  <si>
    <t>Terschelling</t>
  </si>
  <si>
    <t>2222</t>
  </si>
  <si>
    <t>309811</t>
  </si>
  <si>
    <t>2229</t>
  </si>
  <si>
    <t>295631</t>
  </si>
  <si>
    <t>2243</t>
  </si>
  <si>
    <t>308242</t>
  </si>
  <si>
    <t>2276</t>
  </si>
  <si>
    <t>335675</t>
  </si>
  <si>
    <t>2281</t>
  </si>
  <si>
    <t>327548</t>
  </si>
  <si>
    <t>GM0096</t>
  </si>
  <si>
    <t>Vlieland</t>
  </si>
  <si>
    <t>527</t>
  </si>
  <si>
    <t>336278</t>
  </si>
  <si>
    <t>540</t>
  </si>
  <si>
    <t>322516</t>
  </si>
  <si>
    <t>542</t>
  </si>
  <si>
    <t>259429</t>
  </si>
  <si>
    <t>551</t>
  </si>
  <si>
    <t>344942</t>
  </si>
  <si>
    <t>564</t>
  </si>
  <si>
    <t>404084</t>
  </si>
  <si>
    <t>GM0098</t>
  </si>
  <si>
    <t>Weststellingwerf</t>
  </si>
  <si>
    <t>11410</t>
  </si>
  <si>
    <t>192375</t>
  </si>
  <si>
    <t>11495</t>
  </si>
  <si>
    <t>202572</t>
  </si>
  <si>
    <t>11536</t>
  </si>
  <si>
    <t>212232</t>
  </si>
  <si>
    <t>11599</t>
  </si>
  <si>
    <t>226911</t>
  </si>
  <si>
    <t>11620</t>
  </si>
  <si>
    <t>233375</t>
  </si>
  <si>
    <t>GM0106</t>
  </si>
  <si>
    <t>Assen</t>
  </si>
  <si>
    <t>Drenthe</t>
  </si>
  <si>
    <t>30737</t>
  </si>
  <si>
    <t>183838</t>
  </si>
  <si>
    <t>30691</t>
  </si>
  <si>
    <t>190911</t>
  </si>
  <si>
    <t>30995</t>
  </si>
  <si>
    <t>199135</t>
  </si>
  <si>
    <t>31424</t>
  </si>
  <si>
    <t>213612</t>
  </si>
  <si>
    <t>31570</t>
  </si>
  <si>
    <t>228658</t>
  </si>
  <si>
    <t>GM0109</t>
  </si>
  <si>
    <t>Coevorden</t>
  </si>
  <si>
    <t>15388</t>
  </si>
  <si>
    <t>188646</t>
  </si>
  <si>
    <t>15342</t>
  </si>
  <si>
    <t>213934</t>
  </si>
  <si>
    <t>15283</t>
  </si>
  <si>
    <t>211691</t>
  </si>
  <si>
    <t>15478</t>
  </si>
  <si>
    <t>215837</t>
  </si>
  <si>
    <t>15521</t>
  </si>
  <si>
    <t>236021</t>
  </si>
  <si>
    <t>GM0114</t>
  </si>
  <si>
    <t>Emmen</t>
  </si>
  <si>
    <t>49120</t>
  </si>
  <si>
    <t>163937</t>
  </si>
  <si>
    <t>49118</t>
  </si>
  <si>
    <t>171741</t>
  </si>
  <si>
    <t>48789</t>
  </si>
  <si>
    <t>184750</t>
  </si>
  <si>
    <t>48923</t>
  </si>
  <si>
    <t>196312</t>
  </si>
  <si>
    <t>49187</t>
  </si>
  <si>
    <t>205734</t>
  </si>
  <si>
    <t>GM0118</t>
  </si>
  <si>
    <t>Hoogeveen</t>
  </si>
  <si>
    <t>24443</t>
  </si>
  <si>
    <t>174397</t>
  </si>
  <si>
    <t>24504</t>
  </si>
  <si>
    <t>186967</t>
  </si>
  <si>
    <t>24684</t>
  </si>
  <si>
    <t>188528</t>
  </si>
  <si>
    <t>24867</t>
  </si>
  <si>
    <t>191818</t>
  </si>
  <si>
    <t>25147</t>
  </si>
  <si>
    <t>209654</t>
  </si>
  <si>
    <t>GM0119</t>
  </si>
  <si>
    <t>Meppel</t>
  </si>
  <si>
    <t>15076</t>
  </si>
  <si>
    <t>194267</t>
  </si>
  <si>
    <t>15177</t>
  </si>
  <si>
    <t>212006</t>
  </si>
  <si>
    <t>223764</t>
  </si>
  <si>
    <t>15586</t>
  </si>
  <si>
    <t>239143</t>
  </si>
  <si>
    <t>15658</t>
  </si>
  <si>
    <t>255702</t>
  </si>
  <si>
    <t>GM0737</t>
  </si>
  <si>
    <t>Tytsjerksteradiel</t>
  </si>
  <si>
    <t>13553</t>
  </si>
  <si>
    <t>184378</t>
  </si>
  <si>
    <t>13646</t>
  </si>
  <si>
    <t>186058</t>
  </si>
  <si>
    <t>13730</t>
  </si>
  <si>
    <t>212124</t>
  </si>
  <si>
    <t>13800</t>
  </si>
  <si>
    <t>222739</t>
  </si>
  <si>
    <t>13943</t>
  </si>
  <si>
    <t>235601</t>
  </si>
  <si>
    <t>GM0765</t>
  </si>
  <si>
    <t>Pekela</t>
  </si>
  <si>
    <t>5775</t>
  </si>
  <si>
    <t>124837</t>
  </si>
  <si>
    <t>5777</t>
  </si>
  <si>
    <t>127804</t>
  </si>
  <si>
    <t>5776</t>
  </si>
  <si>
    <t>150431</t>
  </si>
  <si>
    <t>5755</t>
  </si>
  <si>
    <t>158687</t>
  </si>
  <si>
    <t>5767</t>
  </si>
  <si>
    <t>161257</t>
  </si>
  <si>
    <t>GM1680</t>
  </si>
  <si>
    <t>Aa en Hunze</t>
  </si>
  <si>
    <t>11150</t>
  </si>
  <si>
    <t>241481</t>
  </si>
  <si>
    <t>11131</t>
  </si>
  <si>
    <t>227275</t>
  </si>
  <si>
    <t>11145</t>
  </si>
  <si>
    <t>241866</t>
  </si>
  <si>
    <t>11165</t>
  </si>
  <si>
    <t>258980</t>
  </si>
  <si>
    <t>11257</t>
  </si>
  <si>
    <t>284794</t>
  </si>
  <si>
    <t>GM1681</t>
  </si>
  <si>
    <t>Borger-Odoorn</t>
  </si>
  <si>
    <t>11734</t>
  </si>
  <si>
    <t>193502</t>
  </si>
  <si>
    <t>11714</t>
  </si>
  <si>
    <t>204217</t>
  </si>
  <si>
    <t>11572</t>
  </si>
  <si>
    <t>212736</t>
  </si>
  <si>
    <t>11608</t>
  </si>
  <si>
    <t>216935</t>
  </si>
  <si>
    <t>11645</t>
  </si>
  <si>
    <t>233711</t>
  </si>
  <si>
    <t>GM1690</t>
  </si>
  <si>
    <t>De Wolden</t>
  </si>
  <si>
    <t>10018</t>
  </si>
  <si>
    <t>222732</t>
  </si>
  <si>
    <t>10093</t>
  </si>
  <si>
    <t>242611</t>
  </si>
  <si>
    <t>10084</t>
  </si>
  <si>
    <t>244587</t>
  </si>
  <si>
    <t>10149</t>
  </si>
  <si>
    <t>278786</t>
  </si>
  <si>
    <t>10265</t>
  </si>
  <si>
    <t>290754</t>
  </si>
  <si>
    <t>GM1699</t>
  </si>
  <si>
    <t>Noordenveld</t>
  </si>
  <si>
    <t>14558</t>
  </si>
  <si>
    <t>216791</t>
  </si>
  <si>
    <t>14555</t>
  </si>
  <si>
    <t>220858</t>
  </si>
  <si>
    <t>14630</t>
  </si>
  <si>
    <t>246318</t>
  </si>
  <si>
    <t>14649</t>
  </si>
  <si>
    <t>266956</t>
  </si>
  <si>
    <t>14716</t>
  </si>
  <si>
    <t>292763</t>
  </si>
  <si>
    <t>GM1701</t>
  </si>
  <si>
    <t>Westerveld</t>
  </si>
  <si>
    <t>8257</t>
  </si>
  <si>
    <t>224984</t>
  </si>
  <si>
    <t>8312</t>
  </si>
  <si>
    <t>234044</t>
  </si>
  <si>
    <t>8395</t>
  </si>
  <si>
    <t>245515</t>
  </si>
  <si>
    <t>8454</t>
  </si>
  <si>
    <t>265251</t>
  </si>
  <si>
    <t>8515</t>
  </si>
  <si>
    <t>279468</t>
  </si>
  <si>
    <t>GM1730</t>
  </si>
  <si>
    <t>Tynaarlo</t>
  </si>
  <si>
    <t>240252</t>
  </si>
  <si>
    <t>262004</t>
  </si>
  <si>
    <t>273808</t>
  </si>
  <si>
    <t>311688</t>
  </si>
  <si>
    <t>309779</t>
  </si>
  <si>
    <t>GM1731</t>
  </si>
  <si>
    <t>Midden-Drenthe</t>
  </si>
  <si>
    <t>14045</t>
  </si>
  <si>
    <t>212424</t>
  </si>
  <si>
    <t>14030</t>
  </si>
  <si>
    <t>225661</t>
  </si>
  <si>
    <t>14156</t>
  </si>
  <si>
    <t>234557</t>
  </si>
  <si>
    <t>14304</t>
  </si>
  <si>
    <t>245063</t>
  </si>
  <si>
    <t>14313</t>
  </si>
  <si>
    <t>261194</t>
  </si>
  <si>
    <t>GM1891</t>
  </si>
  <si>
    <t>Dantumadiel</t>
  </si>
  <si>
    <t>8046</t>
  </si>
  <si>
    <t>187644</t>
  </si>
  <si>
    <t>8065</t>
  </si>
  <si>
    <t>206037</t>
  </si>
  <si>
    <t>8084</t>
  </si>
  <si>
    <t>209322</t>
  </si>
  <si>
    <t>8144</t>
  </si>
  <si>
    <t>225605</t>
  </si>
  <si>
    <t>8147</t>
  </si>
  <si>
    <t>234227</t>
  </si>
  <si>
    <t>GM1895</t>
  </si>
  <si>
    <t>Oldambt</t>
  </si>
  <si>
    <t>18287</t>
  </si>
  <si>
    <t>135221</t>
  </si>
  <si>
    <t>18396</t>
  </si>
  <si>
    <t>142918</t>
  </si>
  <si>
    <t>18382</t>
  </si>
  <si>
    <t>151636</t>
  </si>
  <si>
    <t>161415</t>
  </si>
  <si>
    <t>18462</t>
  </si>
  <si>
    <t>175832</t>
  </si>
  <si>
    <t>GM1900</t>
  </si>
  <si>
    <t>SÃºdwest-FryslÃ¢n</t>
  </si>
  <si>
    <t>225650</t>
  </si>
  <si>
    <t>GM1940</t>
  </si>
  <si>
    <t>De Fryske Marren</t>
  </si>
  <si>
    <t>22724</t>
  </si>
  <si>
    <t>203762</t>
  </si>
  <si>
    <t>22818</t>
  </si>
  <si>
    <t>219532</t>
  </si>
  <si>
    <t>22887</t>
  </si>
  <si>
    <t>231668</t>
  </si>
  <si>
    <t>23086</t>
  </si>
  <si>
    <t>252787</t>
  </si>
  <si>
    <t>23209</t>
  </si>
  <si>
    <t>268780</t>
  </si>
  <si>
    <t>GM1949</t>
  </si>
  <si>
    <t>Waadhoeke</t>
  </si>
  <si>
    <t>186881</t>
  </si>
  <si>
    <t>209107</t>
  </si>
  <si>
    <t>GM1950</t>
  </si>
  <si>
    <t>Westerwolde</t>
  </si>
  <si>
    <t>11771</t>
  </si>
  <si>
    <t>11840</t>
  </si>
  <si>
    <t>11973</t>
  </si>
  <si>
    <t>11963</t>
  </si>
  <si>
    <t>187235</t>
  </si>
  <si>
    <t>11969</t>
  </si>
  <si>
    <t>210185</t>
  </si>
  <si>
    <t>GM1952</t>
  </si>
  <si>
    <t>Midden-Groningen</t>
  </si>
  <si>
    <t>28003</t>
  </si>
  <si>
    <t>28166</t>
  </si>
  <si>
    <t>27903</t>
  </si>
  <si>
    <t>28025</t>
  </si>
  <si>
    <t>198212</t>
  </si>
  <si>
    <t>28074</t>
  </si>
  <si>
    <t>206726</t>
  </si>
  <si>
    <t>GM1966</t>
  </si>
  <si>
    <t>Het Hogeland</t>
  </si>
  <si>
    <t>188784</t>
  </si>
  <si>
    <t>GM1969</t>
  </si>
  <si>
    <t>Westerkwartier</t>
  </si>
  <si>
    <t>240808</t>
  </si>
  <si>
    <t>GM1970</t>
  </si>
  <si>
    <t>Noardeast-FryslÃ¢n</t>
  </si>
  <si>
    <t>20192</t>
  </si>
  <si>
    <t>20172</t>
  </si>
  <si>
    <t>20325</t>
  </si>
  <si>
    <t>20395</t>
  </si>
  <si>
    <t>194819</t>
  </si>
  <si>
    <t>Gemeentecode</t>
  </si>
  <si>
    <t>GemeentecodeGM</t>
  </si>
  <si>
    <t>Provinciecode</t>
  </si>
  <si>
    <t>ProvinciecodePV</t>
  </si>
  <si>
    <t>stock_date</t>
  </si>
  <si>
    <t>imputed_population</t>
  </si>
  <si>
    <t>PV22</t>
  </si>
  <si>
    <t>PV21</t>
  </si>
  <si>
    <t>27983</t>
  </si>
  <si>
    <t>28007</t>
  </si>
  <si>
    <t>27893</t>
  </si>
  <si>
    <t>27935</t>
  </si>
  <si>
    <t>27852</t>
  </si>
  <si>
    <t>3590</t>
  </si>
  <si>
    <t>3611</t>
  </si>
  <si>
    <t>3633</t>
  </si>
  <si>
    <t>3654</t>
  </si>
  <si>
    <t>3673</t>
  </si>
  <si>
    <t>PV20</t>
  </si>
  <si>
    <t>12011</t>
  </si>
  <si>
    <t>12001</t>
  </si>
  <si>
    <t>11971</t>
  </si>
  <si>
    <t>11801</t>
  </si>
  <si>
    <t>11721</t>
  </si>
  <si>
    <t>19059</t>
  </si>
  <si>
    <t>19015</t>
  </si>
  <si>
    <t>18942</t>
  </si>
  <si>
    <t>18904</t>
  </si>
  <si>
    <t>18923</t>
  </si>
  <si>
    <t>25409</t>
  </si>
  <si>
    <t>25068</t>
  </si>
  <si>
    <t>24965</t>
  </si>
  <si>
    <t>24863</t>
  </si>
  <si>
    <t>24716</t>
  </si>
  <si>
    <t>51213</t>
  </si>
  <si>
    <t>51265</t>
  </si>
  <si>
    <t>51585</t>
  </si>
  <si>
    <t>51742</t>
  </si>
  <si>
    <t>51430</t>
  </si>
  <si>
    <t>15779</t>
  </si>
  <si>
    <t>15813</t>
  </si>
  <si>
    <t>15860</t>
  </si>
  <si>
    <t>15783</t>
  </si>
  <si>
    <t>15758</t>
  </si>
  <si>
    <t>10140</t>
  </si>
  <si>
    <t>10042</t>
  </si>
  <si>
    <t>9914</t>
  </si>
  <si>
    <t>9732</t>
  </si>
  <si>
    <t>9614</t>
  </si>
  <si>
    <t>33284</t>
  </si>
  <si>
    <t>33450</t>
  </si>
  <si>
    <t>33399</t>
  </si>
  <si>
    <t>33172</t>
  </si>
  <si>
    <t>33178</t>
  </si>
  <si>
    <t>62114</t>
  </si>
  <si>
    <t>62108</t>
  </si>
  <si>
    <t>61131</t>
  </si>
  <si>
    <t>60953</t>
  </si>
  <si>
    <t>60899</t>
  </si>
  <si>
    <t>45556</t>
  </si>
  <si>
    <t>45444</t>
  </si>
  <si>
    <t>45508</t>
  </si>
  <si>
    <t>45287</t>
  </si>
  <si>
    <t>45181</t>
  </si>
  <si>
    <t>25617</t>
  </si>
  <si>
    <t>25571</t>
  </si>
  <si>
    <t>25540</t>
  </si>
  <si>
    <t>25459</t>
  </si>
  <si>
    <t>25497</t>
  </si>
  <si>
    <t>29859</t>
  </si>
  <si>
    <t>29830</t>
  </si>
  <si>
    <t>29718</t>
  </si>
  <si>
    <t>29753</t>
  </si>
  <si>
    <t>29723</t>
  </si>
  <si>
    <t>12678</t>
  </si>
  <si>
    <t>12641</t>
  </si>
  <si>
    <t>12517</t>
  </si>
  <si>
    <t>12245</t>
  </si>
  <si>
    <t>12214</t>
  </si>
  <si>
    <t>32610</t>
  </si>
  <si>
    <t>32621</t>
  </si>
  <si>
    <t>32252</t>
  </si>
  <si>
    <t>32258</t>
  </si>
  <si>
    <t>31789</t>
  </si>
  <si>
    <t>4827</t>
  </si>
  <si>
    <t>4870</t>
  </si>
  <si>
    <t>4859</t>
  </si>
  <si>
    <t>4906</t>
  </si>
  <si>
    <t>4890</t>
  </si>
  <si>
    <t>27714</t>
  </si>
  <si>
    <t>27916</t>
  </si>
  <si>
    <t>28238</t>
  </si>
  <si>
    <t>28422</t>
  </si>
  <si>
    <t>28806</t>
  </si>
  <si>
    <t>31957</t>
  </si>
  <si>
    <t>32077</t>
  </si>
  <si>
    <t>31963</t>
  </si>
  <si>
    <t>31870</t>
  </si>
  <si>
    <t>31780</t>
  </si>
  <si>
    <t>27695</t>
  </si>
  <si>
    <t>27467</t>
  </si>
  <si>
    <t>27527</t>
  </si>
  <si>
    <t>27508</t>
  </si>
  <si>
    <t>27491</t>
  </si>
  <si>
    <t>1103</t>
  </si>
  <si>
    <t>1083</t>
  </si>
  <si>
    <t>1085</t>
  </si>
  <si>
    <t>1132</t>
  </si>
  <si>
    <t>1138</t>
  </si>
  <si>
    <t>25366</t>
  </si>
  <si>
    <t>25393</t>
  </si>
  <si>
    <t>24827</t>
  </si>
  <si>
    <t>25199</t>
  </si>
  <si>
    <t>25525</t>
  </si>
  <si>
    <t>25520</t>
  </si>
  <si>
    <t>25608</t>
  </si>
  <si>
    <t>25720</t>
  </si>
  <si>
    <t>25840</t>
  </si>
  <si>
    <t xml:space="preserve">215978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</si>
</sst>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8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21ADEFE-246B-48F7-9092-B2A452C88BC5}" autoFormatId="16" applyNumberFormats="0" applyBorderFormats="0" applyFontFormats="0" applyPatternFormats="0" applyAlignmentFormats="0" applyWidthHeightFormats="0">
  <queryTableRefresh nextId="11">
    <queryTableFields count="10">
      <queryTableField id="1" name="Gemeentecode" tableColumnId="1"/>
      <queryTableField id="2" name="GemeentecodeGM" tableColumnId="2"/>
      <queryTableField id="3" name="Gemeentenaam" tableColumnId="3"/>
      <queryTableField id="4" name="Provinciecode" tableColumnId="4"/>
      <queryTableField id="5" name="ProvinciecodePV" tableColumnId="5"/>
      <queryTableField id="6" name="Provincienaam" tableColumnId="6"/>
      <queryTableField id="7" name="stock_date" tableColumnId="7"/>
      <queryTableField id="8" name="imputed_stock" tableColumnId="8"/>
      <queryTableField id="9" name="imputed_price" tableColumnId="9"/>
      <queryTableField id="10" name="imputed_population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AFFBB2-F814-4016-82E6-4915220F6EA6}" name="including_population" displayName="including_population" ref="A1:J211" tableType="queryTable" totalsRowShown="0">
  <autoFilter ref="A1:J211" xr:uid="{9AB6C040-5142-4C89-A67C-C276AF3D1C6F}"/>
  <tableColumns count="10">
    <tableColumn id="1" xr3:uid="{8BABF7AE-6104-4080-AD86-8A7FB671D83C}" uniqueName="1" name="Gemeentecode" queryTableFieldId="1"/>
    <tableColumn id="2" xr3:uid="{D041DA59-21BC-4C7B-B539-13BE39972120}" uniqueName="2" name="GemeentecodeGM" queryTableFieldId="2" dataDxfId="7"/>
    <tableColumn id="3" xr3:uid="{FE4520D0-7166-45AE-BE46-E57B93B2E5FE}" uniqueName="3" name="Gemeentenaam" queryTableFieldId="3" dataDxfId="6"/>
    <tableColumn id="4" xr3:uid="{03BC2769-2FDC-454B-9969-00DAA63B4E66}" uniqueName="4" name="Provinciecode" queryTableFieldId="4"/>
    <tableColumn id="5" xr3:uid="{57C58B8A-C2CB-4A04-86B4-710B5012FAA8}" uniqueName="5" name="ProvinciecodePV" queryTableFieldId="5" dataDxfId="5"/>
    <tableColumn id="6" xr3:uid="{A3FC43C2-78F7-4479-8AFE-7ED0C86A8DE3}" uniqueName="6" name="Provincienaam" queryTableFieldId="6" dataDxfId="4"/>
    <tableColumn id="7" xr3:uid="{E2FBF58D-B224-49B4-AC6F-2F7452C00D0B}" uniqueName="7" name="stock_date" queryTableFieldId="7" dataDxfId="3"/>
    <tableColumn id="8" xr3:uid="{7DBDE2FD-D0F4-4718-888C-822D2B52A485}" uniqueName="8" name="imputed_stock" queryTableFieldId="8" dataDxfId="2"/>
    <tableColumn id="9" xr3:uid="{7A5D22CB-E69D-48FF-A2B2-BCCA60627263}" uniqueName="9" name="imputed_price" queryTableFieldId="9" dataDxfId="1"/>
    <tableColumn id="10" xr3:uid="{09D73D8C-CA42-4C2B-B76D-48B4B5E7C55F}" uniqueName="10" name="imputed_population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B278C-E6CC-4174-8A7C-CD1C152C64C0}">
  <dimension ref="A1:J211"/>
  <sheetViews>
    <sheetView tabSelected="1" topLeftCell="F129" zoomScale="60" zoomScaleNormal="60" workbookViewId="0">
      <selection activeCell="N142" sqref="N142"/>
    </sheetView>
  </sheetViews>
  <sheetFormatPr defaultRowHeight="14.5" x14ac:dyDescent="0.35"/>
  <cols>
    <col min="1" max="1" width="15.90625" bestFit="1" customWidth="1"/>
    <col min="2" max="2" width="18.90625" bestFit="1" customWidth="1"/>
    <col min="3" max="3" width="17.36328125" bestFit="1" customWidth="1"/>
    <col min="4" max="4" width="14.7265625" bestFit="1" customWidth="1"/>
    <col min="5" max="5" width="17.08984375" bestFit="1" customWidth="1"/>
    <col min="6" max="6" width="15.54296875" bestFit="1" customWidth="1"/>
    <col min="7" max="7" width="12.36328125" bestFit="1" customWidth="1"/>
    <col min="8" max="9" width="18.54296875" bestFit="1" customWidth="1"/>
    <col min="10" max="10" width="20.54296875" bestFit="1" customWidth="1"/>
  </cols>
  <sheetData>
    <row r="1" spans="1:10" x14ac:dyDescent="0.35">
      <c r="A1" t="s">
        <v>435</v>
      </c>
      <c r="B1" t="s">
        <v>436</v>
      </c>
      <c r="C1" t="s">
        <v>0</v>
      </c>
      <c r="D1" t="s">
        <v>437</v>
      </c>
      <c r="E1" t="s">
        <v>438</v>
      </c>
      <c r="F1" t="s">
        <v>1</v>
      </c>
      <c r="G1" t="s">
        <v>439</v>
      </c>
      <c r="H1" t="s">
        <v>2</v>
      </c>
      <c r="I1" t="s">
        <v>3</v>
      </c>
      <c r="J1" t="s">
        <v>440</v>
      </c>
    </row>
    <row r="2" spans="1:10" x14ac:dyDescent="0.35">
      <c r="A2">
        <v>1680</v>
      </c>
      <c r="B2" s="1" t="s">
        <v>283</v>
      </c>
      <c r="C2" s="1" t="s">
        <v>284</v>
      </c>
      <c r="D2">
        <v>22</v>
      </c>
      <c r="E2" s="1" t="s">
        <v>441</v>
      </c>
      <c r="F2" s="1" t="s">
        <v>201</v>
      </c>
      <c r="G2" s="2">
        <v>42005</v>
      </c>
      <c r="H2" s="3" t="s">
        <v>285</v>
      </c>
      <c r="I2" s="3" t="s">
        <v>286</v>
      </c>
      <c r="J2" s="3">
        <f>ROUND(25203,0)</f>
        <v>25203</v>
      </c>
    </row>
    <row r="3" spans="1:10" x14ac:dyDescent="0.35">
      <c r="A3">
        <v>1680</v>
      </c>
      <c r="B3" s="1" t="s">
        <v>283</v>
      </c>
      <c r="C3" s="1" t="s">
        <v>284</v>
      </c>
      <c r="D3">
        <v>22</v>
      </c>
      <c r="E3" s="1" t="s">
        <v>441</v>
      </c>
      <c r="F3" s="1" t="s">
        <v>201</v>
      </c>
      <c r="G3" s="2">
        <v>42370</v>
      </c>
      <c r="H3" s="3" t="s">
        <v>287</v>
      </c>
      <c r="I3" s="3" t="s">
        <v>288</v>
      </c>
      <c r="J3" s="3">
        <v>25243</v>
      </c>
    </row>
    <row r="4" spans="1:10" x14ac:dyDescent="0.35">
      <c r="A4">
        <v>1680</v>
      </c>
      <c r="B4" s="1" t="s">
        <v>283</v>
      </c>
      <c r="C4" s="1" t="s">
        <v>284</v>
      </c>
      <c r="D4">
        <v>22</v>
      </c>
      <c r="E4" s="1" t="s">
        <v>441</v>
      </c>
      <c r="F4" s="1" t="s">
        <v>201</v>
      </c>
      <c r="G4" s="2">
        <v>42736</v>
      </c>
      <c r="H4" s="3" t="s">
        <v>289</v>
      </c>
      <c r="I4" s="3" t="s">
        <v>290</v>
      </c>
      <c r="J4" s="3">
        <v>25286</v>
      </c>
    </row>
    <row r="5" spans="1:10" x14ac:dyDescent="0.35">
      <c r="A5">
        <v>1680</v>
      </c>
      <c r="B5" s="1" t="s">
        <v>283</v>
      </c>
      <c r="C5" s="1" t="s">
        <v>284</v>
      </c>
      <c r="D5">
        <v>22</v>
      </c>
      <c r="E5" s="1" t="s">
        <v>441</v>
      </c>
      <c r="F5" s="1" t="s">
        <v>201</v>
      </c>
      <c r="G5" s="2">
        <v>43101</v>
      </c>
      <c r="H5" s="3" t="s">
        <v>291</v>
      </c>
      <c r="I5" s="3" t="s">
        <v>292</v>
      </c>
      <c r="J5" s="3">
        <v>25390</v>
      </c>
    </row>
    <row r="6" spans="1:10" x14ac:dyDescent="0.35">
      <c r="A6">
        <v>1680</v>
      </c>
      <c r="B6" s="1" t="s">
        <v>283</v>
      </c>
      <c r="C6" s="1" t="s">
        <v>284</v>
      </c>
      <c r="D6">
        <v>22</v>
      </c>
      <c r="E6" s="1" t="s">
        <v>441</v>
      </c>
      <c r="F6" s="1" t="s">
        <v>201</v>
      </c>
      <c r="G6" s="2">
        <v>43466</v>
      </c>
      <c r="H6" s="3" t="s">
        <v>293</v>
      </c>
      <c r="I6" s="3" t="s">
        <v>294</v>
      </c>
      <c r="J6" s="3">
        <v>25386</v>
      </c>
    </row>
    <row r="7" spans="1:10" x14ac:dyDescent="0.35">
      <c r="A7">
        <v>59</v>
      </c>
      <c r="B7" s="1" t="s">
        <v>66</v>
      </c>
      <c r="C7" s="1" t="s">
        <v>67</v>
      </c>
      <c r="D7">
        <v>21</v>
      </c>
      <c r="E7" s="1" t="s">
        <v>442</v>
      </c>
      <c r="F7" s="1" t="s">
        <v>68</v>
      </c>
      <c r="G7" s="2">
        <v>42005</v>
      </c>
      <c r="H7" s="3" t="s">
        <v>69</v>
      </c>
      <c r="I7" s="3" t="s">
        <v>70</v>
      </c>
      <c r="J7" s="3" t="s">
        <v>443</v>
      </c>
    </row>
    <row r="8" spans="1:10" x14ac:dyDescent="0.35">
      <c r="A8">
        <v>59</v>
      </c>
      <c r="B8" s="1" t="s">
        <v>66</v>
      </c>
      <c r="C8" s="1" t="s">
        <v>67</v>
      </c>
      <c r="D8">
        <v>21</v>
      </c>
      <c r="E8" s="1" t="s">
        <v>442</v>
      </c>
      <c r="F8" s="1" t="s">
        <v>68</v>
      </c>
      <c r="G8" s="2">
        <v>42370</v>
      </c>
      <c r="H8" s="3" t="s">
        <v>71</v>
      </c>
      <c r="I8" s="3" t="s">
        <v>72</v>
      </c>
      <c r="J8" s="3" t="s">
        <v>444</v>
      </c>
    </row>
    <row r="9" spans="1:10" x14ac:dyDescent="0.35">
      <c r="A9">
        <v>59</v>
      </c>
      <c r="B9" s="1" t="s">
        <v>66</v>
      </c>
      <c r="C9" s="1" t="s">
        <v>67</v>
      </c>
      <c r="D9">
        <v>21</v>
      </c>
      <c r="E9" s="1" t="s">
        <v>442</v>
      </c>
      <c r="F9" s="1" t="s">
        <v>68</v>
      </c>
      <c r="G9" s="2">
        <v>42736</v>
      </c>
      <c r="H9" s="3" t="s">
        <v>73</v>
      </c>
      <c r="I9" s="3" t="s">
        <v>74</v>
      </c>
      <c r="J9" s="3" t="s">
        <v>445</v>
      </c>
    </row>
    <row r="10" spans="1:10" x14ac:dyDescent="0.35">
      <c r="A10">
        <v>59</v>
      </c>
      <c r="B10" s="1" t="s">
        <v>66</v>
      </c>
      <c r="C10" s="1" t="s">
        <v>67</v>
      </c>
      <c r="D10">
        <v>21</v>
      </c>
      <c r="E10" s="1" t="s">
        <v>442</v>
      </c>
      <c r="F10" s="1" t="s">
        <v>68</v>
      </c>
      <c r="G10" s="2">
        <v>43101</v>
      </c>
      <c r="H10" s="3" t="s">
        <v>75</v>
      </c>
      <c r="I10" s="3" t="s">
        <v>76</v>
      </c>
      <c r="J10" s="3" t="s">
        <v>446</v>
      </c>
    </row>
    <row r="11" spans="1:10" x14ac:dyDescent="0.35">
      <c r="A11">
        <v>59</v>
      </c>
      <c r="B11" s="1" t="s">
        <v>66</v>
      </c>
      <c r="C11" s="1" t="s">
        <v>67</v>
      </c>
      <c r="D11">
        <v>21</v>
      </c>
      <c r="E11" s="1" t="s">
        <v>442</v>
      </c>
      <c r="F11" s="1" t="s">
        <v>68</v>
      </c>
      <c r="G11" s="2">
        <v>43466</v>
      </c>
      <c r="H11" s="3" t="s">
        <v>77</v>
      </c>
      <c r="I11" s="3" t="s">
        <v>78</v>
      </c>
      <c r="J11" s="3" t="s">
        <v>447</v>
      </c>
    </row>
    <row r="12" spans="1:10" x14ac:dyDescent="0.35">
      <c r="A12">
        <v>60</v>
      </c>
      <c r="B12" s="1" t="s">
        <v>79</v>
      </c>
      <c r="C12" s="1" t="s">
        <v>80</v>
      </c>
      <c r="D12">
        <v>21</v>
      </c>
      <c r="E12" s="1" t="s">
        <v>442</v>
      </c>
      <c r="F12" s="1" t="s">
        <v>68</v>
      </c>
      <c r="G12" s="2">
        <v>42005</v>
      </c>
      <c r="H12" s="3" t="s">
        <v>81</v>
      </c>
      <c r="I12" s="3" t="s">
        <v>82</v>
      </c>
      <c r="J12" s="3" t="s">
        <v>448</v>
      </c>
    </row>
    <row r="13" spans="1:10" x14ac:dyDescent="0.35">
      <c r="A13">
        <v>60</v>
      </c>
      <c r="B13" s="1" t="s">
        <v>79</v>
      </c>
      <c r="C13" s="1" t="s">
        <v>80</v>
      </c>
      <c r="D13">
        <v>21</v>
      </c>
      <c r="E13" s="1" t="s">
        <v>442</v>
      </c>
      <c r="F13" s="1" t="s">
        <v>68</v>
      </c>
      <c r="G13" s="2">
        <v>42370</v>
      </c>
      <c r="H13" s="3" t="s">
        <v>83</v>
      </c>
      <c r="I13" s="3" t="s">
        <v>84</v>
      </c>
      <c r="J13" s="3" t="s">
        <v>449</v>
      </c>
    </row>
    <row r="14" spans="1:10" x14ac:dyDescent="0.35">
      <c r="A14">
        <v>60</v>
      </c>
      <c r="B14" s="1" t="s">
        <v>79</v>
      </c>
      <c r="C14" s="1" t="s">
        <v>80</v>
      </c>
      <c r="D14">
        <v>21</v>
      </c>
      <c r="E14" s="1" t="s">
        <v>442</v>
      </c>
      <c r="F14" s="1" t="s">
        <v>68</v>
      </c>
      <c r="G14" s="2">
        <v>42736</v>
      </c>
      <c r="H14" s="3" t="s">
        <v>85</v>
      </c>
      <c r="I14" s="3" t="s">
        <v>86</v>
      </c>
      <c r="J14" s="3" t="s">
        <v>450</v>
      </c>
    </row>
    <row r="15" spans="1:10" x14ac:dyDescent="0.35">
      <c r="A15">
        <v>60</v>
      </c>
      <c r="B15" s="1" t="s">
        <v>79</v>
      </c>
      <c r="C15" s="1" t="s">
        <v>80</v>
      </c>
      <c r="D15">
        <v>21</v>
      </c>
      <c r="E15" s="1" t="s">
        <v>442</v>
      </c>
      <c r="F15" s="1" t="s">
        <v>68</v>
      </c>
      <c r="G15" s="2">
        <v>43101</v>
      </c>
      <c r="H15" s="3" t="s">
        <v>87</v>
      </c>
      <c r="I15" s="3" t="s">
        <v>88</v>
      </c>
      <c r="J15" s="3" t="s">
        <v>451</v>
      </c>
    </row>
    <row r="16" spans="1:10" x14ac:dyDescent="0.35">
      <c r="A16">
        <v>60</v>
      </c>
      <c r="B16" s="1" t="s">
        <v>79</v>
      </c>
      <c r="C16" s="1" t="s">
        <v>80</v>
      </c>
      <c r="D16">
        <v>21</v>
      </c>
      <c r="E16" s="1" t="s">
        <v>442</v>
      </c>
      <c r="F16" s="1" t="s">
        <v>68</v>
      </c>
      <c r="G16" s="2">
        <v>43466</v>
      </c>
      <c r="H16" s="3" t="s">
        <v>89</v>
      </c>
      <c r="I16" s="3" t="s">
        <v>90</v>
      </c>
      <c r="J16" s="3" t="s">
        <v>452</v>
      </c>
    </row>
    <row r="17" spans="1:10" x14ac:dyDescent="0.35">
      <c r="A17">
        <v>3</v>
      </c>
      <c r="B17" s="1" t="s">
        <v>4</v>
      </c>
      <c r="C17" s="1" t="s">
        <v>5</v>
      </c>
      <c r="D17">
        <v>20</v>
      </c>
      <c r="E17" s="1" t="s">
        <v>453</v>
      </c>
      <c r="F17" s="1" t="s">
        <v>6</v>
      </c>
      <c r="G17" s="2">
        <v>42005</v>
      </c>
      <c r="H17" s="3" t="s">
        <v>7</v>
      </c>
      <c r="I17" s="3" t="s">
        <v>8</v>
      </c>
      <c r="J17" s="3" t="s">
        <v>454</v>
      </c>
    </row>
    <row r="18" spans="1:10" x14ac:dyDescent="0.35">
      <c r="A18">
        <v>3</v>
      </c>
      <c r="B18" s="1" t="s">
        <v>4</v>
      </c>
      <c r="C18" s="1" t="s">
        <v>5</v>
      </c>
      <c r="D18">
        <v>20</v>
      </c>
      <c r="E18" s="1" t="s">
        <v>453</v>
      </c>
      <c r="F18" s="1" t="s">
        <v>6</v>
      </c>
      <c r="G18" s="2">
        <v>42370</v>
      </c>
      <c r="H18" s="3" t="s">
        <v>9</v>
      </c>
      <c r="I18" s="3" t="s">
        <v>10</v>
      </c>
      <c r="J18" s="3" t="s">
        <v>455</v>
      </c>
    </row>
    <row r="19" spans="1:10" x14ac:dyDescent="0.35">
      <c r="A19">
        <v>3</v>
      </c>
      <c r="B19" s="1" t="s">
        <v>4</v>
      </c>
      <c r="C19" s="1" t="s">
        <v>5</v>
      </c>
      <c r="D19">
        <v>20</v>
      </c>
      <c r="E19" s="1" t="s">
        <v>453</v>
      </c>
      <c r="F19" s="1" t="s">
        <v>6</v>
      </c>
      <c r="G19" s="2">
        <v>42736</v>
      </c>
      <c r="H19" s="3" t="s">
        <v>11</v>
      </c>
      <c r="I19" s="3" t="s">
        <v>12</v>
      </c>
      <c r="J19" s="3" t="s">
        <v>456</v>
      </c>
    </row>
    <row r="20" spans="1:10" x14ac:dyDescent="0.35">
      <c r="A20">
        <v>3</v>
      </c>
      <c r="B20" s="1" t="s">
        <v>4</v>
      </c>
      <c r="C20" s="1" t="s">
        <v>5</v>
      </c>
      <c r="D20">
        <v>20</v>
      </c>
      <c r="E20" s="1" t="s">
        <v>453</v>
      </c>
      <c r="F20" s="1" t="s">
        <v>6</v>
      </c>
      <c r="G20" s="2">
        <v>43101</v>
      </c>
      <c r="H20" s="3" t="s">
        <v>13</v>
      </c>
      <c r="I20" s="3" t="s">
        <v>14</v>
      </c>
      <c r="J20" s="3" t="s">
        <v>457</v>
      </c>
    </row>
    <row r="21" spans="1:10" x14ac:dyDescent="0.35">
      <c r="A21">
        <v>3</v>
      </c>
      <c r="B21" s="1" t="s">
        <v>4</v>
      </c>
      <c r="C21" s="1" t="s">
        <v>5</v>
      </c>
      <c r="D21">
        <v>20</v>
      </c>
      <c r="E21" s="1" t="s">
        <v>453</v>
      </c>
      <c r="F21" s="1" t="s">
        <v>6</v>
      </c>
      <c r="G21" s="2">
        <v>43466</v>
      </c>
      <c r="H21" s="3" t="s">
        <v>15</v>
      </c>
      <c r="I21" s="3" t="s">
        <v>16</v>
      </c>
      <c r="J21" s="3" t="s">
        <v>458</v>
      </c>
    </row>
    <row r="22" spans="1:10" x14ac:dyDescent="0.35">
      <c r="A22">
        <v>106</v>
      </c>
      <c r="B22" s="1" t="s">
        <v>199</v>
      </c>
      <c r="C22" s="1" t="s">
        <v>200</v>
      </c>
      <c r="D22">
        <v>22</v>
      </c>
      <c r="E22" s="1" t="s">
        <v>441</v>
      </c>
      <c r="F22" s="1" t="s">
        <v>201</v>
      </c>
      <c r="G22" s="2">
        <v>42005</v>
      </c>
      <c r="H22" s="3" t="s">
        <v>202</v>
      </c>
      <c r="I22" s="3" t="s">
        <v>203</v>
      </c>
      <c r="J22" s="3">
        <v>67165</v>
      </c>
    </row>
    <row r="23" spans="1:10" x14ac:dyDescent="0.35">
      <c r="A23">
        <v>106</v>
      </c>
      <c r="B23" s="1" t="s">
        <v>199</v>
      </c>
      <c r="C23" s="1" t="s">
        <v>200</v>
      </c>
      <c r="D23">
        <v>22</v>
      </c>
      <c r="E23" s="1" t="s">
        <v>441</v>
      </c>
      <c r="F23" s="1" t="s">
        <v>201</v>
      </c>
      <c r="G23" s="2">
        <v>42370</v>
      </c>
      <c r="H23" s="3" t="s">
        <v>204</v>
      </c>
      <c r="I23" s="3" t="s">
        <v>205</v>
      </c>
      <c r="J23" s="3">
        <v>67061</v>
      </c>
    </row>
    <row r="24" spans="1:10" x14ac:dyDescent="0.35">
      <c r="A24">
        <v>106</v>
      </c>
      <c r="B24" s="1" t="s">
        <v>199</v>
      </c>
      <c r="C24" s="1" t="s">
        <v>200</v>
      </c>
      <c r="D24">
        <v>22</v>
      </c>
      <c r="E24" s="1" t="s">
        <v>441</v>
      </c>
      <c r="F24" s="1" t="s">
        <v>201</v>
      </c>
      <c r="G24" s="2">
        <v>42736</v>
      </c>
      <c r="H24" s="3" t="s">
        <v>206</v>
      </c>
      <c r="I24" s="3" t="s">
        <v>207</v>
      </c>
      <c r="J24" s="3">
        <v>67551</v>
      </c>
    </row>
    <row r="25" spans="1:10" x14ac:dyDescent="0.35">
      <c r="A25">
        <v>106</v>
      </c>
      <c r="B25" s="1" t="s">
        <v>199</v>
      </c>
      <c r="C25" s="1" t="s">
        <v>200</v>
      </c>
      <c r="D25">
        <v>22</v>
      </c>
      <c r="E25" s="1" t="s">
        <v>441</v>
      </c>
      <c r="F25" s="1" t="s">
        <v>201</v>
      </c>
      <c r="G25" s="2">
        <v>43101</v>
      </c>
      <c r="H25" s="3" t="s">
        <v>208</v>
      </c>
      <c r="I25" s="3" t="s">
        <v>209</v>
      </c>
      <c r="J25" s="3">
        <v>67708</v>
      </c>
    </row>
    <row r="26" spans="1:10" x14ac:dyDescent="0.35">
      <c r="A26">
        <v>106</v>
      </c>
      <c r="B26" s="1" t="s">
        <v>199</v>
      </c>
      <c r="C26" s="1" t="s">
        <v>200</v>
      </c>
      <c r="D26">
        <v>22</v>
      </c>
      <c r="E26" s="1" t="s">
        <v>441</v>
      </c>
      <c r="F26" s="1" t="s">
        <v>201</v>
      </c>
      <c r="G26" s="2">
        <v>43466</v>
      </c>
      <c r="H26" s="3" t="s">
        <v>210</v>
      </c>
      <c r="I26" s="3" t="s">
        <v>211</v>
      </c>
      <c r="J26" s="3">
        <v>67963</v>
      </c>
    </row>
    <row r="27" spans="1:10" x14ac:dyDescent="0.35">
      <c r="A27">
        <v>1681</v>
      </c>
      <c r="B27" s="1" t="s">
        <v>295</v>
      </c>
      <c r="C27" s="1" t="s">
        <v>296</v>
      </c>
      <c r="D27">
        <v>22</v>
      </c>
      <c r="E27" s="1" t="s">
        <v>441</v>
      </c>
      <c r="F27" s="1" t="s">
        <v>201</v>
      </c>
      <c r="G27" s="2">
        <v>42005</v>
      </c>
      <c r="H27" s="3" t="s">
        <v>297</v>
      </c>
      <c r="I27" s="3" t="s">
        <v>298</v>
      </c>
      <c r="J27" s="3">
        <v>25502</v>
      </c>
    </row>
    <row r="28" spans="1:10" x14ac:dyDescent="0.35">
      <c r="A28">
        <v>1681</v>
      </c>
      <c r="B28" s="1" t="s">
        <v>295</v>
      </c>
      <c r="C28" s="1" t="s">
        <v>296</v>
      </c>
      <c r="D28">
        <v>22</v>
      </c>
      <c r="E28" s="1" t="s">
        <v>441</v>
      </c>
      <c r="F28" s="1" t="s">
        <v>201</v>
      </c>
      <c r="G28" s="2">
        <v>42370</v>
      </c>
      <c r="H28" s="3" t="s">
        <v>299</v>
      </c>
      <c r="I28" s="3" t="s">
        <v>300</v>
      </c>
      <c r="J28" s="3">
        <v>25371</v>
      </c>
    </row>
    <row r="29" spans="1:10" x14ac:dyDescent="0.35">
      <c r="A29">
        <v>1681</v>
      </c>
      <c r="B29" s="1" t="s">
        <v>295</v>
      </c>
      <c r="C29" s="1" t="s">
        <v>296</v>
      </c>
      <c r="D29">
        <v>22</v>
      </c>
      <c r="E29" s="1" t="s">
        <v>441</v>
      </c>
      <c r="F29" s="1" t="s">
        <v>201</v>
      </c>
      <c r="G29" s="2">
        <v>42736</v>
      </c>
      <c r="H29" s="3" t="s">
        <v>301</v>
      </c>
      <c r="I29" s="3" t="s">
        <v>302</v>
      </c>
      <c r="J29" s="3">
        <v>25355</v>
      </c>
    </row>
    <row r="30" spans="1:10" x14ac:dyDescent="0.35">
      <c r="A30">
        <v>1681</v>
      </c>
      <c r="B30" s="1" t="s">
        <v>295</v>
      </c>
      <c r="C30" s="1" t="s">
        <v>296</v>
      </c>
      <c r="D30">
        <v>22</v>
      </c>
      <c r="E30" s="1" t="s">
        <v>441</v>
      </c>
      <c r="F30" s="1" t="s">
        <v>201</v>
      </c>
      <c r="G30" s="2">
        <v>43101</v>
      </c>
      <c r="H30" s="3" t="s">
        <v>303</v>
      </c>
      <c r="I30" s="3" t="s">
        <v>304</v>
      </c>
      <c r="J30" s="3">
        <v>25351</v>
      </c>
    </row>
    <row r="31" spans="1:10" x14ac:dyDescent="0.35">
      <c r="A31">
        <v>1681</v>
      </c>
      <c r="B31" s="1" t="s">
        <v>295</v>
      </c>
      <c r="C31" s="1" t="s">
        <v>296</v>
      </c>
      <c r="D31">
        <v>22</v>
      </c>
      <c r="E31" s="1" t="s">
        <v>441</v>
      </c>
      <c r="F31" s="1" t="s">
        <v>201</v>
      </c>
      <c r="G31" s="2">
        <v>43466</v>
      </c>
      <c r="H31" s="3" t="s">
        <v>305</v>
      </c>
      <c r="I31" s="3" t="s">
        <v>306</v>
      </c>
      <c r="J31" s="3">
        <v>25372</v>
      </c>
    </row>
    <row r="32" spans="1:10" x14ac:dyDescent="0.35">
      <c r="A32">
        <v>109</v>
      </c>
      <c r="B32" s="1" t="s">
        <v>212</v>
      </c>
      <c r="C32" s="1" t="s">
        <v>213</v>
      </c>
      <c r="D32">
        <v>22</v>
      </c>
      <c r="E32" s="1" t="s">
        <v>441</v>
      </c>
      <c r="F32" s="1" t="s">
        <v>201</v>
      </c>
      <c r="G32" s="2">
        <v>42005</v>
      </c>
      <c r="H32" s="3" t="s">
        <v>214</v>
      </c>
      <c r="I32" s="3" t="s">
        <v>215</v>
      </c>
      <c r="J32" s="3">
        <v>35535</v>
      </c>
    </row>
    <row r="33" spans="1:10" x14ac:dyDescent="0.35">
      <c r="A33">
        <v>109</v>
      </c>
      <c r="B33" s="1" t="s">
        <v>212</v>
      </c>
      <c r="C33" s="1" t="s">
        <v>213</v>
      </c>
      <c r="D33">
        <v>22</v>
      </c>
      <c r="E33" s="1" t="s">
        <v>441</v>
      </c>
      <c r="F33" s="1" t="s">
        <v>201</v>
      </c>
      <c r="G33" s="2">
        <v>42370</v>
      </c>
      <c r="H33" s="3" t="s">
        <v>216</v>
      </c>
      <c r="I33" s="3" t="s">
        <v>217</v>
      </c>
      <c r="J33" s="3">
        <v>35381</v>
      </c>
    </row>
    <row r="34" spans="1:10" x14ac:dyDescent="0.35">
      <c r="A34">
        <v>109</v>
      </c>
      <c r="B34" s="1" t="s">
        <v>212</v>
      </c>
      <c r="C34" s="1" t="s">
        <v>213</v>
      </c>
      <c r="D34">
        <v>22</v>
      </c>
      <c r="E34" s="1" t="s">
        <v>441</v>
      </c>
      <c r="F34" s="1" t="s">
        <v>201</v>
      </c>
      <c r="G34" s="2">
        <v>42736</v>
      </c>
      <c r="H34" s="3" t="s">
        <v>218</v>
      </c>
      <c r="I34" s="3" t="s">
        <v>219</v>
      </c>
      <c r="J34" s="3">
        <v>35286</v>
      </c>
    </row>
    <row r="35" spans="1:10" x14ac:dyDescent="0.35">
      <c r="A35">
        <v>109</v>
      </c>
      <c r="B35" s="1" t="s">
        <v>212</v>
      </c>
      <c r="C35" s="1" t="s">
        <v>213</v>
      </c>
      <c r="D35">
        <v>22</v>
      </c>
      <c r="E35" s="1" t="s">
        <v>441</v>
      </c>
      <c r="F35" s="1" t="s">
        <v>201</v>
      </c>
      <c r="G35" s="2">
        <v>43101</v>
      </c>
      <c r="H35" s="3" t="s">
        <v>220</v>
      </c>
      <c r="I35" s="3" t="s">
        <v>221</v>
      </c>
      <c r="J35" s="3">
        <v>35299</v>
      </c>
    </row>
    <row r="36" spans="1:10" x14ac:dyDescent="0.35">
      <c r="A36">
        <v>109</v>
      </c>
      <c r="B36" s="1" t="s">
        <v>212</v>
      </c>
      <c r="C36" s="1" t="s">
        <v>213</v>
      </c>
      <c r="D36">
        <v>22</v>
      </c>
      <c r="E36" s="1" t="s">
        <v>441</v>
      </c>
      <c r="F36" s="1" t="s">
        <v>201</v>
      </c>
      <c r="G36" s="2">
        <v>43466</v>
      </c>
      <c r="H36" s="3" t="s">
        <v>222</v>
      </c>
      <c r="I36" s="3" t="s">
        <v>223</v>
      </c>
      <c r="J36" s="3">
        <v>35483</v>
      </c>
    </row>
    <row r="37" spans="1:10" x14ac:dyDescent="0.35">
      <c r="A37">
        <v>1891</v>
      </c>
      <c r="B37" s="1" t="s">
        <v>362</v>
      </c>
      <c r="C37" s="1" t="s">
        <v>363</v>
      </c>
      <c r="D37">
        <v>21</v>
      </c>
      <c r="E37" s="1" t="s">
        <v>442</v>
      </c>
      <c r="F37" s="1" t="s">
        <v>68</v>
      </c>
      <c r="G37" s="2">
        <v>42005</v>
      </c>
      <c r="H37" s="3" t="s">
        <v>364</v>
      </c>
      <c r="I37" s="3" t="s">
        <v>365</v>
      </c>
      <c r="J37" s="3" t="s">
        <v>459</v>
      </c>
    </row>
    <row r="38" spans="1:10" x14ac:dyDescent="0.35">
      <c r="A38">
        <v>1891</v>
      </c>
      <c r="B38" s="1" t="s">
        <v>362</v>
      </c>
      <c r="C38" s="1" t="s">
        <v>363</v>
      </c>
      <c r="D38">
        <v>21</v>
      </c>
      <c r="E38" s="1" t="s">
        <v>442</v>
      </c>
      <c r="F38" s="1" t="s">
        <v>68</v>
      </c>
      <c r="G38" s="2">
        <v>42370</v>
      </c>
      <c r="H38" s="3" t="s">
        <v>366</v>
      </c>
      <c r="I38" s="3" t="s">
        <v>367</v>
      </c>
      <c r="J38" s="3" t="s">
        <v>460</v>
      </c>
    </row>
    <row r="39" spans="1:10" x14ac:dyDescent="0.35">
      <c r="A39">
        <v>1891</v>
      </c>
      <c r="B39" s="1" t="s">
        <v>362</v>
      </c>
      <c r="C39" s="1" t="s">
        <v>363</v>
      </c>
      <c r="D39">
        <v>21</v>
      </c>
      <c r="E39" s="1" t="s">
        <v>442</v>
      </c>
      <c r="F39" s="1" t="s">
        <v>68</v>
      </c>
      <c r="G39" s="2">
        <v>42736</v>
      </c>
      <c r="H39" s="3" t="s">
        <v>368</v>
      </c>
      <c r="I39" s="3" t="s">
        <v>369</v>
      </c>
      <c r="J39" s="3" t="s">
        <v>461</v>
      </c>
    </row>
    <row r="40" spans="1:10" x14ac:dyDescent="0.35">
      <c r="A40">
        <v>1891</v>
      </c>
      <c r="B40" s="1" t="s">
        <v>362</v>
      </c>
      <c r="C40" s="1" t="s">
        <v>363</v>
      </c>
      <c r="D40">
        <v>21</v>
      </c>
      <c r="E40" s="1" t="s">
        <v>442</v>
      </c>
      <c r="F40" s="1" t="s">
        <v>68</v>
      </c>
      <c r="G40" s="2">
        <v>43101</v>
      </c>
      <c r="H40" s="3" t="s">
        <v>370</v>
      </c>
      <c r="I40" s="3" t="s">
        <v>371</v>
      </c>
      <c r="J40" s="3" t="s">
        <v>462</v>
      </c>
    </row>
    <row r="41" spans="1:10" x14ac:dyDescent="0.35">
      <c r="A41">
        <v>1891</v>
      </c>
      <c r="B41" s="1" t="s">
        <v>362</v>
      </c>
      <c r="C41" s="1" t="s">
        <v>363</v>
      </c>
      <c r="D41">
        <v>21</v>
      </c>
      <c r="E41" s="1" t="s">
        <v>442</v>
      </c>
      <c r="F41" s="1" t="s">
        <v>68</v>
      </c>
      <c r="G41" s="2">
        <v>43466</v>
      </c>
      <c r="H41" s="3" t="s">
        <v>372</v>
      </c>
      <c r="I41" s="3" t="s">
        <v>373</v>
      </c>
      <c r="J41" s="3" t="s">
        <v>463</v>
      </c>
    </row>
    <row r="42" spans="1:10" x14ac:dyDescent="0.35">
      <c r="A42">
        <v>10</v>
      </c>
      <c r="B42" s="1" t="s">
        <v>17</v>
      </c>
      <c r="C42" s="1" t="s">
        <v>18</v>
      </c>
      <c r="D42">
        <v>20</v>
      </c>
      <c r="E42" s="1" t="s">
        <v>453</v>
      </c>
      <c r="F42" s="1" t="s">
        <v>6</v>
      </c>
      <c r="G42" s="2">
        <v>42005</v>
      </c>
      <c r="H42" s="3" t="s">
        <v>19</v>
      </c>
      <c r="I42" s="3" t="s">
        <v>20</v>
      </c>
      <c r="J42" s="3" t="s">
        <v>464</v>
      </c>
    </row>
    <row r="43" spans="1:10" x14ac:dyDescent="0.35">
      <c r="A43">
        <v>10</v>
      </c>
      <c r="B43" s="1" t="s">
        <v>17</v>
      </c>
      <c r="C43" s="1" t="s">
        <v>18</v>
      </c>
      <c r="D43">
        <v>20</v>
      </c>
      <c r="E43" s="1" t="s">
        <v>453</v>
      </c>
      <c r="F43" s="1" t="s">
        <v>6</v>
      </c>
      <c r="G43" s="2">
        <v>42370</v>
      </c>
      <c r="H43" s="3" t="s">
        <v>21</v>
      </c>
      <c r="I43" s="3" t="s">
        <v>22</v>
      </c>
      <c r="J43" s="3" t="s">
        <v>465</v>
      </c>
    </row>
    <row r="44" spans="1:10" x14ac:dyDescent="0.35">
      <c r="A44">
        <v>10</v>
      </c>
      <c r="B44" s="1" t="s">
        <v>17</v>
      </c>
      <c r="C44" s="1" t="s">
        <v>18</v>
      </c>
      <c r="D44">
        <v>20</v>
      </c>
      <c r="E44" s="1" t="s">
        <v>453</v>
      </c>
      <c r="F44" s="1" t="s">
        <v>6</v>
      </c>
      <c r="G44" s="2">
        <v>42736</v>
      </c>
      <c r="H44" s="3" t="s">
        <v>23</v>
      </c>
      <c r="I44" s="3" t="s">
        <v>24</v>
      </c>
      <c r="J44" s="3" t="s">
        <v>466</v>
      </c>
    </row>
    <row r="45" spans="1:10" x14ac:dyDescent="0.35">
      <c r="A45">
        <v>10</v>
      </c>
      <c r="B45" s="1" t="s">
        <v>17</v>
      </c>
      <c r="C45" s="1" t="s">
        <v>18</v>
      </c>
      <c r="D45">
        <v>20</v>
      </c>
      <c r="E45" s="1" t="s">
        <v>453</v>
      </c>
      <c r="F45" s="1" t="s">
        <v>6</v>
      </c>
      <c r="G45" s="2">
        <v>43101</v>
      </c>
      <c r="H45" s="3" t="s">
        <v>25</v>
      </c>
      <c r="I45" s="3" t="s">
        <v>26</v>
      </c>
      <c r="J45" s="3" t="s">
        <v>467</v>
      </c>
    </row>
    <row r="46" spans="1:10" x14ac:dyDescent="0.35">
      <c r="A46">
        <v>10</v>
      </c>
      <c r="B46" s="1" t="s">
        <v>17</v>
      </c>
      <c r="C46" s="1" t="s">
        <v>18</v>
      </c>
      <c r="D46">
        <v>20</v>
      </c>
      <c r="E46" s="1" t="s">
        <v>453</v>
      </c>
      <c r="F46" s="1" t="s">
        <v>6</v>
      </c>
      <c r="G46" s="2">
        <v>43466</v>
      </c>
      <c r="H46" s="3" t="s">
        <v>27</v>
      </c>
      <c r="I46" s="3" t="s">
        <v>28</v>
      </c>
      <c r="J46" s="3" t="s">
        <v>468</v>
      </c>
    </row>
    <row r="47" spans="1:10" x14ac:dyDescent="0.35">
      <c r="A47">
        <v>114</v>
      </c>
      <c r="B47" s="1" t="s">
        <v>224</v>
      </c>
      <c r="C47" s="1" t="s">
        <v>225</v>
      </c>
      <c r="D47">
        <v>22</v>
      </c>
      <c r="E47" s="1" t="s">
        <v>441</v>
      </c>
      <c r="F47" s="1" t="s">
        <v>201</v>
      </c>
      <c r="G47" s="2">
        <v>42005</v>
      </c>
      <c r="H47" s="3" t="s">
        <v>226</v>
      </c>
      <c r="I47" s="3" t="s">
        <v>227</v>
      </c>
      <c r="J47" s="3">
        <v>107775</v>
      </c>
    </row>
    <row r="48" spans="1:10" x14ac:dyDescent="0.35">
      <c r="A48">
        <v>114</v>
      </c>
      <c r="B48" s="1" t="s">
        <v>224</v>
      </c>
      <c r="C48" s="1" t="s">
        <v>225</v>
      </c>
      <c r="D48">
        <v>22</v>
      </c>
      <c r="E48" s="1" t="s">
        <v>441</v>
      </c>
      <c r="F48" s="1" t="s">
        <v>201</v>
      </c>
      <c r="G48" s="2">
        <v>42370</v>
      </c>
      <c r="H48" s="3" t="s">
        <v>228</v>
      </c>
      <c r="I48" s="3" t="s">
        <v>229</v>
      </c>
      <c r="J48" s="3">
        <v>107584</v>
      </c>
    </row>
    <row r="49" spans="1:10" x14ac:dyDescent="0.35">
      <c r="A49">
        <v>114</v>
      </c>
      <c r="B49" s="1" t="s">
        <v>224</v>
      </c>
      <c r="C49" s="1" t="s">
        <v>225</v>
      </c>
      <c r="D49">
        <v>22</v>
      </c>
      <c r="E49" s="1" t="s">
        <v>441</v>
      </c>
      <c r="F49" s="1" t="s">
        <v>201</v>
      </c>
      <c r="G49" s="2">
        <v>42736</v>
      </c>
      <c r="H49" s="3" t="s">
        <v>230</v>
      </c>
      <c r="I49" s="3" t="s">
        <v>231</v>
      </c>
      <c r="J49" s="3">
        <v>107490</v>
      </c>
    </row>
    <row r="50" spans="1:10" x14ac:dyDescent="0.35">
      <c r="A50">
        <v>114</v>
      </c>
      <c r="B50" s="1" t="s">
        <v>224</v>
      </c>
      <c r="C50" s="1" t="s">
        <v>225</v>
      </c>
      <c r="D50">
        <v>22</v>
      </c>
      <c r="E50" s="1" t="s">
        <v>441</v>
      </c>
      <c r="F50" s="1" t="s">
        <v>201</v>
      </c>
      <c r="G50" s="2">
        <v>43101</v>
      </c>
      <c r="H50" s="3" t="s">
        <v>232</v>
      </c>
      <c r="I50" s="3" t="s">
        <v>233</v>
      </c>
      <c r="J50" s="3">
        <v>107192</v>
      </c>
    </row>
    <row r="51" spans="1:10" x14ac:dyDescent="0.35">
      <c r="A51">
        <v>114</v>
      </c>
      <c r="B51" s="1" t="s">
        <v>224</v>
      </c>
      <c r="C51" s="1" t="s">
        <v>225</v>
      </c>
      <c r="D51">
        <v>22</v>
      </c>
      <c r="E51" s="1" t="s">
        <v>441</v>
      </c>
      <c r="F51" s="1" t="s">
        <v>201</v>
      </c>
      <c r="G51" s="2">
        <v>43466</v>
      </c>
      <c r="H51" s="3" t="s">
        <v>234</v>
      </c>
      <c r="I51" s="3" t="s">
        <v>235</v>
      </c>
      <c r="J51" s="3">
        <v>107113</v>
      </c>
    </row>
    <row r="52" spans="1:10" x14ac:dyDescent="0.35">
      <c r="A52">
        <v>1940</v>
      </c>
      <c r="B52" s="1" t="s">
        <v>388</v>
      </c>
      <c r="C52" s="1" t="s">
        <v>389</v>
      </c>
      <c r="D52">
        <v>21</v>
      </c>
      <c r="E52" s="1" t="s">
        <v>442</v>
      </c>
      <c r="F52" s="1" t="s">
        <v>68</v>
      </c>
      <c r="G52" s="2">
        <v>42005</v>
      </c>
      <c r="H52" s="3" t="s">
        <v>390</v>
      </c>
      <c r="I52" s="3" t="s">
        <v>391</v>
      </c>
      <c r="J52" s="3" t="s">
        <v>469</v>
      </c>
    </row>
    <row r="53" spans="1:10" x14ac:dyDescent="0.35">
      <c r="A53">
        <v>1940</v>
      </c>
      <c r="B53" s="1" t="s">
        <v>388</v>
      </c>
      <c r="C53" s="1" t="s">
        <v>389</v>
      </c>
      <c r="D53">
        <v>21</v>
      </c>
      <c r="E53" s="1" t="s">
        <v>442</v>
      </c>
      <c r="F53" s="1" t="s">
        <v>68</v>
      </c>
      <c r="G53" s="2">
        <v>42370</v>
      </c>
      <c r="H53" s="3" t="s">
        <v>392</v>
      </c>
      <c r="I53" s="3" t="s">
        <v>393</v>
      </c>
      <c r="J53" s="3" t="s">
        <v>470</v>
      </c>
    </row>
    <row r="54" spans="1:10" x14ac:dyDescent="0.35">
      <c r="A54">
        <v>1940</v>
      </c>
      <c r="B54" s="1" t="s">
        <v>388</v>
      </c>
      <c r="C54" s="1" t="s">
        <v>389</v>
      </c>
      <c r="D54">
        <v>21</v>
      </c>
      <c r="E54" s="1" t="s">
        <v>442</v>
      </c>
      <c r="F54" s="1" t="s">
        <v>68</v>
      </c>
      <c r="G54" s="2">
        <v>42736</v>
      </c>
      <c r="H54" s="3" t="s">
        <v>394</v>
      </c>
      <c r="I54" s="3" t="s">
        <v>395</v>
      </c>
      <c r="J54" s="3" t="s">
        <v>471</v>
      </c>
    </row>
    <row r="55" spans="1:10" x14ac:dyDescent="0.35">
      <c r="A55">
        <v>1940</v>
      </c>
      <c r="B55" s="1" t="s">
        <v>388</v>
      </c>
      <c r="C55" s="1" t="s">
        <v>389</v>
      </c>
      <c r="D55">
        <v>21</v>
      </c>
      <c r="E55" s="1" t="s">
        <v>442</v>
      </c>
      <c r="F55" s="1" t="s">
        <v>68</v>
      </c>
      <c r="G55" s="2">
        <v>43101</v>
      </c>
      <c r="H55" s="3" t="s">
        <v>396</v>
      </c>
      <c r="I55" s="3" t="s">
        <v>397</v>
      </c>
      <c r="J55" s="3" t="s">
        <v>472</v>
      </c>
    </row>
    <row r="56" spans="1:10" x14ac:dyDescent="0.35">
      <c r="A56">
        <v>1940</v>
      </c>
      <c r="B56" s="1" t="s">
        <v>388</v>
      </c>
      <c r="C56" s="1" t="s">
        <v>389</v>
      </c>
      <c r="D56">
        <v>21</v>
      </c>
      <c r="E56" s="1" t="s">
        <v>442</v>
      </c>
      <c r="F56" s="1" t="s">
        <v>68</v>
      </c>
      <c r="G56" s="2">
        <v>43466</v>
      </c>
      <c r="H56" s="3" t="s">
        <v>398</v>
      </c>
      <c r="I56" s="3" t="s">
        <v>399</v>
      </c>
      <c r="J56" s="3" t="s">
        <v>473</v>
      </c>
    </row>
    <row r="57" spans="1:10" x14ac:dyDescent="0.35">
      <c r="A57">
        <v>14</v>
      </c>
      <c r="B57" s="1" t="s">
        <v>29</v>
      </c>
      <c r="C57" s="1" t="s">
        <v>6</v>
      </c>
      <c r="D57">
        <v>20</v>
      </c>
      <c r="E57" s="1" t="s">
        <v>453</v>
      </c>
      <c r="F57" s="1" t="s">
        <v>6</v>
      </c>
      <c r="G57" s="2">
        <v>42005</v>
      </c>
      <c r="H57" s="4">
        <f>3033+97905+8615</f>
        <v>109553</v>
      </c>
      <c r="I57" s="3">
        <v>187356</v>
      </c>
      <c r="J57" s="3">
        <f>7452+200336+18924</f>
        <v>226712</v>
      </c>
    </row>
    <row r="58" spans="1:10" x14ac:dyDescent="0.35">
      <c r="A58">
        <v>14</v>
      </c>
      <c r="B58" s="1" t="s">
        <v>29</v>
      </c>
      <c r="C58" s="1" t="s">
        <v>6</v>
      </c>
      <c r="D58">
        <v>20</v>
      </c>
      <c r="E58" s="1" t="s">
        <v>453</v>
      </c>
      <c r="F58" s="1" t="s">
        <v>6</v>
      </c>
      <c r="G58" s="2">
        <v>42370</v>
      </c>
      <c r="H58" s="4">
        <f>3017+99250+8612</f>
        <v>110879</v>
      </c>
      <c r="I58" s="3">
        <v>196022</v>
      </c>
      <c r="J58" s="3">
        <f>7352+200952+19076</f>
        <v>227380</v>
      </c>
    </row>
    <row r="59" spans="1:10" x14ac:dyDescent="0.35">
      <c r="A59">
        <v>14</v>
      </c>
      <c r="B59" s="1" t="s">
        <v>29</v>
      </c>
      <c r="C59" s="1" t="s">
        <v>6</v>
      </c>
      <c r="D59">
        <v>20</v>
      </c>
      <c r="E59" s="1" t="s">
        <v>453</v>
      </c>
      <c r="F59" s="1" t="s">
        <v>6</v>
      </c>
      <c r="G59" s="2">
        <v>42736</v>
      </c>
      <c r="H59" s="4">
        <f>3045+101169+8738</f>
        <v>112952</v>
      </c>
      <c r="I59" s="3">
        <v>216363</v>
      </c>
      <c r="J59" s="3">
        <f>7288+202636+19570</f>
        <v>229494</v>
      </c>
    </row>
    <row r="60" spans="1:10" x14ac:dyDescent="0.35">
      <c r="A60">
        <v>14</v>
      </c>
      <c r="B60" s="1" t="s">
        <v>29</v>
      </c>
      <c r="C60" s="1" t="s">
        <v>6</v>
      </c>
      <c r="D60">
        <v>20</v>
      </c>
      <c r="E60" s="1" t="s">
        <v>453</v>
      </c>
      <c r="F60" s="1" t="s">
        <v>6</v>
      </c>
      <c r="G60" s="2">
        <v>43101</v>
      </c>
      <c r="H60" s="4">
        <f>3052+100946+8925</f>
        <v>112923</v>
      </c>
      <c r="I60" s="3">
        <v>237000</v>
      </c>
      <c r="J60" s="3">
        <f>7292+202810+19860</f>
        <v>229962</v>
      </c>
    </row>
    <row r="61" spans="1:10" x14ac:dyDescent="0.35">
      <c r="A61">
        <v>14</v>
      </c>
      <c r="B61" s="1" t="s">
        <v>29</v>
      </c>
      <c r="C61" s="1" t="s">
        <v>6</v>
      </c>
      <c r="D61">
        <v>20</v>
      </c>
      <c r="E61" s="1" t="s">
        <v>453</v>
      </c>
      <c r="F61" s="1" t="s">
        <v>6</v>
      </c>
      <c r="G61" s="2">
        <v>43466</v>
      </c>
      <c r="H61" s="4">
        <v>114733</v>
      </c>
      <c r="I61" s="3">
        <v>258873</v>
      </c>
      <c r="J61" s="3">
        <v>231299</v>
      </c>
    </row>
    <row r="62" spans="1:10" x14ac:dyDescent="0.35">
      <c r="A62">
        <v>72</v>
      </c>
      <c r="B62" s="1" t="s">
        <v>91</v>
      </c>
      <c r="C62" s="1" t="s">
        <v>92</v>
      </c>
      <c r="D62">
        <v>21</v>
      </c>
      <c r="E62" s="1" t="s">
        <v>442</v>
      </c>
      <c r="F62" s="1" t="s">
        <v>68</v>
      </c>
      <c r="G62" s="2">
        <v>42005</v>
      </c>
      <c r="H62" s="3" t="s">
        <v>93</v>
      </c>
      <c r="I62" s="3" t="s">
        <v>94</v>
      </c>
      <c r="J62" s="3" t="s">
        <v>474</v>
      </c>
    </row>
    <row r="63" spans="1:10" x14ac:dyDescent="0.35">
      <c r="A63">
        <v>72</v>
      </c>
      <c r="B63" s="1" t="s">
        <v>91</v>
      </c>
      <c r="C63" s="1" t="s">
        <v>92</v>
      </c>
      <c r="D63">
        <v>21</v>
      </c>
      <c r="E63" s="1" t="s">
        <v>442</v>
      </c>
      <c r="F63" s="1" t="s">
        <v>68</v>
      </c>
      <c r="G63" s="2">
        <v>42370</v>
      </c>
      <c r="H63" s="3" t="s">
        <v>95</v>
      </c>
      <c r="I63" s="3" t="s">
        <v>96</v>
      </c>
      <c r="J63" s="3" t="s">
        <v>475</v>
      </c>
    </row>
    <row r="64" spans="1:10" x14ac:dyDescent="0.35">
      <c r="A64">
        <v>72</v>
      </c>
      <c r="B64" s="1" t="s">
        <v>91</v>
      </c>
      <c r="C64" s="1" t="s">
        <v>92</v>
      </c>
      <c r="D64">
        <v>21</v>
      </c>
      <c r="E64" s="1" t="s">
        <v>442</v>
      </c>
      <c r="F64" s="1" t="s">
        <v>68</v>
      </c>
      <c r="G64" s="2">
        <v>42736</v>
      </c>
      <c r="H64" s="3" t="s">
        <v>97</v>
      </c>
      <c r="I64" s="3" t="s">
        <v>98</v>
      </c>
      <c r="J64" s="3" t="s">
        <v>476</v>
      </c>
    </row>
    <row r="65" spans="1:10" x14ac:dyDescent="0.35">
      <c r="A65">
        <v>72</v>
      </c>
      <c r="B65" s="1" t="s">
        <v>91</v>
      </c>
      <c r="C65" s="1" t="s">
        <v>92</v>
      </c>
      <c r="D65">
        <v>21</v>
      </c>
      <c r="E65" s="1" t="s">
        <v>442</v>
      </c>
      <c r="F65" s="1" t="s">
        <v>68</v>
      </c>
      <c r="G65" s="2">
        <v>43101</v>
      </c>
      <c r="H65" s="3" t="s">
        <v>99</v>
      </c>
      <c r="I65" s="3" t="s">
        <v>100</v>
      </c>
      <c r="J65" s="3" t="s">
        <v>477</v>
      </c>
    </row>
    <row r="66" spans="1:10" x14ac:dyDescent="0.35">
      <c r="A66">
        <v>72</v>
      </c>
      <c r="B66" s="1" t="s">
        <v>91</v>
      </c>
      <c r="C66" s="1" t="s">
        <v>92</v>
      </c>
      <c r="D66">
        <v>21</v>
      </c>
      <c r="E66" s="1" t="s">
        <v>442</v>
      </c>
      <c r="F66" s="1" t="s">
        <v>68</v>
      </c>
      <c r="G66" s="2">
        <v>43466</v>
      </c>
      <c r="H66" s="3" t="s">
        <v>101</v>
      </c>
      <c r="I66" s="3" t="s">
        <v>102</v>
      </c>
      <c r="J66" s="3" t="s">
        <v>478</v>
      </c>
    </row>
    <row r="67" spans="1:10" x14ac:dyDescent="0.35">
      <c r="A67">
        <v>74</v>
      </c>
      <c r="B67" s="1" t="s">
        <v>103</v>
      </c>
      <c r="C67" s="1" t="s">
        <v>104</v>
      </c>
      <c r="D67">
        <v>21</v>
      </c>
      <c r="E67" s="1" t="s">
        <v>442</v>
      </c>
      <c r="F67" s="1" t="s">
        <v>68</v>
      </c>
      <c r="G67" s="2">
        <v>42005</v>
      </c>
      <c r="H67" s="3" t="s">
        <v>105</v>
      </c>
      <c r="I67" s="3" t="s">
        <v>106</v>
      </c>
      <c r="J67" s="3">
        <v>50141</v>
      </c>
    </row>
    <row r="68" spans="1:10" x14ac:dyDescent="0.35">
      <c r="A68">
        <v>74</v>
      </c>
      <c r="B68" s="1" t="s">
        <v>103</v>
      </c>
      <c r="C68" s="1" t="s">
        <v>104</v>
      </c>
      <c r="D68">
        <v>21</v>
      </c>
      <c r="E68" s="1" t="s">
        <v>442</v>
      </c>
      <c r="F68" s="1" t="s">
        <v>68</v>
      </c>
      <c r="G68" s="2">
        <v>42370</v>
      </c>
      <c r="H68" s="3">
        <v>23230</v>
      </c>
      <c r="I68" s="3" t="s">
        <v>107</v>
      </c>
      <c r="J68" s="3">
        <v>50290</v>
      </c>
    </row>
    <row r="69" spans="1:10" x14ac:dyDescent="0.35">
      <c r="A69">
        <v>74</v>
      </c>
      <c r="B69" s="1" t="s">
        <v>103</v>
      </c>
      <c r="C69" s="1" t="s">
        <v>104</v>
      </c>
      <c r="D69">
        <v>21</v>
      </c>
      <c r="E69" s="1" t="s">
        <v>442</v>
      </c>
      <c r="F69" s="1" t="s">
        <v>68</v>
      </c>
      <c r="G69" s="2">
        <v>42736</v>
      </c>
      <c r="H69" s="3">
        <v>23250</v>
      </c>
      <c r="I69" s="3" t="s">
        <v>108</v>
      </c>
      <c r="J69" s="3">
        <v>50203</v>
      </c>
    </row>
    <row r="70" spans="1:10" x14ac:dyDescent="0.35">
      <c r="A70">
        <v>74</v>
      </c>
      <c r="B70" s="1" t="s">
        <v>103</v>
      </c>
      <c r="C70" s="1" t="s">
        <v>104</v>
      </c>
      <c r="D70">
        <v>21</v>
      </c>
      <c r="E70" s="1" t="s">
        <v>442</v>
      </c>
      <c r="F70" s="1" t="s">
        <v>68</v>
      </c>
      <c r="G70" s="2">
        <v>43101</v>
      </c>
      <c r="H70" s="3">
        <v>23367</v>
      </c>
      <c r="I70" s="3" t="s">
        <v>109</v>
      </c>
      <c r="J70" s="3">
        <v>50192</v>
      </c>
    </row>
    <row r="71" spans="1:10" x14ac:dyDescent="0.35">
      <c r="A71">
        <v>74</v>
      </c>
      <c r="B71" s="1" t="s">
        <v>103</v>
      </c>
      <c r="C71" s="1" t="s">
        <v>104</v>
      </c>
      <c r="D71">
        <v>21</v>
      </c>
      <c r="E71" s="1" t="s">
        <v>442</v>
      </c>
      <c r="F71" s="1" t="s">
        <v>68</v>
      </c>
      <c r="G71" s="2">
        <v>43466</v>
      </c>
      <c r="H71" s="3">
        <v>23532</v>
      </c>
      <c r="I71" s="3" t="s">
        <v>110</v>
      </c>
      <c r="J71" s="3">
        <v>50257</v>
      </c>
    </row>
    <row r="72" spans="1:10" x14ac:dyDescent="0.35">
      <c r="A72">
        <v>1966</v>
      </c>
      <c r="B72" s="1" t="s">
        <v>422</v>
      </c>
      <c r="C72" s="1" t="s">
        <v>423</v>
      </c>
      <c r="D72">
        <v>20</v>
      </c>
      <c r="E72" s="1" t="s">
        <v>453</v>
      </c>
      <c r="F72" s="1" t="s">
        <v>6</v>
      </c>
      <c r="G72" s="2">
        <v>42005</v>
      </c>
      <c r="H72" s="3">
        <v>22585</v>
      </c>
      <c r="I72" s="3">
        <v>158321</v>
      </c>
      <c r="J72" s="3">
        <v>48553</v>
      </c>
    </row>
    <row r="73" spans="1:10" x14ac:dyDescent="0.35">
      <c r="A73">
        <v>1966</v>
      </c>
      <c r="B73" s="1" t="s">
        <v>422</v>
      </c>
      <c r="C73" s="1" t="s">
        <v>423</v>
      </c>
      <c r="D73">
        <v>20</v>
      </c>
      <c r="E73" s="1" t="s">
        <v>453</v>
      </c>
      <c r="F73" s="1" t="s">
        <v>6</v>
      </c>
      <c r="G73" s="2">
        <v>42370</v>
      </c>
      <c r="H73" s="3">
        <v>22599</v>
      </c>
      <c r="I73" s="3">
        <v>163627</v>
      </c>
      <c r="J73" s="3">
        <v>48409</v>
      </c>
    </row>
    <row r="74" spans="1:10" x14ac:dyDescent="0.35">
      <c r="A74">
        <v>1966</v>
      </c>
      <c r="B74" s="1" t="s">
        <v>422</v>
      </c>
      <c r="C74" s="1" t="s">
        <v>423</v>
      </c>
      <c r="D74">
        <v>20</v>
      </c>
      <c r="E74" s="1" t="s">
        <v>453</v>
      </c>
      <c r="F74" s="1" t="s">
        <v>6</v>
      </c>
      <c r="G74" s="2">
        <v>42736</v>
      </c>
      <c r="H74" s="3">
        <v>22497</v>
      </c>
      <c r="I74" s="3">
        <v>177184</v>
      </c>
      <c r="J74" s="3">
        <v>48251</v>
      </c>
    </row>
    <row r="75" spans="1:10" x14ac:dyDescent="0.35">
      <c r="A75">
        <v>1966</v>
      </c>
      <c r="B75" s="1" t="s">
        <v>422</v>
      </c>
      <c r="C75" s="1" t="s">
        <v>423</v>
      </c>
      <c r="D75">
        <v>20</v>
      </c>
      <c r="E75" s="1" t="s">
        <v>453</v>
      </c>
      <c r="F75" s="1" t="s">
        <v>6</v>
      </c>
      <c r="G75" s="2">
        <v>43101</v>
      </c>
      <c r="H75" s="5">
        <f>4614+7410+5208+6026*0.8788</f>
        <v>22527.648799999999</v>
      </c>
      <c r="I75" s="6">
        <f>(4614*214213+7410*176456+5208*155125+6026*0.8788*185837)/22528</f>
        <v>181460.23739549005</v>
      </c>
      <c r="J75" s="3">
        <v>48082</v>
      </c>
    </row>
    <row r="76" spans="1:10" x14ac:dyDescent="0.35">
      <c r="A76">
        <v>1966</v>
      </c>
      <c r="B76" s="1" t="s">
        <v>422</v>
      </c>
      <c r="C76" s="1" t="s">
        <v>423</v>
      </c>
      <c r="D76">
        <v>20</v>
      </c>
      <c r="E76" s="1" t="s">
        <v>453</v>
      </c>
      <c r="F76" s="1" t="s">
        <v>6</v>
      </c>
      <c r="G76" s="2">
        <v>43466</v>
      </c>
      <c r="H76" s="4">
        <v>22631</v>
      </c>
      <c r="I76" s="3" t="s">
        <v>424</v>
      </c>
      <c r="J76" s="3">
        <v>47888</v>
      </c>
    </row>
    <row r="77" spans="1:10" x14ac:dyDescent="0.35">
      <c r="A77">
        <v>118</v>
      </c>
      <c r="B77" s="1" t="s">
        <v>236</v>
      </c>
      <c r="C77" s="1" t="s">
        <v>237</v>
      </c>
      <c r="D77">
        <v>22</v>
      </c>
      <c r="E77" s="1" t="s">
        <v>441</v>
      </c>
      <c r="F77" s="1" t="s">
        <v>201</v>
      </c>
      <c r="G77" s="2">
        <v>42005</v>
      </c>
      <c r="H77" s="3" t="s">
        <v>238</v>
      </c>
      <c r="I77" s="3" t="s">
        <v>239</v>
      </c>
      <c r="J77" s="3">
        <v>54860</v>
      </c>
    </row>
    <row r="78" spans="1:10" x14ac:dyDescent="0.35">
      <c r="A78">
        <v>118</v>
      </c>
      <c r="B78" s="1" t="s">
        <v>236</v>
      </c>
      <c r="C78" s="1" t="s">
        <v>237</v>
      </c>
      <c r="D78">
        <v>22</v>
      </c>
      <c r="E78" s="1" t="s">
        <v>441</v>
      </c>
      <c r="F78" s="1" t="s">
        <v>201</v>
      </c>
      <c r="G78" s="2">
        <v>42370</v>
      </c>
      <c r="H78" s="3" t="s">
        <v>240</v>
      </c>
      <c r="I78" s="3" t="s">
        <v>241</v>
      </c>
      <c r="J78" s="3">
        <v>55240</v>
      </c>
    </row>
    <row r="79" spans="1:10" x14ac:dyDescent="0.35">
      <c r="A79">
        <v>118</v>
      </c>
      <c r="B79" s="1" t="s">
        <v>236</v>
      </c>
      <c r="C79" s="1" t="s">
        <v>237</v>
      </c>
      <c r="D79">
        <v>22</v>
      </c>
      <c r="E79" s="1" t="s">
        <v>441</v>
      </c>
      <c r="F79" s="1" t="s">
        <v>201</v>
      </c>
      <c r="G79" s="2">
        <v>42736</v>
      </c>
      <c r="H79" s="3" t="s">
        <v>242</v>
      </c>
      <c r="I79" s="3" t="s">
        <v>243</v>
      </c>
      <c r="J79" s="3">
        <v>53311</v>
      </c>
    </row>
    <row r="80" spans="1:10" x14ac:dyDescent="0.35">
      <c r="A80">
        <v>118</v>
      </c>
      <c r="B80" s="1" t="s">
        <v>236</v>
      </c>
      <c r="C80" s="1" t="s">
        <v>237</v>
      </c>
      <c r="D80">
        <v>22</v>
      </c>
      <c r="E80" s="1" t="s">
        <v>441</v>
      </c>
      <c r="F80" s="1" t="s">
        <v>201</v>
      </c>
      <c r="G80" s="2">
        <v>43101</v>
      </c>
      <c r="H80" s="3" t="s">
        <v>244</v>
      </c>
      <c r="I80" s="3" t="s">
        <v>245</v>
      </c>
      <c r="J80" s="3">
        <v>55677</v>
      </c>
    </row>
    <row r="81" spans="1:10" x14ac:dyDescent="0.35">
      <c r="A81">
        <v>118</v>
      </c>
      <c r="B81" s="1" t="s">
        <v>236</v>
      </c>
      <c r="C81" s="1" t="s">
        <v>237</v>
      </c>
      <c r="D81">
        <v>22</v>
      </c>
      <c r="E81" s="1" t="s">
        <v>441</v>
      </c>
      <c r="F81" s="1" t="s">
        <v>201</v>
      </c>
      <c r="G81" s="2">
        <v>43466</v>
      </c>
      <c r="H81" s="3" t="s">
        <v>246</v>
      </c>
      <c r="I81" s="3" t="s">
        <v>247</v>
      </c>
      <c r="J81" s="3">
        <v>55662</v>
      </c>
    </row>
    <row r="82" spans="1:10" x14ac:dyDescent="0.35">
      <c r="A82">
        <v>80</v>
      </c>
      <c r="B82" s="1" t="s">
        <v>111</v>
      </c>
      <c r="C82" s="1" t="s">
        <v>112</v>
      </c>
      <c r="D82">
        <v>21</v>
      </c>
      <c r="E82" s="1" t="s">
        <v>442</v>
      </c>
      <c r="F82" s="1" t="s">
        <v>68</v>
      </c>
      <c r="G82" s="2">
        <v>42005</v>
      </c>
      <c r="H82" s="5">
        <f>53792+4341+4527*0.3177</f>
        <v>59571.227899999998</v>
      </c>
      <c r="I82" s="6">
        <f>(53792*157690+4341*177736+4527*0.3177*175919)/including_population[[#This Row],[imputed_stock]]</f>
        <v>159590.8697047371</v>
      </c>
      <c r="J82" s="3">
        <f>ROUND(107691+10221+10879*0.3177,0)</f>
        <v>121368</v>
      </c>
    </row>
    <row r="83" spans="1:10" x14ac:dyDescent="0.35">
      <c r="A83">
        <v>80</v>
      </c>
      <c r="B83" s="1" t="s">
        <v>111</v>
      </c>
      <c r="C83" s="1" t="s">
        <v>112</v>
      </c>
      <c r="D83">
        <v>21</v>
      </c>
      <c r="E83" s="1" t="s">
        <v>442</v>
      </c>
      <c r="F83" s="1" t="s">
        <v>68</v>
      </c>
      <c r="G83" s="2">
        <v>42370</v>
      </c>
      <c r="H83" s="5">
        <f>54245+4352+4527*0.3177</f>
        <v>60035.227899999998</v>
      </c>
      <c r="I83" s="6">
        <f>(54245*164437+4352*182051+4527*0.3177*174378)/including_population[[#This Row],[imputed_stock]]</f>
        <v>165952.00301965041</v>
      </c>
      <c r="J83" s="3">
        <f>ROUND(107897+10175+10833*0.3177,0)</f>
        <v>121514</v>
      </c>
    </row>
    <row r="84" spans="1:10" x14ac:dyDescent="0.35">
      <c r="A84">
        <v>80</v>
      </c>
      <c r="B84" s="1" t="s">
        <v>111</v>
      </c>
      <c r="C84" s="1" t="s">
        <v>112</v>
      </c>
      <c r="D84">
        <v>21</v>
      </c>
      <c r="E84" s="1" t="s">
        <v>442</v>
      </c>
      <c r="F84" s="1" t="s">
        <v>68</v>
      </c>
      <c r="G84" s="2">
        <v>42736</v>
      </c>
      <c r="H84" s="5">
        <f>54461+4353+4528*0.3177</f>
        <v>60252.545599999998</v>
      </c>
      <c r="I84" s="6">
        <f>(54461*177737+4353*184494+4528*0.3177*206713)/including_population[[#This Row],[imputed_stock]]</f>
        <v>178916.97534540019</v>
      </c>
      <c r="J84" s="3">
        <f>ROUND(108667+10108+10746*0.3177,0)</f>
        <v>122189</v>
      </c>
    </row>
    <row r="85" spans="1:10" x14ac:dyDescent="0.35">
      <c r="A85">
        <v>80</v>
      </c>
      <c r="B85" s="1" t="s">
        <v>111</v>
      </c>
      <c r="C85" s="1" t="s">
        <v>112</v>
      </c>
      <c r="D85">
        <v>21</v>
      </c>
      <c r="E85" s="1" t="s">
        <v>442</v>
      </c>
      <c r="F85" s="1" t="s">
        <v>68</v>
      </c>
      <c r="G85" s="2">
        <v>43101</v>
      </c>
      <c r="H85" s="4">
        <v>60905</v>
      </c>
      <c r="I85" s="3" t="s">
        <v>113</v>
      </c>
      <c r="J85" s="3">
        <v>122415</v>
      </c>
    </row>
    <row r="86" spans="1:10" x14ac:dyDescent="0.35">
      <c r="A86">
        <v>80</v>
      </c>
      <c r="B86" s="1" t="s">
        <v>111</v>
      </c>
      <c r="C86" s="1" t="s">
        <v>112</v>
      </c>
      <c r="D86">
        <v>21</v>
      </c>
      <c r="E86" s="1" t="s">
        <v>442</v>
      </c>
      <c r="F86" s="1" t="s">
        <v>68</v>
      </c>
      <c r="G86" s="2">
        <v>43466</v>
      </c>
      <c r="H86" s="4">
        <v>61492</v>
      </c>
      <c r="I86" s="3" t="s">
        <v>114</v>
      </c>
      <c r="J86" s="3">
        <v>123107</v>
      </c>
    </row>
    <row r="87" spans="1:10" x14ac:dyDescent="0.35">
      <c r="A87">
        <v>24</v>
      </c>
      <c r="B87" s="1" t="s">
        <v>30</v>
      </c>
      <c r="C87" s="1" t="s">
        <v>31</v>
      </c>
      <c r="D87">
        <v>20</v>
      </c>
      <c r="E87" s="1" t="s">
        <v>453</v>
      </c>
      <c r="F87" s="1" t="s">
        <v>6</v>
      </c>
      <c r="G87" s="2">
        <v>42005</v>
      </c>
      <c r="H87" s="3" t="s">
        <v>32</v>
      </c>
      <c r="I87" s="3" t="s">
        <v>33</v>
      </c>
      <c r="J87" s="3" t="s">
        <v>479</v>
      </c>
    </row>
    <row r="88" spans="1:10" x14ac:dyDescent="0.35">
      <c r="A88">
        <v>24</v>
      </c>
      <c r="B88" s="1" t="s">
        <v>30</v>
      </c>
      <c r="C88" s="1" t="s">
        <v>31</v>
      </c>
      <c r="D88">
        <v>20</v>
      </c>
      <c r="E88" s="1" t="s">
        <v>453</v>
      </c>
      <c r="F88" s="1" t="s">
        <v>6</v>
      </c>
      <c r="G88" s="2">
        <v>42370</v>
      </c>
      <c r="H88" s="3" t="s">
        <v>34</v>
      </c>
      <c r="I88" s="3" t="s">
        <v>35</v>
      </c>
      <c r="J88" s="3" t="s">
        <v>480</v>
      </c>
    </row>
    <row r="89" spans="1:10" x14ac:dyDescent="0.35">
      <c r="A89">
        <v>24</v>
      </c>
      <c r="B89" s="1" t="s">
        <v>30</v>
      </c>
      <c r="C89" s="1" t="s">
        <v>31</v>
      </c>
      <c r="D89">
        <v>20</v>
      </c>
      <c r="E89" s="1" t="s">
        <v>453</v>
      </c>
      <c r="F89" s="1" t="s">
        <v>6</v>
      </c>
      <c r="G89" s="2">
        <v>42736</v>
      </c>
      <c r="H89" s="3" t="s">
        <v>36</v>
      </c>
      <c r="I89" s="3" t="s">
        <v>37</v>
      </c>
      <c r="J89" s="3" t="s">
        <v>481</v>
      </c>
    </row>
    <row r="90" spans="1:10" x14ac:dyDescent="0.35">
      <c r="A90">
        <v>24</v>
      </c>
      <c r="B90" s="1" t="s">
        <v>30</v>
      </c>
      <c r="C90" s="1" t="s">
        <v>31</v>
      </c>
      <c r="D90">
        <v>20</v>
      </c>
      <c r="E90" s="1" t="s">
        <v>453</v>
      </c>
      <c r="F90" s="1" t="s">
        <v>6</v>
      </c>
      <c r="G90" s="2">
        <v>43101</v>
      </c>
      <c r="H90" s="3" t="s">
        <v>38</v>
      </c>
      <c r="I90" s="3" t="s">
        <v>39</v>
      </c>
      <c r="J90" s="3" t="s">
        <v>482</v>
      </c>
    </row>
    <row r="91" spans="1:10" x14ac:dyDescent="0.35">
      <c r="A91">
        <v>24</v>
      </c>
      <c r="B91" s="1" t="s">
        <v>30</v>
      </c>
      <c r="C91" s="1" t="s">
        <v>31</v>
      </c>
      <c r="D91">
        <v>20</v>
      </c>
      <c r="E91" s="1" t="s">
        <v>453</v>
      </c>
      <c r="F91" s="1" t="s">
        <v>6</v>
      </c>
      <c r="G91" s="2">
        <v>43466</v>
      </c>
      <c r="H91" s="3" t="s">
        <v>40</v>
      </c>
      <c r="I91" s="3" t="s">
        <v>41</v>
      </c>
      <c r="J91" s="3" t="s">
        <v>483</v>
      </c>
    </row>
    <row r="92" spans="1:10" x14ac:dyDescent="0.35">
      <c r="A92">
        <v>119</v>
      </c>
      <c r="B92" s="1" t="s">
        <v>248</v>
      </c>
      <c r="C92" s="1" t="s">
        <v>249</v>
      </c>
      <c r="D92">
        <v>22</v>
      </c>
      <c r="E92" s="1" t="s">
        <v>441</v>
      </c>
      <c r="F92" s="1" t="s">
        <v>201</v>
      </c>
      <c r="G92" s="2">
        <v>42005</v>
      </c>
      <c r="H92" s="3" t="s">
        <v>250</v>
      </c>
      <c r="I92" s="3" t="s">
        <v>251</v>
      </c>
      <c r="J92" s="3">
        <v>32799</v>
      </c>
    </row>
    <row r="93" spans="1:10" x14ac:dyDescent="0.35">
      <c r="A93">
        <v>119</v>
      </c>
      <c r="B93" s="1" t="s">
        <v>248</v>
      </c>
      <c r="C93" s="1" t="s">
        <v>249</v>
      </c>
      <c r="D93">
        <v>22</v>
      </c>
      <c r="E93" s="1" t="s">
        <v>441</v>
      </c>
      <c r="F93" s="1" t="s">
        <v>201</v>
      </c>
      <c r="G93" s="2">
        <v>42370</v>
      </c>
      <c r="H93" s="3" t="s">
        <v>252</v>
      </c>
      <c r="I93" s="3" t="s">
        <v>253</v>
      </c>
      <c r="J93" s="3">
        <v>32794</v>
      </c>
    </row>
    <row r="94" spans="1:10" x14ac:dyDescent="0.35">
      <c r="A94">
        <v>119</v>
      </c>
      <c r="B94" s="1" t="s">
        <v>248</v>
      </c>
      <c r="C94" s="1" t="s">
        <v>249</v>
      </c>
      <c r="D94">
        <v>22</v>
      </c>
      <c r="E94" s="1" t="s">
        <v>441</v>
      </c>
      <c r="F94" s="1" t="s">
        <v>201</v>
      </c>
      <c r="G94" s="2">
        <v>42736</v>
      </c>
      <c r="H94" s="3" t="s">
        <v>214</v>
      </c>
      <c r="I94" s="3" t="s">
        <v>254</v>
      </c>
      <c r="J94" s="3">
        <v>33025</v>
      </c>
    </row>
    <row r="95" spans="1:10" x14ac:dyDescent="0.35">
      <c r="A95">
        <v>119</v>
      </c>
      <c r="B95" s="1" t="s">
        <v>248</v>
      </c>
      <c r="C95" s="1" t="s">
        <v>249</v>
      </c>
      <c r="D95">
        <v>22</v>
      </c>
      <c r="E95" s="1" t="s">
        <v>441</v>
      </c>
      <c r="F95" s="1" t="s">
        <v>201</v>
      </c>
      <c r="G95" s="2">
        <v>43101</v>
      </c>
      <c r="H95" s="3" t="s">
        <v>255</v>
      </c>
      <c r="I95" s="3" t="s">
        <v>256</v>
      </c>
      <c r="J95" s="3">
        <v>33410</v>
      </c>
    </row>
    <row r="96" spans="1:10" x14ac:dyDescent="0.35">
      <c r="A96">
        <v>119</v>
      </c>
      <c r="B96" s="1" t="s">
        <v>248</v>
      </c>
      <c r="C96" s="1" t="s">
        <v>249</v>
      </c>
      <c r="D96">
        <v>22</v>
      </c>
      <c r="E96" s="1" t="s">
        <v>441</v>
      </c>
      <c r="F96" s="1" t="s">
        <v>201</v>
      </c>
      <c r="G96" s="2">
        <v>43466</v>
      </c>
      <c r="H96" s="3" t="s">
        <v>257</v>
      </c>
      <c r="I96" s="3" t="s">
        <v>258</v>
      </c>
      <c r="J96" s="3">
        <v>33564</v>
      </c>
    </row>
    <row r="97" spans="1:10" x14ac:dyDescent="0.35">
      <c r="A97">
        <v>1731</v>
      </c>
      <c r="B97" s="1" t="s">
        <v>350</v>
      </c>
      <c r="C97" s="1" t="s">
        <v>351</v>
      </c>
      <c r="D97">
        <v>22</v>
      </c>
      <c r="E97" s="1" t="s">
        <v>441</v>
      </c>
      <c r="F97" s="1" t="s">
        <v>201</v>
      </c>
      <c r="G97" s="2">
        <v>42005</v>
      </c>
      <c r="H97" s="3" t="s">
        <v>352</v>
      </c>
      <c r="I97" s="3" t="s">
        <v>353</v>
      </c>
      <c r="J97" s="3" t="s">
        <v>484</v>
      </c>
    </row>
    <row r="98" spans="1:10" x14ac:dyDescent="0.35">
      <c r="A98">
        <v>1731</v>
      </c>
      <c r="B98" s="1" t="s">
        <v>350</v>
      </c>
      <c r="C98" s="1" t="s">
        <v>351</v>
      </c>
      <c r="D98">
        <v>22</v>
      </c>
      <c r="E98" s="1" t="s">
        <v>441</v>
      </c>
      <c r="F98" s="1" t="s">
        <v>201</v>
      </c>
      <c r="G98" s="2">
        <v>42370</v>
      </c>
      <c r="H98" s="3" t="s">
        <v>354</v>
      </c>
      <c r="I98" s="3" t="s">
        <v>355</v>
      </c>
      <c r="J98" s="3" t="s">
        <v>485</v>
      </c>
    </row>
    <row r="99" spans="1:10" x14ac:dyDescent="0.35">
      <c r="A99">
        <v>1731</v>
      </c>
      <c r="B99" s="1" t="s">
        <v>350</v>
      </c>
      <c r="C99" s="1" t="s">
        <v>351</v>
      </c>
      <c r="D99">
        <v>22</v>
      </c>
      <c r="E99" s="1" t="s">
        <v>441</v>
      </c>
      <c r="F99" s="1" t="s">
        <v>201</v>
      </c>
      <c r="G99" s="2">
        <v>42736</v>
      </c>
      <c r="H99" s="3" t="s">
        <v>356</v>
      </c>
      <c r="I99" s="3" t="s">
        <v>357</v>
      </c>
      <c r="J99" s="3" t="s">
        <v>486</v>
      </c>
    </row>
    <row r="100" spans="1:10" x14ac:dyDescent="0.35">
      <c r="A100">
        <v>1731</v>
      </c>
      <c r="B100" s="1" t="s">
        <v>350</v>
      </c>
      <c r="C100" s="1" t="s">
        <v>351</v>
      </c>
      <c r="D100">
        <v>22</v>
      </c>
      <c r="E100" s="1" t="s">
        <v>441</v>
      </c>
      <c r="F100" s="1" t="s">
        <v>201</v>
      </c>
      <c r="G100" s="2">
        <v>43101</v>
      </c>
      <c r="H100" s="3" t="s">
        <v>358</v>
      </c>
      <c r="I100" s="3" t="s">
        <v>359</v>
      </c>
      <c r="J100" s="3" t="s">
        <v>487</v>
      </c>
    </row>
    <row r="101" spans="1:10" x14ac:dyDescent="0.35">
      <c r="A101">
        <v>1731</v>
      </c>
      <c r="B101" s="1" t="s">
        <v>350</v>
      </c>
      <c r="C101" s="1" t="s">
        <v>351</v>
      </c>
      <c r="D101">
        <v>22</v>
      </c>
      <c r="E101" s="1" t="s">
        <v>441</v>
      </c>
      <c r="F101" s="1" t="s">
        <v>201</v>
      </c>
      <c r="G101" s="2">
        <v>43466</v>
      </c>
      <c r="H101" s="3" t="s">
        <v>360</v>
      </c>
      <c r="I101" s="3" t="s">
        <v>361</v>
      </c>
      <c r="J101" s="3" t="s">
        <v>488</v>
      </c>
    </row>
    <row r="102" spans="1:10" x14ac:dyDescent="0.35">
      <c r="A102">
        <v>1952</v>
      </c>
      <c r="B102" s="1" t="s">
        <v>413</v>
      </c>
      <c r="C102" s="1" t="s">
        <v>414</v>
      </c>
      <c r="D102">
        <v>20</v>
      </c>
      <c r="E102" s="1" t="s">
        <v>453</v>
      </c>
      <c r="F102" s="1" t="s">
        <v>6</v>
      </c>
      <c r="G102" s="2">
        <v>42005</v>
      </c>
      <c r="H102" s="3" t="s">
        <v>415</v>
      </c>
      <c r="I102" s="3">
        <v>166538</v>
      </c>
      <c r="J102" s="3" t="s">
        <v>489</v>
      </c>
    </row>
    <row r="103" spans="1:10" x14ac:dyDescent="0.35">
      <c r="A103">
        <v>1952</v>
      </c>
      <c r="B103" s="1" t="s">
        <v>413</v>
      </c>
      <c r="C103" s="1" t="s">
        <v>414</v>
      </c>
      <c r="D103">
        <v>20</v>
      </c>
      <c r="E103" s="1" t="s">
        <v>453</v>
      </c>
      <c r="F103" s="1" t="s">
        <v>6</v>
      </c>
      <c r="G103" s="2">
        <v>42370</v>
      </c>
      <c r="H103" s="3" t="s">
        <v>416</v>
      </c>
      <c r="I103" s="3">
        <v>182944</v>
      </c>
      <c r="J103" s="3" t="s">
        <v>490</v>
      </c>
    </row>
    <row r="104" spans="1:10" x14ac:dyDescent="0.35">
      <c r="A104">
        <v>1952</v>
      </c>
      <c r="B104" s="1" t="s">
        <v>413</v>
      </c>
      <c r="C104" s="1" t="s">
        <v>414</v>
      </c>
      <c r="D104">
        <v>20</v>
      </c>
      <c r="E104" s="1" t="s">
        <v>453</v>
      </c>
      <c r="F104" s="1" t="s">
        <v>6</v>
      </c>
      <c r="G104" s="2">
        <v>42736</v>
      </c>
      <c r="H104" s="3" t="s">
        <v>417</v>
      </c>
      <c r="I104" s="3">
        <v>190427</v>
      </c>
      <c r="J104" s="3" t="s">
        <v>491</v>
      </c>
    </row>
    <row r="105" spans="1:10" x14ac:dyDescent="0.35">
      <c r="A105">
        <v>1952</v>
      </c>
      <c r="B105" s="1" t="s">
        <v>413</v>
      </c>
      <c r="C105" s="1" t="s">
        <v>414</v>
      </c>
      <c r="D105">
        <v>20</v>
      </c>
      <c r="E105" s="1" t="s">
        <v>453</v>
      </c>
      <c r="F105" s="1" t="s">
        <v>6</v>
      </c>
      <c r="G105" s="2">
        <v>43101</v>
      </c>
      <c r="H105" s="3" t="s">
        <v>418</v>
      </c>
      <c r="I105" s="3" t="s">
        <v>419</v>
      </c>
      <c r="J105" s="3" t="s">
        <v>492</v>
      </c>
    </row>
    <row r="106" spans="1:10" x14ac:dyDescent="0.35">
      <c r="A106">
        <v>1952</v>
      </c>
      <c r="B106" s="1" t="s">
        <v>413</v>
      </c>
      <c r="C106" s="1" t="s">
        <v>414</v>
      </c>
      <c r="D106">
        <v>20</v>
      </c>
      <c r="E106" s="1" t="s">
        <v>453</v>
      </c>
      <c r="F106" s="1" t="s">
        <v>6</v>
      </c>
      <c r="G106" s="2">
        <v>43466</v>
      </c>
      <c r="H106" s="3" t="s">
        <v>420</v>
      </c>
      <c r="I106" s="3" t="s">
        <v>421</v>
      </c>
      <c r="J106" s="3" t="s">
        <v>493</v>
      </c>
    </row>
    <row r="107" spans="1:10" x14ac:dyDescent="0.35">
      <c r="A107">
        <v>1970</v>
      </c>
      <c r="B107" s="1" t="s">
        <v>428</v>
      </c>
      <c r="C107" s="1" t="s">
        <v>429</v>
      </c>
      <c r="D107">
        <v>21</v>
      </c>
      <c r="E107" s="1" t="s">
        <v>442</v>
      </c>
      <c r="F107" s="1" t="s">
        <v>68</v>
      </c>
      <c r="G107" s="2">
        <v>42005</v>
      </c>
      <c r="H107" s="3" t="s">
        <v>430</v>
      </c>
      <c r="I107" s="3">
        <v>163821</v>
      </c>
      <c r="J107" s="3" t="s">
        <v>494</v>
      </c>
    </row>
    <row r="108" spans="1:10" x14ac:dyDescent="0.35">
      <c r="A108">
        <v>1970</v>
      </c>
      <c r="B108" s="1" t="s">
        <v>428</v>
      </c>
      <c r="C108" s="1" t="s">
        <v>429</v>
      </c>
      <c r="D108">
        <v>21</v>
      </c>
      <c r="E108" s="1" t="s">
        <v>442</v>
      </c>
      <c r="F108" s="1" t="s">
        <v>68</v>
      </c>
      <c r="G108" s="2">
        <v>42370</v>
      </c>
      <c r="H108" s="3" t="s">
        <v>431</v>
      </c>
      <c r="I108" s="3">
        <v>165395</v>
      </c>
      <c r="J108" s="3" t="s">
        <v>495</v>
      </c>
    </row>
    <row r="109" spans="1:10" x14ac:dyDescent="0.35">
      <c r="A109">
        <v>1970</v>
      </c>
      <c r="B109" s="1" t="s">
        <v>428</v>
      </c>
      <c r="C109" s="1" t="s">
        <v>429</v>
      </c>
      <c r="D109">
        <v>21</v>
      </c>
      <c r="E109" s="1" t="s">
        <v>442</v>
      </c>
      <c r="F109" s="1" t="s">
        <v>68</v>
      </c>
      <c r="G109" s="2">
        <v>42736</v>
      </c>
      <c r="H109" s="3" t="s">
        <v>432</v>
      </c>
      <c r="I109" s="3">
        <v>180195</v>
      </c>
      <c r="J109" s="3" t="s">
        <v>496</v>
      </c>
    </row>
    <row r="110" spans="1:10" x14ac:dyDescent="0.35">
      <c r="A110">
        <v>1970</v>
      </c>
      <c r="B110" s="1" t="s">
        <v>428</v>
      </c>
      <c r="C110" s="1" t="s">
        <v>429</v>
      </c>
      <c r="D110">
        <v>21</v>
      </c>
      <c r="E110" s="1" t="s">
        <v>442</v>
      </c>
      <c r="F110" s="1" t="s">
        <v>68</v>
      </c>
      <c r="G110" s="2">
        <v>43101</v>
      </c>
      <c r="H110" s="3" t="s">
        <v>433</v>
      </c>
      <c r="I110" s="3">
        <v>184136</v>
      </c>
      <c r="J110" s="3" t="s">
        <v>497</v>
      </c>
    </row>
    <row r="111" spans="1:10" x14ac:dyDescent="0.35">
      <c r="A111">
        <v>1970</v>
      </c>
      <c r="B111" s="1" t="s">
        <v>428</v>
      </c>
      <c r="C111" s="1" t="s">
        <v>429</v>
      </c>
      <c r="D111">
        <v>21</v>
      </c>
      <c r="E111" s="1" t="s">
        <v>442</v>
      </c>
      <c r="F111" s="1" t="s">
        <v>68</v>
      </c>
      <c r="G111" s="2">
        <v>43466</v>
      </c>
      <c r="H111" s="3" t="s">
        <v>433</v>
      </c>
      <c r="I111" s="3" t="s">
        <v>434</v>
      </c>
      <c r="J111" s="3" t="s">
        <v>498</v>
      </c>
    </row>
    <row r="112" spans="1:10" x14ac:dyDescent="0.35">
      <c r="A112">
        <v>1699</v>
      </c>
      <c r="B112" s="1" t="s">
        <v>319</v>
      </c>
      <c r="C112" s="1" t="s">
        <v>320</v>
      </c>
      <c r="D112">
        <v>22</v>
      </c>
      <c r="E112" s="1" t="s">
        <v>441</v>
      </c>
      <c r="F112" s="1" t="s">
        <v>201</v>
      </c>
      <c r="G112" s="2">
        <v>42005</v>
      </c>
      <c r="H112" s="3" t="s">
        <v>321</v>
      </c>
      <c r="I112" s="3" t="s">
        <v>322</v>
      </c>
      <c r="J112" s="3">
        <v>31137</v>
      </c>
    </row>
    <row r="113" spans="1:10" x14ac:dyDescent="0.35">
      <c r="A113">
        <v>1699</v>
      </c>
      <c r="B113" s="1" t="s">
        <v>319</v>
      </c>
      <c r="C113" s="1" t="s">
        <v>320</v>
      </c>
      <c r="D113">
        <v>22</v>
      </c>
      <c r="E113" s="1" t="s">
        <v>441</v>
      </c>
      <c r="F113" s="1" t="s">
        <v>201</v>
      </c>
      <c r="G113" s="2">
        <v>42370</v>
      </c>
      <c r="H113" s="3" t="s">
        <v>323</v>
      </c>
      <c r="I113" s="3" t="s">
        <v>324</v>
      </c>
      <c r="J113" s="3">
        <v>31039</v>
      </c>
    </row>
    <row r="114" spans="1:10" x14ac:dyDescent="0.35">
      <c r="A114">
        <v>1699</v>
      </c>
      <c r="B114" s="1" t="s">
        <v>319</v>
      </c>
      <c r="C114" s="1" t="s">
        <v>320</v>
      </c>
      <c r="D114">
        <v>22</v>
      </c>
      <c r="E114" s="1" t="s">
        <v>441</v>
      </c>
      <c r="F114" s="1" t="s">
        <v>201</v>
      </c>
      <c r="G114" s="2">
        <v>42736</v>
      </c>
      <c r="H114" s="3" t="s">
        <v>325</v>
      </c>
      <c r="I114" s="3" t="s">
        <v>326</v>
      </c>
      <c r="J114" s="3">
        <v>32981</v>
      </c>
    </row>
    <row r="115" spans="1:10" x14ac:dyDescent="0.35">
      <c r="A115">
        <v>1699</v>
      </c>
      <c r="B115" s="1" t="s">
        <v>319</v>
      </c>
      <c r="C115" s="1" t="s">
        <v>320</v>
      </c>
      <c r="D115">
        <v>22</v>
      </c>
      <c r="E115" s="1" t="s">
        <v>441</v>
      </c>
      <c r="F115" s="1" t="s">
        <v>201</v>
      </c>
      <c r="G115" s="2">
        <v>43101</v>
      </c>
      <c r="H115" s="3" t="s">
        <v>327</v>
      </c>
      <c r="I115" s="3" t="s">
        <v>328</v>
      </c>
      <c r="J115" s="3">
        <v>32370</v>
      </c>
    </row>
    <row r="116" spans="1:10" x14ac:dyDescent="0.35">
      <c r="A116">
        <v>1699</v>
      </c>
      <c r="B116" s="1" t="s">
        <v>319</v>
      </c>
      <c r="C116" s="1" t="s">
        <v>320</v>
      </c>
      <c r="D116">
        <v>22</v>
      </c>
      <c r="E116" s="1" t="s">
        <v>441</v>
      </c>
      <c r="F116" s="1" t="s">
        <v>201</v>
      </c>
      <c r="G116" s="2">
        <v>43466</v>
      </c>
      <c r="H116" s="3" t="s">
        <v>329</v>
      </c>
      <c r="I116" s="3" t="s">
        <v>330</v>
      </c>
      <c r="J116" s="3">
        <v>31290</v>
      </c>
    </row>
    <row r="117" spans="1:10" x14ac:dyDescent="0.35">
      <c r="A117">
        <v>1895</v>
      </c>
      <c r="B117" s="1" t="s">
        <v>374</v>
      </c>
      <c r="C117" s="1" t="s">
        <v>375</v>
      </c>
      <c r="D117">
        <v>20</v>
      </c>
      <c r="E117" s="1" t="s">
        <v>453</v>
      </c>
      <c r="F117" s="1" t="s">
        <v>6</v>
      </c>
      <c r="G117" s="2">
        <v>42005</v>
      </c>
      <c r="H117" s="3" t="s">
        <v>376</v>
      </c>
      <c r="I117" s="3" t="s">
        <v>377</v>
      </c>
      <c r="J117" s="3">
        <v>38420</v>
      </c>
    </row>
    <row r="118" spans="1:10" x14ac:dyDescent="0.35">
      <c r="A118">
        <v>1895</v>
      </c>
      <c r="B118" s="1" t="s">
        <v>374</v>
      </c>
      <c r="C118" s="1" t="s">
        <v>375</v>
      </c>
      <c r="D118">
        <v>20</v>
      </c>
      <c r="E118" s="1" t="s">
        <v>453</v>
      </c>
      <c r="F118" s="1" t="s">
        <v>6</v>
      </c>
      <c r="G118" s="2">
        <v>42370</v>
      </c>
      <c r="H118" s="3" t="s">
        <v>378</v>
      </c>
      <c r="I118" s="3" t="s">
        <v>379</v>
      </c>
      <c r="J118" s="3">
        <v>38228</v>
      </c>
    </row>
    <row r="119" spans="1:10" x14ac:dyDescent="0.35">
      <c r="A119">
        <v>1895</v>
      </c>
      <c r="B119" s="1" t="s">
        <v>374</v>
      </c>
      <c r="C119" s="1" t="s">
        <v>375</v>
      </c>
      <c r="D119">
        <v>20</v>
      </c>
      <c r="E119" s="1" t="s">
        <v>453</v>
      </c>
      <c r="F119" s="1" t="s">
        <v>6</v>
      </c>
      <c r="G119" s="2">
        <v>42736</v>
      </c>
      <c r="H119" s="3" t="s">
        <v>380</v>
      </c>
      <c r="I119" s="3" t="s">
        <v>381</v>
      </c>
      <c r="J119" s="3">
        <v>38108</v>
      </c>
    </row>
    <row r="120" spans="1:10" x14ac:dyDescent="0.35">
      <c r="A120">
        <v>1895</v>
      </c>
      <c r="B120" s="1" t="s">
        <v>374</v>
      </c>
      <c r="C120" s="1" t="s">
        <v>375</v>
      </c>
      <c r="D120">
        <v>20</v>
      </c>
      <c r="E120" s="1" t="s">
        <v>453</v>
      </c>
      <c r="F120" s="1" t="s">
        <v>6</v>
      </c>
      <c r="G120" s="2">
        <v>43101</v>
      </c>
      <c r="H120" s="3" t="s">
        <v>380</v>
      </c>
      <c r="I120" s="3" t="s">
        <v>382</v>
      </c>
      <c r="J120" s="3">
        <v>38075</v>
      </c>
    </row>
    <row r="121" spans="1:10" x14ac:dyDescent="0.35">
      <c r="A121">
        <v>1895</v>
      </c>
      <c r="B121" s="1" t="s">
        <v>374</v>
      </c>
      <c r="C121" s="1" t="s">
        <v>375</v>
      </c>
      <c r="D121">
        <v>20</v>
      </c>
      <c r="E121" s="1" t="s">
        <v>453</v>
      </c>
      <c r="F121" s="1" t="s">
        <v>6</v>
      </c>
      <c r="G121" s="2">
        <v>43466</v>
      </c>
      <c r="H121" s="3" t="s">
        <v>383</v>
      </c>
      <c r="I121" s="3" t="s">
        <v>384</v>
      </c>
      <c r="J121" s="3">
        <v>38129</v>
      </c>
    </row>
    <row r="122" spans="1:10" x14ac:dyDescent="0.35">
      <c r="A122">
        <v>85</v>
      </c>
      <c r="B122" s="1" t="s">
        <v>115</v>
      </c>
      <c r="C122" s="1" t="s">
        <v>116</v>
      </c>
      <c r="D122">
        <v>21</v>
      </c>
      <c r="E122" s="1" t="s">
        <v>442</v>
      </c>
      <c r="F122" s="1" t="s">
        <v>68</v>
      </c>
      <c r="G122" s="2">
        <v>42005</v>
      </c>
      <c r="H122" s="3" t="s">
        <v>117</v>
      </c>
      <c r="I122" s="3" t="s">
        <v>118</v>
      </c>
      <c r="J122" s="3" t="s">
        <v>499</v>
      </c>
    </row>
    <row r="123" spans="1:10" x14ac:dyDescent="0.35">
      <c r="A123">
        <v>85</v>
      </c>
      <c r="B123" s="1" t="s">
        <v>115</v>
      </c>
      <c r="C123" s="1" t="s">
        <v>116</v>
      </c>
      <c r="D123">
        <v>21</v>
      </c>
      <c r="E123" s="1" t="s">
        <v>442</v>
      </c>
      <c r="F123" s="1" t="s">
        <v>68</v>
      </c>
      <c r="G123" s="2">
        <v>42370</v>
      </c>
      <c r="H123" s="3" t="s">
        <v>119</v>
      </c>
      <c r="I123" s="3" t="s">
        <v>120</v>
      </c>
      <c r="J123" s="3" t="s">
        <v>500</v>
      </c>
    </row>
    <row r="124" spans="1:10" x14ac:dyDescent="0.35">
      <c r="A124">
        <v>85</v>
      </c>
      <c r="B124" s="1" t="s">
        <v>115</v>
      </c>
      <c r="C124" s="1" t="s">
        <v>116</v>
      </c>
      <c r="D124">
        <v>21</v>
      </c>
      <c r="E124" s="1" t="s">
        <v>442</v>
      </c>
      <c r="F124" s="1" t="s">
        <v>68</v>
      </c>
      <c r="G124" s="2">
        <v>42736</v>
      </c>
      <c r="H124" s="3" t="s">
        <v>121</v>
      </c>
      <c r="I124" s="3" t="s">
        <v>122</v>
      </c>
      <c r="J124" s="3" t="s">
        <v>501</v>
      </c>
    </row>
    <row r="125" spans="1:10" x14ac:dyDescent="0.35">
      <c r="A125">
        <v>85</v>
      </c>
      <c r="B125" s="1" t="s">
        <v>115</v>
      </c>
      <c r="C125" s="1" t="s">
        <v>116</v>
      </c>
      <c r="D125">
        <v>21</v>
      </c>
      <c r="E125" s="1" t="s">
        <v>442</v>
      </c>
      <c r="F125" s="1" t="s">
        <v>68</v>
      </c>
      <c r="G125" s="2">
        <v>43101</v>
      </c>
      <c r="H125" s="3" t="s">
        <v>123</v>
      </c>
      <c r="I125" s="3" t="s">
        <v>124</v>
      </c>
      <c r="J125" s="3" t="s">
        <v>502</v>
      </c>
    </row>
    <row r="126" spans="1:10" x14ac:dyDescent="0.35">
      <c r="A126">
        <v>85</v>
      </c>
      <c r="B126" s="1" t="s">
        <v>115</v>
      </c>
      <c r="C126" s="1" t="s">
        <v>116</v>
      </c>
      <c r="D126">
        <v>21</v>
      </c>
      <c r="E126" s="1" t="s">
        <v>442</v>
      </c>
      <c r="F126" s="1" t="s">
        <v>68</v>
      </c>
      <c r="G126" s="2">
        <v>43466</v>
      </c>
      <c r="H126" s="3" t="s">
        <v>125</v>
      </c>
      <c r="I126" s="3" t="s">
        <v>126</v>
      </c>
      <c r="J126" s="3" t="s">
        <v>503</v>
      </c>
    </row>
    <row r="127" spans="1:10" x14ac:dyDescent="0.35">
      <c r="A127">
        <v>86</v>
      </c>
      <c r="B127" s="1" t="s">
        <v>127</v>
      </c>
      <c r="C127" s="1" t="s">
        <v>128</v>
      </c>
      <c r="D127">
        <v>21</v>
      </c>
      <c r="E127" s="1" t="s">
        <v>442</v>
      </c>
      <c r="F127" s="1" t="s">
        <v>68</v>
      </c>
      <c r="G127" s="2">
        <v>42005</v>
      </c>
      <c r="H127" s="3" t="s">
        <v>129</v>
      </c>
      <c r="I127" s="3" t="s">
        <v>130</v>
      </c>
      <c r="J127" s="3" t="s">
        <v>504</v>
      </c>
    </row>
    <row r="128" spans="1:10" x14ac:dyDescent="0.35">
      <c r="A128">
        <v>86</v>
      </c>
      <c r="B128" s="1" t="s">
        <v>127</v>
      </c>
      <c r="C128" s="1" t="s">
        <v>128</v>
      </c>
      <c r="D128">
        <v>21</v>
      </c>
      <c r="E128" s="1" t="s">
        <v>442</v>
      </c>
      <c r="F128" s="1" t="s">
        <v>68</v>
      </c>
      <c r="G128" s="2">
        <v>42370</v>
      </c>
      <c r="H128" s="3" t="s">
        <v>131</v>
      </c>
      <c r="I128" s="3" t="s">
        <v>132</v>
      </c>
      <c r="J128" s="3" t="s">
        <v>505</v>
      </c>
    </row>
    <row r="129" spans="1:10" x14ac:dyDescent="0.35">
      <c r="A129">
        <v>86</v>
      </c>
      <c r="B129" s="1" t="s">
        <v>127</v>
      </c>
      <c r="C129" s="1" t="s">
        <v>128</v>
      </c>
      <c r="D129">
        <v>21</v>
      </c>
      <c r="E129" s="1" t="s">
        <v>442</v>
      </c>
      <c r="F129" s="1" t="s">
        <v>68</v>
      </c>
      <c r="G129" s="2">
        <v>42736</v>
      </c>
      <c r="H129" s="3" t="s">
        <v>133</v>
      </c>
      <c r="I129" s="3" t="s">
        <v>134</v>
      </c>
      <c r="J129" s="3" t="s">
        <v>506</v>
      </c>
    </row>
    <row r="130" spans="1:10" x14ac:dyDescent="0.35">
      <c r="A130">
        <v>86</v>
      </c>
      <c r="B130" s="1" t="s">
        <v>127</v>
      </c>
      <c r="C130" s="1" t="s">
        <v>128</v>
      </c>
      <c r="D130">
        <v>21</v>
      </c>
      <c r="E130" s="1" t="s">
        <v>442</v>
      </c>
      <c r="F130" s="1" t="s">
        <v>68</v>
      </c>
      <c r="G130" s="2">
        <v>43101</v>
      </c>
      <c r="H130" s="3" t="s">
        <v>135</v>
      </c>
      <c r="I130" s="3" t="s">
        <v>136</v>
      </c>
      <c r="J130" s="3" t="s">
        <v>507</v>
      </c>
    </row>
    <row r="131" spans="1:10" x14ac:dyDescent="0.35">
      <c r="A131">
        <v>86</v>
      </c>
      <c r="B131" s="1" t="s">
        <v>127</v>
      </c>
      <c r="C131" s="1" t="s">
        <v>128</v>
      </c>
      <c r="D131">
        <v>21</v>
      </c>
      <c r="E131" s="1" t="s">
        <v>442</v>
      </c>
      <c r="F131" s="1" t="s">
        <v>68</v>
      </c>
      <c r="G131" s="2">
        <v>43466</v>
      </c>
      <c r="H131" s="3" t="s">
        <v>137</v>
      </c>
      <c r="I131" s="3" t="s">
        <v>138</v>
      </c>
      <c r="J131" s="3" t="s">
        <v>508</v>
      </c>
    </row>
    <row r="132" spans="1:10" x14ac:dyDescent="0.35">
      <c r="A132">
        <v>765</v>
      </c>
      <c r="B132" s="1" t="s">
        <v>271</v>
      </c>
      <c r="C132" s="1" t="s">
        <v>272</v>
      </c>
      <c r="D132">
        <v>20</v>
      </c>
      <c r="E132" s="1" t="s">
        <v>453</v>
      </c>
      <c r="F132" s="1" t="s">
        <v>6</v>
      </c>
      <c r="G132" s="2">
        <v>42005</v>
      </c>
      <c r="H132" s="3" t="s">
        <v>273</v>
      </c>
      <c r="I132" s="3" t="s">
        <v>274</v>
      </c>
      <c r="J132" s="3" t="s">
        <v>509</v>
      </c>
    </row>
    <row r="133" spans="1:10" x14ac:dyDescent="0.35">
      <c r="A133">
        <v>765</v>
      </c>
      <c r="B133" s="1" t="s">
        <v>271</v>
      </c>
      <c r="C133" s="1" t="s">
        <v>272</v>
      </c>
      <c r="D133">
        <v>20</v>
      </c>
      <c r="E133" s="1" t="s">
        <v>453</v>
      </c>
      <c r="F133" s="1" t="s">
        <v>6</v>
      </c>
      <c r="G133" s="2">
        <v>42370</v>
      </c>
      <c r="H133" s="3" t="s">
        <v>275</v>
      </c>
      <c r="I133" s="3" t="s">
        <v>276</v>
      </c>
      <c r="J133" s="3" t="s">
        <v>510</v>
      </c>
    </row>
    <row r="134" spans="1:10" x14ac:dyDescent="0.35">
      <c r="A134">
        <v>765</v>
      </c>
      <c r="B134" s="1" t="s">
        <v>271</v>
      </c>
      <c r="C134" s="1" t="s">
        <v>272</v>
      </c>
      <c r="D134">
        <v>20</v>
      </c>
      <c r="E134" s="1" t="s">
        <v>453</v>
      </c>
      <c r="F134" s="1" t="s">
        <v>6</v>
      </c>
      <c r="G134" s="2">
        <v>42736</v>
      </c>
      <c r="H134" s="3" t="s">
        <v>277</v>
      </c>
      <c r="I134" s="3" t="s">
        <v>278</v>
      </c>
      <c r="J134" s="3" t="s">
        <v>511</v>
      </c>
    </row>
    <row r="135" spans="1:10" x14ac:dyDescent="0.35">
      <c r="A135">
        <v>765</v>
      </c>
      <c r="B135" s="1" t="s">
        <v>271</v>
      </c>
      <c r="C135" s="1" t="s">
        <v>272</v>
      </c>
      <c r="D135">
        <v>20</v>
      </c>
      <c r="E135" s="1" t="s">
        <v>453</v>
      </c>
      <c r="F135" s="1" t="s">
        <v>6</v>
      </c>
      <c r="G135" s="2">
        <v>43101</v>
      </c>
      <c r="H135" s="3" t="s">
        <v>279</v>
      </c>
      <c r="I135" s="3" t="s">
        <v>280</v>
      </c>
      <c r="J135" s="3" t="s">
        <v>512</v>
      </c>
    </row>
    <row r="136" spans="1:10" x14ac:dyDescent="0.35">
      <c r="A136">
        <v>765</v>
      </c>
      <c r="B136" s="1" t="s">
        <v>271</v>
      </c>
      <c r="C136" s="1" t="s">
        <v>272</v>
      </c>
      <c r="D136">
        <v>20</v>
      </c>
      <c r="E136" s="1" t="s">
        <v>453</v>
      </c>
      <c r="F136" s="1" t="s">
        <v>6</v>
      </c>
      <c r="G136" s="2">
        <v>43466</v>
      </c>
      <c r="H136" s="3" t="s">
        <v>281</v>
      </c>
      <c r="I136" s="3" t="s">
        <v>282</v>
      </c>
      <c r="J136" s="3" t="s">
        <v>513</v>
      </c>
    </row>
    <row r="137" spans="1:10" x14ac:dyDescent="0.35">
      <c r="A137">
        <v>88</v>
      </c>
      <c r="B137" s="1" t="s">
        <v>139</v>
      </c>
      <c r="C137" s="1" t="s">
        <v>140</v>
      </c>
      <c r="D137">
        <v>21</v>
      </c>
      <c r="E137" s="1" t="s">
        <v>442</v>
      </c>
      <c r="F137" s="1" t="s">
        <v>68</v>
      </c>
      <c r="G137" s="2">
        <v>42005</v>
      </c>
      <c r="H137" s="3" t="s">
        <v>141</v>
      </c>
      <c r="I137" s="3" t="s">
        <v>142</v>
      </c>
      <c r="J137" s="3">
        <v>926</v>
      </c>
    </row>
    <row r="138" spans="1:10" x14ac:dyDescent="0.35">
      <c r="A138">
        <v>88</v>
      </c>
      <c r="B138" s="1" t="s">
        <v>139</v>
      </c>
      <c r="C138" s="1" t="s">
        <v>140</v>
      </c>
      <c r="D138">
        <v>21</v>
      </c>
      <c r="E138" s="1" t="s">
        <v>442</v>
      </c>
      <c r="F138" s="1" t="s">
        <v>68</v>
      </c>
      <c r="G138" s="2">
        <v>42370</v>
      </c>
      <c r="H138" s="3" t="s">
        <v>143</v>
      </c>
      <c r="I138" s="3" t="s">
        <v>144</v>
      </c>
      <c r="J138" s="3">
        <v>919</v>
      </c>
    </row>
    <row r="139" spans="1:10" x14ac:dyDescent="0.35">
      <c r="A139">
        <v>88</v>
      </c>
      <c r="B139" s="1" t="s">
        <v>139</v>
      </c>
      <c r="C139" s="1" t="s">
        <v>140</v>
      </c>
      <c r="D139">
        <v>21</v>
      </c>
      <c r="E139" s="1" t="s">
        <v>442</v>
      </c>
      <c r="F139" s="1" t="s">
        <v>68</v>
      </c>
      <c r="G139" s="2">
        <v>42736</v>
      </c>
      <c r="H139" s="3" t="s">
        <v>145</v>
      </c>
      <c r="I139" s="3" t="s">
        <v>146</v>
      </c>
      <c r="J139" s="3">
        <v>941</v>
      </c>
    </row>
    <row r="140" spans="1:10" x14ac:dyDescent="0.35">
      <c r="A140">
        <v>88</v>
      </c>
      <c r="B140" s="1" t="s">
        <v>139</v>
      </c>
      <c r="C140" s="1" t="s">
        <v>140</v>
      </c>
      <c r="D140">
        <v>21</v>
      </c>
      <c r="E140" s="1" t="s">
        <v>442</v>
      </c>
      <c r="F140" s="1" t="s">
        <v>68</v>
      </c>
      <c r="G140" s="2">
        <v>43101</v>
      </c>
      <c r="H140" s="3" t="s">
        <v>147</v>
      </c>
      <c r="I140" s="3" t="s">
        <v>148</v>
      </c>
      <c r="J140" s="3">
        <v>932</v>
      </c>
    </row>
    <row r="141" spans="1:10" x14ac:dyDescent="0.35">
      <c r="A141">
        <v>88</v>
      </c>
      <c r="B141" s="1" t="s">
        <v>139</v>
      </c>
      <c r="C141" s="1" t="s">
        <v>140</v>
      </c>
      <c r="D141">
        <v>21</v>
      </c>
      <c r="E141" s="1" t="s">
        <v>442</v>
      </c>
      <c r="F141" s="1" t="s">
        <v>68</v>
      </c>
      <c r="G141" s="2">
        <v>43466</v>
      </c>
      <c r="H141" s="3" t="s">
        <v>149</v>
      </c>
      <c r="I141" s="3" t="s">
        <v>150</v>
      </c>
      <c r="J141" s="3">
        <v>936</v>
      </c>
    </row>
    <row r="142" spans="1:10" x14ac:dyDescent="0.35">
      <c r="A142">
        <v>90</v>
      </c>
      <c r="B142" s="1" t="s">
        <v>151</v>
      </c>
      <c r="C142" s="1" t="s">
        <v>152</v>
      </c>
      <c r="D142">
        <v>21</v>
      </c>
      <c r="E142" s="1" t="s">
        <v>442</v>
      </c>
      <c r="F142" s="1" t="s">
        <v>68</v>
      </c>
      <c r="G142" s="2">
        <v>42005</v>
      </c>
      <c r="H142" s="3" t="s">
        <v>153</v>
      </c>
      <c r="I142" s="3" t="s">
        <v>154</v>
      </c>
      <c r="J142" s="3">
        <v>55635</v>
      </c>
    </row>
    <row r="143" spans="1:10" x14ac:dyDescent="0.35">
      <c r="A143">
        <v>90</v>
      </c>
      <c r="B143" s="1" t="s">
        <v>151</v>
      </c>
      <c r="C143" s="1" t="s">
        <v>152</v>
      </c>
      <c r="D143">
        <v>21</v>
      </c>
      <c r="E143" s="1" t="s">
        <v>442</v>
      </c>
      <c r="F143" s="1" t="s">
        <v>68</v>
      </c>
      <c r="G143" s="2">
        <v>42370</v>
      </c>
      <c r="H143" s="3" t="s">
        <v>155</v>
      </c>
      <c r="I143" s="3" t="s">
        <v>156</v>
      </c>
      <c r="J143" s="3">
        <v>55439</v>
      </c>
    </row>
    <row r="144" spans="1:10" x14ac:dyDescent="0.35">
      <c r="A144">
        <v>90</v>
      </c>
      <c r="B144" s="1" t="s">
        <v>151</v>
      </c>
      <c r="C144" s="1" t="s">
        <v>152</v>
      </c>
      <c r="D144">
        <v>21</v>
      </c>
      <c r="E144" s="1" t="s">
        <v>442</v>
      </c>
      <c r="F144" s="1" t="s">
        <v>68</v>
      </c>
      <c r="G144" s="2">
        <v>42736</v>
      </c>
      <c r="H144" s="3" t="s">
        <v>157</v>
      </c>
      <c r="I144" s="3" t="s">
        <v>158</v>
      </c>
      <c r="J144" s="3">
        <v>55695</v>
      </c>
    </row>
    <row r="145" spans="1:10" x14ac:dyDescent="0.35">
      <c r="A145">
        <v>90</v>
      </c>
      <c r="B145" s="1" t="s">
        <v>151</v>
      </c>
      <c r="C145" s="1" t="s">
        <v>152</v>
      </c>
      <c r="D145">
        <v>21</v>
      </c>
      <c r="E145" s="1" t="s">
        <v>442</v>
      </c>
      <c r="F145" s="1" t="s">
        <v>68</v>
      </c>
      <c r="G145" s="2">
        <v>43101</v>
      </c>
      <c r="H145" s="3" t="s">
        <v>159</v>
      </c>
      <c r="I145" s="3" t="s">
        <v>160</v>
      </c>
      <c r="J145" s="3">
        <v>55889</v>
      </c>
    </row>
    <row r="146" spans="1:10" x14ac:dyDescent="0.35">
      <c r="A146">
        <v>90</v>
      </c>
      <c r="B146" s="1" t="s">
        <v>151</v>
      </c>
      <c r="C146" s="1" t="s">
        <v>152</v>
      </c>
      <c r="D146">
        <v>21</v>
      </c>
      <c r="E146" s="1" t="s">
        <v>442</v>
      </c>
      <c r="F146" s="1" t="s">
        <v>68</v>
      </c>
      <c r="G146" s="2">
        <v>43466</v>
      </c>
      <c r="H146" s="3" t="s">
        <v>161</v>
      </c>
      <c r="I146" s="3" t="s">
        <v>162</v>
      </c>
      <c r="J146" s="3">
        <v>55938</v>
      </c>
    </row>
    <row r="147" spans="1:10" x14ac:dyDescent="0.35">
      <c r="A147">
        <v>37</v>
      </c>
      <c r="B147" s="1" t="s">
        <v>42</v>
      </c>
      <c r="C147" s="1" t="s">
        <v>43</v>
      </c>
      <c r="D147">
        <v>20</v>
      </c>
      <c r="E147" s="1" t="s">
        <v>453</v>
      </c>
      <c r="F147" s="1" t="s">
        <v>6</v>
      </c>
      <c r="G147" s="2">
        <v>42005</v>
      </c>
      <c r="H147" s="3" t="s">
        <v>44</v>
      </c>
      <c r="I147" s="3" t="s">
        <v>45</v>
      </c>
      <c r="J147" s="3" t="s">
        <v>514</v>
      </c>
    </row>
    <row r="148" spans="1:10" x14ac:dyDescent="0.35">
      <c r="A148">
        <v>37</v>
      </c>
      <c r="B148" s="1" t="s">
        <v>42</v>
      </c>
      <c r="C148" s="1" t="s">
        <v>43</v>
      </c>
      <c r="D148">
        <v>20</v>
      </c>
      <c r="E148" s="1" t="s">
        <v>453</v>
      </c>
      <c r="F148" s="1" t="s">
        <v>6</v>
      </c>
      <c r="G148" s="2">
        <v>42370</v>
      </c>
      <c r="H148" s="3" t="s">
        <v>46</v>
      </c>
      <c r="I148" s="3" t="s">
        <v>47</v>
      </c>
      <c r="J148" s="3" t="s">
        <v>515</v>
      </c>
    </row>
    <row r="149" spans="1:10" x14ac:dyDescent="0.35">
      <c r="A149">
        <v>37</v>
      </c>
      <c r="B149" s="1" t="s">
        <v>42</v>
      </c>
      <c r="C149" s="1" t="s">
        <v>43</v>
      </c>
      <c r="D149">
        <v>20</v>
      </c>
      <c r="E149" s="1" t="s">
        <v>453</v>
      </c>
      <c r="F149" s="1" t="s">
        <v>6</v>
      </c>
      <c r="G149" s="2">
        <v>42736</v>
      </c>
      <c r="H149" s="3" t="s">
        <v>48</v>
      </c>
      <c r="I149" s="3" t="s">
        <v>49</v>
      </c>
      <c r="J149" s="3" t="s">
        <v>516</v>
      </c>
    </row>
    <row r="150" spans="1:10" x14ac:dyDescent="0.35">
      <c r="A150">
        <v>37</v>
      </c>
      <c r="B150" s="1" t="s">
        <v>42</v>
      </c>
      <c r="C150" s="1" t="s">
        <v>43</v>
      </c>
      <c r="D150">
        <v>20</v>
      </c>
      <c r="E150" s="1" t="s">
        <v>453</v>
      </c>
      <c r="F150" s="1" t="s">
        <v>6</v>
      </c>
      <c r="G150" s="2">
        <v>43101</v>
      </c>
      <c r="H150" s="3" t="s">
        <v>50</v>
      </c>
      <c r="I150" s="3" t="s">
        <v>51</v>
      </c>
      <c r="J150" s="3" t="s">
        <v>517</v>
      </c>
    </row>
    <row r="151" spans="1:10" x14ac:dyDescent="0.35">
      <c r="A151">
        <v>37</v>
      </c>
      <c r="B151" s="1" t="s">
        <v>42</v>
      </c>
      <c r="C151" s="1" t="s">
        <v>43</v>
      </c>
      <c r="D151">
        <v>20</v>
      </c>
      <c r="E151" s="1" t="s">
        <v>453</v>
      </c>
      <c r="F151" s="1" t="s">
        <v>6</v>
      </c>
      <c r="G151" s="2">
        <v>43466</v>
      </c>
      <c r="H151" s="3" t="s">
        <v>52</v>
      </c>
      <c r="I151" s="3" t="s">
        <v>53</v>
      </c>
      <c r="J151" s="3" t="s">
        <v>518</v>
      </c>
    </row>
    <row r="152" spans="1:10" x14ac:dyDescent="0.35">
      <c r="A152">
        <v>1900</v>
      </c>
      <c r="B152" s="1" t="s">
        <v>385</v>
      </c>
      <c r="C152" s="1" t="s">
        <v>386</v>
      </c>
      <c r="D152">
        <v>21</v>
      </c>
      <c r="E152" s="1" t="s">
        <v>442</v>
      </c>
      <c r="F152" s="1" t="s">
        <v>68</v>
      </c>
      <c r="G152" s="2">
        <v>42005</v>
      </c>
      <c r="H152" s="5">
        <f>4527*0.5113+38939</f>
        <v>41253.655100000004</v>
      </c>
      <c r="I152" s="6">
        <f>(4527*0.5113*175919+38939*190035)/including_population[[#This Row],[imputed_stock]]</f>
        <v>189242.98117615521</v>
      </c>
      <c r="J152" s="3">
        <f>ROUND(10879*0.5065+84164,0)</f>
        <v>89674</v>
      </c>
    </row>
    <row r="153" spans="1:10" x14ac:dyDescent="0.35">
      <c r="A153">
        <v>1900</v>
      </c>
      <c r="B153" s="1" t="s">
        <v>385</v>
      </c>
      <c r="C153" s="1" t="s">
        <v>386</v>
      </c>
      <c r="D153">
        <v>21</v>
      </c>
      <c r="E153" s="1" t="s">
        <v>442</v>
      </c>
      <c r="F153" s="1" t="s">
        <v>68</v>
      </c>
      <c r="G153" s="2">
        <v>42370</v>
      </c>
      <c r="H153" s="5">
        <f>4515*0.5113+39013</f>
        <v>41321.519500000002</v>
      </c>
      <c r="I153" s="6">
        <f>(4515*0.5113*174378+39013*199005)/including_population[[#This Row],[imputed_stock]]</f>
        <v>197629.15732977825</v>
      </c>
      <c r="J153" s="3">
        <f>ROUND(10833*0.5065+84048,0)</f>
        <v>89535</v>
      </c>
    </row>
    <row r="154" spans="1:10" x14ac:dyDescent="0.35">
      <c r="A154">
        <v>1900</v>
      </c>
      <c r="B154" s="1" t="s">
        <v>385</v>
      </c>
      <c r="C154" s="1" t="s">
        <v>386</v>
      </c>
      <c r="D154">
        <v>21</v>
      </c>
      <c r="E154" s="1" t="s">
        <v>442</v>
      </c>
      <c r="F154" s="1" t="s">
        <v>68</v>
      </c>
      <c r="G154" s="2">
        <v>42736</v>
      </c>
      <c r="H154" s="5">
        <f>39117+4528*0.5113</f>
        <v>41432.166400000002</v>
      </c>
      <c r="I154" s="6">
        <f>(39117*206713+4528*0.5113*213070)/including_population[[#This Row],[imputed_stock]]</f>
        <v>207068.21948484931</v>
      </c>
      <c r="J154" s="3">
        <f>ROUND(10746*0.5065+84158,0)</f>
        <v>89601</v>
      </c>
    </row>
    <row r="155" spans="1:10" x14ac:dyDescent="0.35">
      <c r="A155">
        <v>1900</v>
      </c>
      <c r="B155" s="1" t="s">
        <v>385</v>
      </c>
      <c r="C155" s="1" t="s">
        <v>386</v>
      </c>
      <c r="D155">
        <v>21</v>
      </c>
      <c r="E155" s="1" t="s">
        <v>442</v>
      </c>
      <c r="F155" s="1" t="s">
        <v>68</v>
      </c>
      <c r="G155" s="2">
        <v>43101</v>
      </c>
      <c r="H155" s="4">
        <v>41599</v>
      </c>
      <c r="I155" s="3" t="s">
        <v>553</v>
      </c>
      <c r="J155" s="3">
        <v>89594</v>
      </c>
    </row>
    <row r="156" spans="1:10" x14ac:dyDescent="0.35">
      <c r="A156">
        <v>1900</v>
      </c>
      <c r="B156" s="1" t="s">
        <v>385</v>
      </c>
      <c r="C156" s="1" t="s">
        <v>386</v>
      </c>
      <c r="D156">
        <v>21</v>
      </c>
      <c r="E156" s="1" t="s">
        <v>442</v>
      </c>
      <c r="F156" s="1" t="s">
        <v>68</v>
      </c>
      <c r="G156" s="2">
        <v>43466</v>
      </c>
      <c r="H156" s="4">
        <v>41915</v>
      </c>
      <c r="I156" s="3" t="s">
        <v>387</v>
      </c>
      <c r="J156" s="3">
        <v>89710</v>
      </c>
    </row>
    <row r="157" spans="1:10" x14ac:dyDescent="0.35">
      <c r="A157">
        <v>93</v>
      </c>
      <c r="B157" s="1" t="s">
        <v>163</v>
      </c>
      <c r="C157" s="1" t="s">
        <v>164</v>
      </c>
      <c r="D157">
        <v>21</v>
      </c>
      <c r="E157" s="1" t="s">
        <v>442</v>
      </c>
      <c r="F157" s="1" t="s">
        <v>68</v>
      </c>
      <c r="G157" s="2">
        <v>42005</v>
      </c>
      <c r="H157" s="3" t="s">
        <v>165</v>
      </c>
      <c r="I157" s="3" t="s">
        <v>166</v>
      </c>
      <c r="J157" s="3" t="s">
        <v>519</v>
      </c>
    </row>
    <row r="158" spans="1:10" x14ac:dyDescent="0.35">
      <c r="A158">
        <v>93</v>
      </c>
      <c r="B158" s="1" t="s">
        <v>163</v>
      </c>
      <c r="C158" s="1" t="s">
        <v>164</v>
      </c>
      <c r="D158">
        <v>21</v>
      </c>
      <c r="E158" s="1" t="s">
        <v>442</v>
      </c>
      <c r="F158" s="1" t="s">
        <v>68</v>
      </c>
      <c r="G158" s="2">
        <v>42370</v>
      </c>
      <c r="H158" s="3" t="s">
        <v>167</v>
      </c>
      <c r="I158" s="3" t="s">
        <v>168</v>
      </c>
      <c r="J158" s="3" t="s">
        <v>520</v>
      </c>
    </row>
    <row r="159" spans="1:10" x14ac:dyDescent="0.35">
      <c r="A159">
        <v>93</v>
      </c>
      <c r="B159" s="1" t="s">
        <v>163</v>
      </c>
      <c r="C159" s="1" t="s">
        <v>164</v>
      </c>
      <c r="D159">
        <v>21</v>
      </c>
      <c r="E159" s="1" t="s">
        <v>442</v>
      </c>
      <c r="F159" s="1" t="s">
        <v>68</v>
      </c>
      <c r="G159" s="2">
        <v>42736</v>
      </c>
      <c r="H159" s="3" t="s">
        <v>169</v>
      </c>
      <c r="I159" s="3" t="s">
        <v>170</v>
      </c>
      <c r="J159" s="3" t="s">
        <v>521</v>
      </c>
    </row>
    <row r="160" spans="1:10" x14ac:dyDescent="0.35">
      <c r="A160">
        <v>93</v>
      </c>
      <c r="B160" s="1" t="s">
        <v>163</v>
      </c>
      <c r="C160" s="1" t="s">
        <v>164</v>
      </c>
      <c r="D160">
        <v>21</v>
      </c>
      <c r="E160" s="1" t="s">
        <v>442</v>
      </c>
      <c r="F160" s="1" t="s">
        <v>68</v>
      </c>
      <c r="G160" s="2">
        <v>43101</v>
      </c>
      <c r="H160" s="3" t="s">
        <v>171</v>
      </c>
      <c r="I160" s="3" t="s">
        <v>172</v>
      </c>
      <c r="J160" s="3" t="s">
        <v>522</v>
      </c>
    </row>
    <row r="161" spans="1:10" x14ac:dyDescent="0.35">
      <c r="A161">
        <v>93</v>
      </c>
      <c r="B161" s="1" t="s">
        <v>163</v>
      </c>
      <c r="C161" s="1" t="s">
        <v>164</v>
      </c>
      <c r="D161">
        <v>21</v>
      </c>
      <c r="E161" s="1" t="s">
        <v>442</v>
      </c>
      <c r="F161" s="1" t="s">
        <v>68</v>
      </c>
      <c r="G161" s="2">
        <v>43466</v>
      </c>
      <c r="H161" s="3" t="s">
        <v>173</v>
      </c>
      <c r="I161" s="3" t="s">
        <v>174</v>
      </c>
      <c r="J161" s="3" t="s">
        <v>523</v>
      </c>
    </row>
    <row r="162" spans="1:10" x14ac:dyDescent="0.35">
      <c r="A162">
        <v>1730</v>
      </c>
      <c r="B162" s="1" t="s">
        <v>343</v>
      </c>
      <c r="C162" s="1" t="s">
        <v>344</v>
      </c>
      <c r="D162">
        <v>22</v>
      </c>
      <c r="E162" s="1" t="s">
        <v>441</v>
      </c>
      <c r="F162" s="1" t="s">
        <v>201</v>
      </c>
      <c r="G162" s="2">
        <v>42005</v>
      </c>
      <c r="H162" s="3" t="s">
        <v>524</v>
      </c>
      <c r="I162" s="3" t="s">
        <v>345</v>
      </c>
      <c r="J162" s="3">
        <v>32570</v>
      </c>
    </row>
    <row r="163" spans="1:10" x14ac:dyDescent="0.35">
      <c r="A163">
        <v>1730</v>
      </c>
      <c r="B163" s="1" t="s">
        <v>343</v>
      </c>
      <c r="C163" s="1" t="s">
        <v>344</v>
      </c>
      <c r="D163">
        <v>22</v>
      </c>
      <c r="E163" s="1" t="s">
        <v>441</v>
      </c>
      <c r="F163" s="1" t="s">
        <v>201</v>
      </c>
      <c r="G163" s="2">
        <v>42370</v>
      </c>
      <c r="H163" s="3" t="s">
        <v>525</v>
      </c>
      <c r="I163" s="3" t="s">
        <v>346</v>
      </c>
      <c r="J163" s="3">
        <v>32804</v>
      </c>
    </row>
    <row r="164" spans="1:10" x14ac:dyDescent="0.35">
      <c r="A164">
        <v>1730</v>
      </c>
      <c r="B164" s="1" t="s">
        <v>343</v>
      </c>
      <c r="C164" s="1" t="s">
        <v>344</v>
      </c>
      <c r="D164">
        <v>22</v>
      </c>
      <c r="E164" s="1" t="s">
        <v>441</v>
      </c>
      <c r="F164" s="1" t="s">
        <v>201</v>
      </c>
      <c r="G164" s="2">
        <v>42736</v>
      </c>
      <c r="H164" s="3" t="s">
        <v>526</v>
      </c>
      <c r="I164" s="3" t="s">
        <v>347</v>
      </c>
      <c r="J164" s="3">
        <v>33280</v>
      </c>
    </row>
    <row r="165" spans="1:10" x14ac:dyDescent="0.35">
      <c r="A165">
        <v>1730</v>
      </c>
      <c r="B165" s="1" t="s">
        <v>343</v>
      </c>
      <c r="C165" s="1" t="s">
        <v>344</v>
      </c>
      <c r="D165">
        <v>22</v>
      </c>
      <c r="E165" s="1" t="s">
        <v>441</v>
      </c>
      <c r="F165" s="1" t="s">
        <v>201</v>
      </c>
      <c r="G165" s="2">
        <v>43101</v>
      </c>
      <c r="H165" s="3" t="s">
        <v>527</v>
      </c>
      <c r="I165" s="3" t="s">
        <v>348</v>
      </c>
      <c r="J165" s="3">
        <v>33462</v>
      </c>
    </row>
    <row r="166" spans="1:10" x14ac:dyDescent="0.35">
      <c r="A166">
        <v>1730</v>
      </c>
      <c r="B166" s="1" t="s">
        <v>343</v>
      </c>
      <c r="C166" s="1" t="s">
        <v>344</v>
      </c>
      <c r="D166">
        <v>22</v>
      </c>
      <c r="E166" s="1" t="s">
        <v>441</v>
      </c>
      <c r="F166" s="1" t="s">
        <v>201</v>
      </c>
      <c r="G166" s="2">
        <v>43466</v>
      </c>
      <c r="H166" s="3" t="s">
        <v>528</v>
      </c>
      <c r="I166" s="3" t="s">
        <v>349</v>
      </c>
      <c r="J166" s="3">
        <v>33698</v>
      </c>
    </row>
    <row r="167" spans="1:10" x14ac:dyDescent="0.35">
      <c r="A167">
        <v>737</v>
      </c>
      <c r="B167" s="1" t="s">
        <v>259</v>
      </c>
      <c r="C167" s="1" t="s">
        <v>260</v>
      </c>
      <c r="D167">
        <v>21</v>
      </c>
      <c r="E167" s="1" t="s">
        <v>442</v>
      </c>
      <c r="F167" s="1" t="s">
        <v>68</v>
      </c>
      <c r="G167" s="2">
        <v>42005</v>
      </c>
      <c r="H167" s="3" t="s">
        <v>261</v>
      </c>
      <c r="I167" s="3" t="s">
        <v>262</v>
      </c>
      <c r="J167" s="3" t="s">
        <v>529</v>
      </c>
    </row>
    <row r="168" spans="1:10" x14ac:dyDescent="0.35">
      <c r="A168">
        <v>737</v>
      </c>
      <c r="B168" s="1" t="s">
        <v>259</v>
      </c>
      <c r="C168" s="1" t="s">
        <v>260</v>
      </c>
      <c r="D168">
        <v>21</v>
      </c>
      <c r="E168" s="1" t="s">
        <v>442</v>
      </c>
      <c r="F168" s="1" t="s">
        <v>68</v>
      </c>
      <c r="G168" s="2">
        <v>42370</v>
      </c>
      <c r="H168" s="3" t="s">
        <v>263</v>
      </c>
      <c r="I168" s="3" t="s">
        <v>264</v>
      </c>
      <c r="J168" s="3" t="s">
        <v>530</v>
      </c>
    </row>
    <row r="169" spans="1:10" x14ac:dyDescent="0.35">
      <c r="A169">
        <v>737</v>
      </c>
      <c r="B169" s="1" t="s">
        <v>259</v>
      </c>
      <c r="C169" s="1" t="s">
        <v>260</v>
      </c>
      <c r="D169">
        <v>21</v>
      </c>
      <c r="E169" s="1" t="s">
        <v>442</v>
      </c>
      <c r="F169" s="1" t="s">
        <v>68</v>
      </c>
      <c r="G169" s="2">
        <v>42736</v>
      </c>
      <c r="H169" s="3" t="s">
        <v>265</v>
      </c>
      <c r="I169" s="3" t="s">
        <v>266</v>
      </c>
      <c r="J169" s="3" t="s">
        <v>531</v>
      </c>
    </row>
    <row r="170" spans="1:10" x14ac:dyDescent="0.35">
      <c r="A170">
        <v>737</v>
      </c>
      <c r="B170" s="1" t="s">
        <v>259</v>
      </c>
      <c r="C170" s="1" t="s">
        <v>260</v>
      </c>
      <c r="D170">
        <v>21</v>
      </c>
      <c r="E170" s="1" t="s">
        <v>442</v>
      </c>
      <c r="F170" s="1" t="s">
        <v>68</v>
      </c>
      <c r="G170" s="2">
        <v>43101</v>
      </c>
      <c r="H170" s="3" t="s">
        <v>267</v>
      </c>
      <c r="I170" s="3" t="s">
        <v>268</v>
      </c>
      <c r="J170" s="3" t="s">
        <v>532</v>
      </c>
    </row>
    <row r="171" spans="1:10" x14ac:dyDescent="0.35">
      <c r="A171">
        <v>737</v>
      </c>
      <c r="B171" s="1" t="s">
        <v>259</v>
      </c>
      <c r="C171" s="1" t="s">
        <v>260</v>
      </c>
      <c r="D171">
        <v>21</v>
      </c>
      <c r="E171" s="1" t="s">
        <v>442</v>
      </c>
      <c r="F171" s="1" t="s">
        <v>68</v>
      </c>
      <c r="G171" s="2">
        <v>43466</v>
      </c>
      <c r="H171" s="3" t="s">
        <v>269</v>
      </c>
      <c r="I171" s="3" t="s">
        <v>270</v>
      </c>
      <c r="J171" s="3" t="s">
        <v>533</v>
      </c>
    </row>
    <row r="172" spans="1:10" x14ac:dyDescent="0.35">
      <c r="A172">
        <v>47</v>
      </c>
      <c r="B172" s="1" t="s">
        <v>54</v>
      </c>
      <c r="C172" s="1" t="s">
        <v>55</v>
      </c>
      <c r="D172">
        <v>20</v>
      </c>
      <c r="E172" s="1" t="s">
        <v>453</v>
      </c>
      <c r="F172" s="1" t="s">
        <v>6</v>
      </c>
      <c r="G172" s="2">
        <v>42005</v>
      </c>
      <c r="H172" s="3" t="s">
        <v>56</v>
      </c>
      <c r="I172" s="3" t="s">
        <v>57</v>
      </c>
      <c r="J172" s="3" t="s">
        <v>534</v>
      </c>
    </row>
    <row r="173" spans="1:10" x14ac:dyDescent="0.35">
      <c r="A173">
        <v>47</v>
      </c>
      <c r="B173" s="1" t="s">
        <v>54</v>
      </c>
      <c r="C173" s="1" t="s">
        <v>55</v>
      </c>
      <c r="D173">
        <v>20</v>
      </c>
      <c r="E173" s="1" t="s">
        <v>453</v>
      </c>
      <c r="F173" s="1" t="s">
        <v>6</v>
      </c>
      <c r="G173" s="2">
        <v>42370</v>
      </c>
      <c r="H173" s="3" t="s">
        <v>58</v>
      </c>
      <c r="I173" s="3" t="s">
        <v>59</v>
      </c>
      <c r="J173" s="3" t="s">
        <v>535</v>
      </c>
    </row>
    <row r="174" spans="1:10" x14ac:dyDescent="0.35">
      <c r="A174">
        <v>47</v>
      </c>
      <c r="B174" s="1" t="s">
        <v>54</v>
      </c>
      <c r="C174" s="1" t="s">
        <v>55</v>
      </c>
      <c r="D174">
        <v>20</v>
      </c>
      <c r="E174" s="1" t="s">
        <v>453</v>
      </c>
      <c r="F174" s="1" t="s">
        <v>6</v>
      </c>
      <c r="G174" s="2">
        <v>42736</v>
      </c>
      <c r="H174" s="3" t="s">
        <v>60</v>
      </c>
      <c r="I174" s="3" t="s">
        <v>61</v>
      </c>
      <c r="J174" s="3" t="s">
        <v>536</v>
      </c>
    </row>
    <row r="175" spans="1:10" x14ac:dyDescent="0.35">
      <c r="A175">
        <v>47</v>
      </c>
      <c r="B175" s="1" t="s">
        <v>54</v>
      </c>
      <c r="C175" s="1" t="s">
        <v>55</v>
      </c>
      <c r="D175">
        <v>20</v>
      </c>
      <c r="E175" s="1" t="s">
        <v>453</v>
      </c>
      <c r="F175" s="1" t="s">
        <v>6</v>
      </c>
      <c r="G175" s="2">
        <v>43101</v>
      </c>
      <c r="H175" s="3" t="s">
        <v>62</v>
      </c>
      <c r="I175" s="3" t="s">
        <v>63</v>
      </c>
      <c r="J175" s="3" t="s">
        <v>537</v>
      </c>
    </row>
    <row r="176" spans="1:10" x14ac:dyDescent="0.35">
      <c r="A176">
        <v>47</v>
      </c>
      <c r="B176" s="1" t="s">
        <v>54</v>
      </c>
      <c r="C176" s="1" t="s">
        <v>55</v>
      </c>
      <c r="D176">
        <v>20</v>
      </c>
      <c r="E176" s="1" t="s">
        <v>453</v>
      </c>
      <c r="F176" s="1" t="s">
        <v>6</v>
      </c>
      <c r="G176" s="2">
        <v>43466</v>
      </c>
      <c r="H176" s="3" t="s">
        <v>64</v>
      </c>
      <c r="I176" s="3" t="s">
        <v>65</v>
      </c>
      <c r="J176" s="3" t="s">
        <v>538</v>
      </c>
    </row>
    <row r="177" spans="1:10" x14ac:dyDescent="0.35">
      <c r="A177">
        <v>96</v>
      </c>
      <c r="B177" s="1" t="s">
        <v>175</v>
      </c>
      <c r="C177" s="1" t="s">
        <v>176</v>
      </c>
      <c r="D177">
        <v>21</v>
      </c>
      <c r="E177" s="1" t="s">
        <v>442</v>
      </c>
      <c r="F177" s="1" t="s">
        <v>68</v>
      </c>
      <c r="G177" s="2">
        <v>42005</v>
      </c>
      <c r="H177" s="3" t="s">
        <v>177</v>
      </c>
      <c r="I177" s="3" t="s">
        <v>178</v>
      </c>
      <c r="J177" s="3" t="s">
        <v>539</v>
      </c>
    </row>
    <row r="178" spans="1:10" x14ac:dyDescent="0.35">
      <c r="A178">
        <v>96</v>
      </c>
      <c r="B178" s="1" t="s">
        <v>175</v>
      </c>
      <c r="C178" s="1" t="s">
        <v>176</v>
      </c>
      <c r="D178">
        <v>21</v>
      </c>
      <c r="E178" s="1" t="s">
        <v>442</v>
      </c>
      <c r="F178" s="1" t="s">
        <v>68</v>
      </c>
      <c r="G178" s="2">
        <v>42370</v>
      </c>
      <c r="H178" s="3" t="s">
        <v>179</v>
      </c>
      <c r="I178" s="3" t="s">
        <v>180</v>
      </c>
      <c r="J178" s="3" t="s">
        <v>540</v>
      </c>
    </row>
    <row r="179" spans="1:10" x14ac:dyDescent="0.35">
      <c r="A179">
        <v>96</v>
      </c>
      <c r="B179" s="1" t="s">
        <v>175</v>
      </c>
      <c r="C179" s="1" t="s">
        <v>176</v>
      </c>
      <c r="D179">
        <v>21</v>
      </c>
      <c r="E179" s="1" t="s">
        <v>442</v>
      </c>
      <c r="F179" s="1" t="s">
        <v>68</v>
      </c>
      <c r="G179" s="2">
        <v>42736</v>
      </c>
      <c r="H179" s="3" t="s">
        <v>181</v>
      </c>
      <c r="I179" s="3" t="s">
        <v>182</v>
      </c>
      <c r="J179" s="3" t="s">
        <v>541</v>
      </c>
    </row>
    <row r="180" spans="1:10" x14ac:dyDescent="0.35">
      <c r="A180">
        <v>96</v>
      </c>
      <c r="B180" s="1" t="s">
        <v>175</v>
      </c>
      <c r="C180" s="1" t="s">
        <v>176</v>
      </c>
      <c r="D180">
        <v>21</v>
      </c>
      <c r="E180" s="1" t="s">
        <v>442</v>
      </c>
      <c r="F180" s="1" t="s">
        <v>68</v>
      </c>
      <c r="G180" s="2">
        <v>43101</v>
      </c>
      <c r="H180" s="3" t="s">
        <v>183</v>
      </c>
      <c r="I180" s="3" t="s">
        <v>184</v>
      </c>
      <c r="J180" s="3" t="s">
        <v>542</v>
      </c>
    </row>
    <row r="181" spans="1:10" x14ac:dyDescent="0.35">
      <c r="A181">
        <v>96</v>
      </c>
      <c r="B181" s="1" t="s">
        <v>175</v>
      </c>
      <c r="C181" s="1" t="s">
        <v>176</v>
      </c>
      <c r="D181">
        <v>21</v>
      </c>
      <c r="E181" s="1" t="s">
        <v>442</v>
      </c>
      <c r="F181" s="1" t="s">
        <v>68</v>
      </c>
      <c r="G181" s="2">
        <v>43466</v>
      </c>
      <c r="H181" s="3" t="s">
        <v>185</v>
      </c>
      <c r="I181" s="3" t="s">
        <v>186</v>
      </c>
      <c r="J181" s="3" t="s">
        <v>543</v>
      </c>
    </row>
    <row r="182" spans="1:10" x14ac:dyDescent="0.35">
      <c r="A182">
        <v>1949</v>
      </c>
      <c r="B182" s="1" t="s">
        <v>400</v>
      </c>
      <c r="C182" s="1" t="s">
        <v>401</v>
      </c>
      <c r="D182">
        <v>21</v>
      </c>
      <c r="E182" s="1" t="s">
        <v>442</v>
      </c>
      <c r="F182" s="1" t="s">
        <v>68</v>
      </c>
      <c r="G182" s="2">
        <v>42005</v>
      </c>
      <c r="H182" s="3">
        <v>20796</v>
      </c>
      <c r="I182" s="3">
        <v>155572</v>
      </c>
      <c r="J182" s="3">
        <v>46444</v>
      </c>
    </row>
    <row r="183" spans="1:10" x14ac:dyDescent="0.35">
      <c r="A183">
        <v>1949</v>
      </c>
      <c r="B183" s="1" t="s">
        <v>400</v>
      </c>
      <c r="C183" s="1" t="s">
        <v>401</v>
      </c>
      <c r="D183">
        <v>21</v>
      </c>
      <c r="E183" s="1" t="s">
        <v>442</v>
      </c>
      <c r="F183" s="1" t="s">
        <v>68</v>
      </c>
      <c r="G183" s="2">
        <v>42370</v>
      </c>
      <c r="H183" s="3">
        <v>20848</v>
      </c>
      <c r="I183" s="3">
        <v>167234</v>
      </c>
      <c r="J183" s="3">
        <v>46237</v>
      </c>
    </row>
    <row r="184" spans="1:10" x14ac:dyDescent="0.35">
      <c r="A184">
        <v>1949</v>
      </c>
      <c r="B184" s="1" t="s">
        <v>400</v>
      </c>
      <c r="C184" s="1" t="s">
        <v>401</v>
      </c>
      <c r="D184">
        <v>21</v>
      </c>
      <c r="E184" s="1" t="s">
        <v>442</v>
      </c>
      <c r="F184" s="1" t="s">
        <v>68</v>
      </c>
      <c r="G184" s="2">
        <v>42736</v>
      </c>
      <c r="H184" s="3">
        <v>20846</v>
      </c>
      <c r="I184" s="3">
        <v>181019</v>
      </c>
      <c r="J184" s="3">
        <v>46051</v>
      </c>
    </row>
    <row r="185" spans="1:10" x14ac:dyDescent="0.35">
      <c r="A185">
        <v>1949</v>
      </c>
      <c r="B185" s="1" t="s">
        <v>400</v>
      </c>
      <c r="C185" s="1" t="s">
        <v>401</v>
      </c>
      <c r="D185">
        <v>21</v>
      </c>
      <c r="E185" s="1" t="s">
        <v>442</v>
      </c>
      <c r="F185" s="1" t="s">
        <v>68</v>
      </c>
      <c r="G185" s="2">
        <v>43101</v>
      </c>
      <c r="H185" s="4">
        <v>21003</v>
      </c>
      <c r="I185" s="3" t="s">
        <v>402</v>
      </c>
      <c r="J185" s="3">
        <v>54205</v>
      </c>
    </row>
    <row r="186" spans="1:10" x14ac:dyDescent="0.35">
      <c r="A186">
        <v>1949</v>
      </c>
      <c r="B186" s="1" t="s">
        <v>400</v>
      </c>
      <c r="C186" s="1" t="s">
        <v>401</v>
      </c>
      <c r="D186">
        <v>21</v>
      </c>
      <c r="E186" s="1" t="s">
        <v>442</v>
      </c>
      <c r="F186" s="1" t="s">
        <v>68</v>
      </c>
      <c r="G186" s="2">
        <v>43466</v>
      </c>
      <c r="H186" s="4">
        <v>21112</v>
      </c>
      <c r="I186" s="3" t="s">
        <v>403</v>
      </c>
      <c r="J186" s="3">
        <v>54132</v>
      </c>
    </row>
    <row r="187" spans="1:10" x14ac:dyDescent="0.35">
      <c r="A187">
        <v>1969</v>
      </c>
      <c r="B187" s="1" t="s">
        <v>425</v>
      </c>
      <c r="C187" s="1" t="s">
        <v>426</v>
      </c>
      <c r="D187">
        <v>20</v>
      </c>
      <c r="E187" s="1" t="s">
        <v>453</v>
      </c>
      <c r="F187" s="1" t="s">
        <v>6</v>
      </c>
      <c r="G187" s="2">
        <v>42005</v>
      </c>
      <c r="H187" s="3">
        <v>26068</v>
      </c>
      <c r="I187" s="3">
        <v>187156</v>
      </c>
      <c r="J187" s="3">
        <v>62234</v>
      </c>
    </row>
    <row r="188" spans="1:10" x14ac:dyDescent="0.35">
      <c r="A188">
        <v>1969</v>
      </c>
      <c r="B188" s="1" t="s">
        <v>425</v>
      </c>
      <c r="C188" s="1" t="s">
        <v>426</v>
      </c>
      <c r="D188">
        <v>20</v>
      </c>
      <c r="E188" s="1" t="s">
        <v>453</v>
      </c>
      <c r="F188" s="1" t="s">
        <v>6</v>
      </c>
      <c r="G188" s="2">
        <v>42370</v>
      </c>
      <c r="H188" s="3">
        <v>26255</v>
      </c>
      <c r="I188" s="3">
        <v>202790</v>
      </c>
      <c r="J188" s="3">
        <v>62363</v>
      </c>
    </row>
    <row r="189" spans="1:10" x14ac:dyDescent="0.35">
      <c r="A189">
        <v>1969</v>
      </c>
      <c r="B189" s="1" t="s">
        <v>425</v>
      </c>
      <c r="C189" s="1" t="s">
        <v>426</v>
      </c>
      <c r="D189">
        <v>20</v>
      </c>
      <c r="E189" s="1" t="s">
        <v>453</v>
      </c>
      <c r="F189" s="1" t="s">
        <v>6</v>
      </c>
      <c r="G189" s="2">
        <v>42736</v>
      </c>
      <c r="H189" s="3">
        <v>26450</v>
      </c>
      <c r="I189" s="3">
        <v>213904</v>
      </c>
      <c r="J189" s="3">
        <v>62624</v>
      </c>
    </row>
    <row r="190" spans="1:10" x14ac:dyDescent="0.35">
      <c r="A190">
        <v>1969</v>
      </c>
      <c r="B190" s="1" t="s">
        <v>425</v>
      </c>
      <c r="C190" s="1" t="s">
        <v>426</v>
      </c>
      <c r="D190">
        <v>20</v>
      </c>
      <c r="E190" s="1" t="s">
        <v>453</v>
      </c>
      <c r="F190" s="1" t="s">
        <v>6</v>
      </c>
      <c r="G190" s="2">
        <v>43101</v>
      </c>
      <c r="H190" s="3">
        <v>26630</v>
      </c>
      <c r="I190" s="3">
        <v>225377</v>
      </c>
      <c r="J190" s="3">
        <v>62781</v>
      </c>
    </row>
    <row r="191" spans="1:10" x14ac:dyDescent="0.35">
      <c r="A191">
        <v>1969</v>
      </c>
      <c r="B191" s="1" t="s">
        <v>425</v>
      </c>
      <c r="C191" s="1" t="s">
        <v>426</v>
      </c>
      <c r="D191">
        <v>20</v>
      </c>
      <c r="E191" s="1" t="s">
        <v>453</v>
      </c>
      <c r="F191" s="1" t="s">
        <v>6</v>
      </c>
      <c r="G191" s="2">
        <v>43466</v>
      </c>
      <c r="H191" s="4">
        <v>27045</v>
      </c>
      <c r="I191" s="3" t="s">
        <v>427</v>
      </c>
      <c r="J191" s="3">
        <v>70303</v>
      </c>
    </row>
    <row r="192" spans="1:10" x14ac:dyDescent="0.35">
      <c r="A192">
        <v>1701</v>
      </c>
      <c r="B192" s="1" t="s">
        <v>331</v>
      </c>
      <c r="C192" s="1" t="s">
        <v>332</v>
      </c>
      <c r="D192">
        <v>22</v>
      </c>
      <c r="E192" s="1" t="s">
        <v>441</v>
      </c>
      <c r="F192" s="1" t="s">
        <v>201</v>
      </c>
      <c r="G192" s="2">
        <v>42005</v>
      </c>
      <c r="H192" s="3" t="s">
        <v>333</v>
      </c>
      <c r="I192" s="3" t="s">
        <v>334</v>
      </c>
      <c r="J192" s="3">
        <v>19085</v>
      </c>
    </row>
    <row r="193" spans="1:10" x14ac:dyDescent="0.35">
      <c r="A193">
        <v>1701</v>
      </c>
      <c r="B193" s="1" t="s">
        <v>331</v>
      </c>
      <c r="C193" s="1" t="s">
        <v>332</v>
      </c>
      <c r="D193">
        <v>22</v>
      </c>
      <c r="E193" s="1" t="s">
        <v>441</v>
      </c>
      <c r="F193" s="1" t="s">
        <v>201</v>
      </c>
      <c r="G193" s="2">
        <v>42370</v>
      </c>
      <c r="H193" s="3" t="s">
        <v>335</v>
      </c>
      <c r="I193" s="3" t="s">
        <v>336</v>
      </c>
      <c r="J193" s="3">
        <v>18940</v>
      </c>
    </row>
    <row r="194" spans="1:10" x14ac:dyDescent="0.35">
      <c r="A194">
        <v>1701</v>
      </c>
      <c r="B194" s="1" t="s">
        <v>331</v>
      </c>
      <c r="C194" s="1" t="s">
        <v>332</v>
      </c>
      <c r="D194">
        <v>22</v>
      </c>
      <c r="E194" s="1" t="s">
        <v>441</v>
      </c>
      <c r="F194" s="1" t="s">
        <v>201</v>
      </c>
      <c r="G194" s="2">
        <v>42736</v>
      </c>
      <c r="H194" s="3" t="s">
        <v>337</v>
      </c>
      <c r="I194" s="3" t="s">
        <v>338</v>
      </c>
      <c r="J194" s="3">
        <v>19084</v>
      </c>
    </row>
    <row r="195" spans="1:10" x14ac:dyDescent="0.35">
      <c r="A195">
        <v>1701</v>
      </c>
      <c r="B195" s="1" t="s">
        <v>331</v>
      </c>
      <c r="C195" s="1" t="s">
        <v>332</v>
      </c>
      <c r="D195">
        <v>22</v>
      </c>
      <c r="E195" s="1" t="s">
        <v>441</v>
      </c>
      <c r="F195" s="1" t="s">
        <v>201</v>
      </c>
      <c r="G195" s="2">
        <v>43101</v>
      </c>
      <c r="H195" s="3" t="s">
        <v>339</v>
      </c>
      <c r="I195" s="3" t="s">
        <v>340</v>
      </c>
      <c r="J195" s="3">
        <v>19152</v>
      </c>
    </row>
    <row r="196" spans="1:10" x14ac:dyDescent="0.35">
      <c r="A196">
        <v>1701</v>
      </c>
      <c r="B196" s="1" t="s">
        <v>331</v>
      </c>
      <c r="C196" s="1" t="s">
        <v>332</v>
      </c>
      <c r="D196">
        <v>22</v>
      </c>
      <c r="E196" s="1" t="s">
        <v>441</v>
      </c>
      <c r="F196" s="1" t="s">
        <v>201</v>
      </c>
      <c r="G196" s="2">
        <v>43466</v>
      </c>
      <c r="H196" s="3" t="s">
        <v>341</v>
      </c>
      <c r="I196" s="3" t="s">
        <v>342</v>
      </c>
      <c r="J196" s="3">
        <v>19348</v>
      </c>
    </row>
    <row r="197" spans="1:10" x14ac:dyDescent="0.35">
      <c r="A197">
        <v>1950</v>
      </c>
      <c r="B197" s="1" t="s">
        <v>404</v>
      </c>
      <c r="C197" s="1" t="s">
        <v>405</v>
      </c>
      <c r="D197">
        <v>20</v>
      </c>
      <c r="E197" s="1" t="s">
        <v>453</v>
      </c>
      <c r="F197" s="1" t="s">
        <v>6</v>
      </c>
      <c r="G197" s="2">
        <v>42005</v>
      </c>
      <c r="H197" s="3" t="s">
        <v>406</v>
      </c>
      <c r="I197" s="3">
        <v>160512</v>
      </c>
      <c r="J197" s="3" t="s">
        <v>544</v>
      </c>
    </row>
    <row r="198" spans="1:10" x14ac:dyDescent="0.35">
      <c r="A198">
        <v>1950</v>
      </c>
      <c r="B198" s="1" t="s">
        <v>404</v>
      </c>
      <c r="C198" s="1" t="s">
        <v>405</v>
      </c>
      <c r="D198">
        <v>20</v>
      </c>
      <c r="E198" s="1" t="s">
        <v>453</v>
      </c>
      <c r="F198" s="1" t="s">
        <v>6</v>
      </c>
      <c r="G198" s="2">
        <v>42370</v>
      </c>
      <c r="H198" s="3" t="s">
        <v>407</v>
      </c>
      <c r="I198" s="3">
        <v>167048</v>
      </c>
      <c r="J198" s="3" t="s">
        <v>545</v>
      </c>
    </row>
    <row r="199" spans="1:10" x14ac:dyDescent="0.35">
      <c r="A199">
        <v>1950</v>
      </c>
      <c r="B199" s="1" t="s">
        <v>404</v>
      </c>
      <c r="C199" s="1" t="s">
        <v>405</v>
      </c>
      <c r="D199">
        <v>20</v>
      </c>
      <c r="E199" s="1" t="s">
        <v>453</v>
      </c>
      <c r="F199" s="1" t="s">
        <v>6</v>
      </c>
      <c r="G199" s="2">
        <v>42736</v>
      </c>
      <c r="H199" s="3" t="s">
        <v>408</v>
      </c>
      <c r="I199" s="3">
        <v>187919</v>
      </c>
      <c r="J199" s="3" t="s">
        <v>546</v>
      </c>
    </row>
    <row r="200" spans="1:10" x14ac:dyDescent="0.35">
      <c r="A200">
        <v>1950</v>
      </c>
      <c r="B200" s="1" t="s">
        <v>404</v>
      </c>
      <c r="C200" s="1" t="s">
        <v>405</v>
      </c>
      <c r="D200">
        <v>20</v>
      </c>
      <c r="E200" s="1" t="s">
        <v>453</v>
      </c>
      <c r="F200" s="1" t="s">
        <v>6</v>
      </c>
      <c r="G200" s="2">
        <v>43101</v>
      </c>
      <c r="H200" s="3" t="s">
        <v>409</v>
      </c>
      <c r="I200" s="3" t="s">
        <v>410</v>
      </c>
      <c r="J200" s="3" t="s">
        <v>242</v>
      </c>
    </row>
    <row r="201" spans="1:10" x14ac:dyDescent="0.35">
      <c r="A201">
        <v>1950</v>
      </c>
      <c r="B201" s="1" t="s">
        <v>404</v>
      </c>
      <c r="C201" s="1" t="s">
        <v>405</v>
      </c>
      <c r="D201">
        <v>20</v>
      </c>
      <c r="E201" s="1" t="s">
        <v>453</v>
      </c>
      <c r="F201" s="1" t="s">
        <v>6</v>
      </c>
      <c r="G201" s="2">
        <v>43466</v>
      </c>
      <c r="H201" s="3" t="s">
        <v>411</v>
      </c>
      <c r="I201" s="3" t="s">
        <v>412</v>
      </c>
      <c r="J201" s="3" t="s">
        <v>547</v>
      </c>
    </row>
    <row r="202" spans="1:10" x14ac:dyDescent="0.35">
      <c r="A202">
        <v>98</v>
      </c>
      <c r="B202" s="1" t="s">
        <v>187</v>
      </c>
      <c r="C202" s="1" t="s">
        <v>188</v>
      </c>
      <c r="D202">
        <v>21</v>
      </c>
      <c r="E202" s="1" t="s">
        <v>442</v>
      </c>
      <c r="F202" s="1" t="s">
        <v>68</v>
      </c>
      <c r="G202" s="2">
        <v>42005</v>
      </c>
      <c r="H202" s="3" t="s">
        <v>189</v>
      </c>
      <c r="I202" s="3" t="s">
        <v>190</v>
      </c>
      <c r="J202" s="3" t="s">
        <v>548</v>
      </c>
    </row>
    <row r="203" spans="1:10" x14ac:dyDescent="0.35">
      <c r="A203">
        <v>98</v>
      </c>
      <c r="B203" s="1" t="s">
        <v>187</v>
      </c>
      <c r="C203" s="1" t="s">
        <v>188</v>
      </c>
      <c r="D203">
        <v>21</v>
      </c>
      <c r="E203" s="1" t="s">
        <v>442</v>
      </c>
      <c r="F203" s="1" t="s">
        <v>68</v>
      </c>
      <c r="G203" s="2">
        <v>42370</v>
      </c>
      <c r="H203" s="3" t="s">
        <v>191</v>
      </c>
      <c r="I203" s="3" t="s">
        <v>192</v>
      </c>
      <c r="J203" s="3" t="s">
        <v>549</v>
      </c>
    </row>
    <row r="204" spans="1:10" x14ac:dyDescent="0.35">
      <c r="A204">
        <v>98</v>
      </c>
      <c r="B204" s="1" t="s">
        <v>187</v>
      </c>
      <c r="C204" s="1" t="s">
        <v>188</v>
      </c>
      <c r="D204">
        <v>21</v>
      </c>
      <c r="E204" s="1" t="s">
        <v>442</v>
      </c>
      <c r="F204" s="1" t="s">
        <v>68</v>
      </c>
      <c r="G204" s="2">
        <v>42736</v>
      </c>
      <c r="H204" s="3" t="s">
        <v>193</v>
      </c>
      <c r="I204" s="3" t="s">
        <v>194</v>
      </c>
      <c r="J204" s="3" t="s">
        <v>550</v>
      </c>
    </row>
    <row r="205" spans="1:10" x14ac:dyDescent="0.35">
      <c r="A205">
        <v>98</v>
      </c>
      <c r="B205" s="1" t="s">
        <v>187</v>
      </c>
      <c r="C205" s="1" t="s">
        <v>188</v>
      </c>
      <c r="D205">
        <v>21</v>
      </c>
      <c r="E205" s="1" t="s">
        <v>442</v>
      </c>
      <c r="F205" s="1" t="s">
        <v>68</v>
      </c>
      <c r="G205" s="2">
        <v>43101</v>
      </c>
      <c r="H205" s="3" t="s">
        <v>195</v>
      </c>
      <c r="I205" s="3" t="s">
        <v>196</v>
      </c>
      <c r="J205" s="3" t="s">
        <v>551</v>
      </c>
    </row>
    <row r="206" spans="1:10" x14ac:dyDescent="0.35">
      <c r="A206">
        <v>98</v>
      </c>
      <c r="B206" s="1" t="s">
        <v>187</v>
      </c>
      <c r="C206" s="1" t="s">
        <v>188</v>
      </c>
      <c r="D206">
        <v>21</v>
      </c>
      <c r="E206" s="1" t="s">
        <v>442</v>
      </c>
      <c r="F206" s="1" t="s">
        <v>68</v>
      </c>
      <c r="G206" s="2">
        <v>43466</v>
      </c>
      <c r="H206" s="3" t="s">
        <v>197</v>
      </c>
      <c r="I206" s="3" t="s">
        <v>198</v>
      </c>
      <c r="J206" s="3" t="s">
        <v>552</v>
      </c>
    </row>
    <row r="207" spans="1:10" x14ac:dyDescent="0.35">
      <c r="A207">
        <v>1690</v>
      </c>
      <c r="B207" s="1" t="s">
        <v>307</v>
      </c>
      <c r="C207" s="1" t="s">
        <v>308</v>
      </c>
      <c r="D207">
        <v>22</v>
      </c>
      <c r="E207" s="1" t="s">
        <v>441</v>
      </c>
      <c r="F207" s="1" t="s">
        <v>201</v>
      </c>
      <c r="G207" s="2">
        <v>42005</v>
      </c>
      <c r="H207" s="3" t="s">
        <v>309</v>
      </c>
      <c r="I207" s="3" t="s">
        <v>310</v>
      </c>
      <c r="J207" s="3">
        <v>23661</v>
      </c>
    </row>
    <row r="208" spans="1:10" x14ac:dyDescent="0.35">
      <c r="A208">
        <v>1690</v>
      </c>
      <c r="B208" s="1" t="s">
        <v>307</v>
      </c>
      <c r="C208" s="1" t="s">
        <v>308</v>
      </c>
      <c r="D208">
        <v>22</v>
      </c>
      <c r="E208" s="1" t="s">
        <v>441</v>
      </c>
      <c r="F208" s="1" t="s">
        <v>201</v>
      </c>
      <c r="G208" s="2">
        <v>42370</v>
      </c>
      <c r="H208" s="3" t="s">
        <v>311</v>
      </c>
      <c r="I208" s="3" t="s">
        <v>312</v>
      </c>
      <c r="J208" s="3">
        <v>23722</v>
      </c>
    </row>
    <row r="209" spans="1:10" x14ac:dyDescent="0.35">
      <c r="A209">
        <v>1690</v>
      </c>
      <c r="B209" s="1" t="s">
        <v>307</v>
      </c>
      <c r="C209" s="1" t="s">
        <v>308</v>
      </c>
      <c r="D209">
        <v>22</v>
      </c>
      <c r="E209" s="1" t="s">
        <v>441</v>
      </c>
      <c r="F209" s="1" t="s">
        <v>201</v>
      </c>
      <c r="G209" s="2">
        <v>42736</v>
      </c>
      <c r="H209" s="3" t="s">
        <v>313</v>
      </c>
      <c r="I209" s="3" t="s">
        <v>314</v>
      </c>
      <c r="J209" s="3">
        <v>23744</v>
      </c>
    </row>
    <row r="210" spans="1:10" x14ac:dyDescent="0.35">
      <c r="A210">
        <v>1690</v>
      </c>
      <c r="B210" s="1" t="s">
        <v>307</v>
      </c>
      <c r="C210" s="1" t="s">
        <v>308</v>
      </c>
      <c r="D210">
        <v>22</v>
      </c>
      <c r="E210" s="1" t="s">
        <v>441</v>
      </c>
      <c r="F210" s="1" t="s">
        <v>201</v>
      </c>
      <c r="G210" s="2">
        <v>43101</v>
      </c>
      <c r="H210" s="3" t="s">
        <v>315</v>
      </c>
      <c r="I210" s="3" t="s">
        <v>316</v>
      </c>
      <c r="J210" s="3">
        <v>23917</v>
      </c>
    </row>
    <row r="211" spans="1:10" x14ac:dyDescent="0.35">
      <c r="A211">
        <v>1690</v>
      </c>
      <c r="B211" s="1" t="s">
        <v>307</v>
      </c>
      <c r="C211" s="1" t="s">
        <v>308</v>
      </c>
      <c r="D211">
        <v>22</v>
      </c>
      <c r="E211" s="1" t="s">
        <v>441</v>
      </c>
      <c r="F211" s="1" t="s">
        <v>201</v>
      </c>
      <c r="G211" s="2">
        <v>43466</v>
      </c>
      <c r="H211" s="3" t="s">
        <v>317</v>
      </c>
      <c r="I211" s="3" t="s">
        <v>318</v>
      </c>
      <c r="J211" s="3">
        <v>24110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5A7E-C3F9-4F8C-A147-A66BCA6D915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2 m C P U f X 9 U Z O j A A A A 9 Q A A A B I A H A B D b 2 5 m a W c v U G F j a 2 F n Z S 5 4 b W w g o h g A K K A U A A A A A A A A A A A A A A A A A A A A A A A A A A A A h Y 8 x D o I w G I W v Q r r T l m o i I T 9 l c A V j Y m J c m 1 K h E Y q h x X I 3 B 4 / k F c Q o 6 u b 4 v v c N 7 9 2 v N 8 j G t g k u q r e 6 M y m K M E W B M r I r t a l S N L h j G K O M w 1 b I k 6 h U M M n G J q M t U 1 Q 7 d 0 4 I 8 d 5 j v 8 B d X x F G a U Q O R b 6 T t W o F + s j 6 v x x q Y 5 0 w U i E O + 9 c Y z n C 8 w o w t M Q U y M y i 0 + f Z s m v t s f y C s h 8 Y N v e K m C T c 5 k D k C e V / g D 1 B L A w Q U A A I A C A D a Y I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m C P U T / Y G x C M A Q A A 8 g Q A A B M A H A B G b 3 J t d W x h c y 9 T Z W N 0 a W 9 u M S 5 t I K I Y A C i g F A A A A A A A A A A A A A A A A A A A A A A A A A A A A N 2 S T U 8 C M R C G 7 y T 8 h 6 Z c l q T Z C F E P m j 2 Y R d G D B g W 9 g C G 1 O 0 J D t 9 3 0 A y W E / 2 4 X W I G w x o 9 w c i / b z t t 5 O z N 9 D D D L l U T d 1 b 9 x X q 1 U K 2 Z M N S S o h n m a O Q v J c K y c 4 X I 0 T K i l K G j W M Y q Q A F u t I P 9 1 l d M M f C Q 2 0 7 C l m E t B 2 u C K C w h j J a 3 f m A D H Z 4 N H A 9 o M N J 9 M Y N B S b 1 I o m p j B V 1 e E z E x x n f R b I H j K L e g I E 0 x Q r I R L p Y l O C b q U T C U + J W o 0 T 5 o E 3 T t l o W t n A q L N M r x T E p 7 r Z F V p D X e 0 S r 2 W o G u g i S 8 n b 6 R H X / z B t b K O B 6 u m C O q v 4 x d C d B k V V J v I a r d t G Y + p H H n H 3 i y D j V 1 P U 2 l e l U 5 X B e e i C U r u J / M 5 f o C R H 7 1 f I + u P I Q v v d k H Q H L c h B c g H S G m 6 J 3 q n K Z e M l 6 t + i l A E 8 / U y W I z a W M U m e y m F m m n O Y E d d 1 K s V L k v 7 3 c b F V y N c / i D D T G V O 0 C V X h + O k x P 0 b R h p H / w i S A g b f T v 4 6 N 9 K e H o d 5 x g 4 q u d q + / S N J 5 d Y 7 c u f p l y A u W R s e F M c d 9 Z O F H x P 7 A V B L A Q I t A B Q A A g A I A N p g j 1 H 1 / V G T o w A A A P U A A A A S A A A A A A A A A A A A A A A A A A A A A A B D b 2 5 m a W c v U G F j a 2 F n Z S 5 4 b W x Q S w E C L Q A U A A I A C A D a Y I 9 R D 8 r p q 6 Q A A A D p A A A A E w A A A A A A A A A A A A A A A A D v A A A A W 0 N v b n R l b n R f V H l w Z X N d L n h t b F B L A Q I t A B Q A A g A I A N p g j 1 E / 2 B s Q j A E A A P I E A A A T A A A A A A A A A A A A A A A A A O A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o a A A A A A A A A G B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1 d G V k X 2 h v d X N p b m d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V Q x M T o w N T o 0 N S 4 w N z I 0 O T I w W i I g L z 4 8 R W 5 0 c n k g V H l w Z T 0 i R m l s b E N v b H V t b l R 5 c G V z I i B W Y W x 1 Z T 0 i c 0 J n W U d D U V l H I i A v P j x F b n R y e S B U e X B l P S J G a W x s Q 2 9 s d W 1 u T m F t Z X M i I F Z h b H V l P S J z W y Z x d W 9 0 O 1 J l Z 2 l v b n M m c X V v d D s s J n F 1 b 3 Q 7 R 2 V t Z W V u d G V u Y W F t J n F 1 b 3 Q 7 L C Z x d W 9 0 O 1 B y b 3 Z p b m N p Z W 5 h Y W 0 m c X V v d D s s J n F 1 b 3 Q 7 Z G F 0 Z S Z x d W 9 0 O y w m c X V v d D t p b X B 1 d G V k X 3 N 0 b 2 N r J n F 1 b 3 Q 7 L C Z x d W 9 0 O 2 l t c H V 0 Z W R f c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1 d G V k X 2 h v d X N p b m d f Z G F 0 Y S A o M i k v Q X V 0 b 1 J l b W 9 2 Z W R D b 2 x 1 b W 5 z M S 5 7 U m V n a W 9 u c y w w f S Z x d W 9 0 O y w m c X V v d D t T Z W N 0 a W 9 u M S 9 p b X B 1 d G V k X 2 h v d X N p b m d f Z G F 0 Y S A o M i k v Q X V 0 b 1 J l b W 9 2 Z W R D b 2 x 1 b W 5 z M S 5 7 R 2 V t Z W V u d G V u Y W F t L D F 9 J n F 1 b 3 Q 7 L C Z x d W 9 0 O 1 N l Y 3 R p b 2 4 x L 2 l t c H V 0 Z W R f a G 9 1 c 2 l u Z 1 9 k Y X R h I C g y K S 9 B d X R v U m V t b 3 Z l Z E N v b H V t b n M x L n t Q c m 9 2 a W 5 j a W V u Y W F t L D J 9 J n F 1 b 3 Q 7 L C Z x d W 9 0 O 1 N l Y 3 R p b 2 4 x L 2 l t c H V 0 Z W R f a G 9 1 c 2 l u Z 1 9 k Y X R h I C g y K S 9 B d X R v U m V t b 3 Z l Z E N v b H V t b n M x L n t k Y X R l L D N 9 J n F 1 b 3 Q 7 L C Z x d W 9 0 O 1 N l Y 3 R p b 2 4 x L 2 l t c H V 0 Z W R f a G 9 1 c 2 l u Z 1 9 k Y X R h I C g y K S 9 B d X R v U m V t b 3 Z l Z E N v b H V t b n M x L n t p b X B 1 d G V k X 3 N 0 b 2 N r L D R 9 J n F 1 b 3 Q 7 L C Z x d W 9 0 O 1 N l Y 3 R p b 2 4 x L 2 l t c H V 0 Z W R f a G 9 1 c 2 l u Z 1 9 k Y X R h I C g y K S 9 B d X R v U m V t b 3 Z l Z E N v b H V t b n M x L n t p b X B 1 d G V k X 3 B y a W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l t c H V 0 Z W R f a G 9 1 c 2 l u Z 1 9 k Y X R h I C g y K S 9 B d X R v U m V t b 3 Z l Z E N v b H V t b n M x L n t S Z W d p b 2 5 z L D B 9 J n F 1 b 3 Q 7 L C Z x d W 9 0 O 1 N l Y 3 R p b 2 4 x L 2 l t c H V 0 Z W R f a G 9 1 c 2 l u Z 1 9 k Y X R h I C g y K S 9 B d X R v U m V t b 3 Z l Z E N v b H V t b n M x L n t H Z W 1 l Z W 5 0 Z W 5 h Y W 0 s M X 0 m c X V v d D s s J n F 1 b 3 Q 7 U 2 V j d G l v b j E v a W 1 w d X R l Z F 9 o b 3 V z a W 5 n X 2 R h d G E g K D I p L 0 F 1 d G 9 S Z W 1 v d m V k Q 2 9 s d W 1 u c z E u e 1 B y b 3 Z p b m N p Z W 5 h Y W 0 s M n 0 m c X V v d D s s J n F 1 b 3 Q 7 U 2 V j d G l v b j E v a W 1 w d X R l Z F 9 o b 3 V z a W 5 n X 2 R h d G E g K D I p L 0 F 1 d G 9 S Z W 1 v d m V k Q 2 9 s d W 1 u c z E u e 2 R h d G U s M 3 0 m c X V v d D s s J n F 1 b 3 Q 7 U 2 V j d G l v b j E v a W 1 w d X R l Z F 9 o b 3 V z a W 5 n X 2 R h d G E g K D I p L 0 F 1 d G 9 S Z W 1 v d m V k Q 2 9 s d W 1 u c z E u e 2 l t c H V 0 Z W R f c 3 R v Y 2 s s N H 0 m c X V v d D s s J n F 1 b 3 Q 7 U 2 V j d G l v b j E v a W 1 w d X R l Z F 9 o b 3 V z a W 5 n X 2 R h d G E g K D I p L 0 F 1 d G 9 S Z W 1 v d m V k Q 2 9 s d W 1 u c z E u e 2 l t c H V 0 Z W R f c H J p Y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t c H V 0 Z W R f a G 9 1 c 2 l u Z 1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H V 0 Z W R f a G 9 1 c 2 l u Z 1 9 k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H V 0 Z W R f a G 9 1 c 2 l u Z 1 9 k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b H V k a W 5 n X 3 B v c H V s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N s d W R p b m d f c G 9 w d W x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V U M T E 6 M D Y 6 M j g u O D E 2 N j c 5 O V o i I C 8 + P E V u d H J 5 I F R 5 c G U 9 I k Z p b G x D b 2 x 1 b W 5 U e X B l c y I g V m F s d W U 9 I n N B d 1 l H Q X d Z R 0 N R W U d C Z z 0 9 I i A v P j x F b n R y e S B U e X B l P S J G a W x s Q 2 9 s d W 1 u T m F t Z X M i I F Z h b H V l P S J z W y Z x d W 9 0 O 0 d l b W V l b n R l Y 2 9 k Z S Z x d W 9 0 O y w m c X V v d D t H Z W 1 l Z W 5 0 Z W N v Z G V H T S Z x d W 9 0 O y w m c X V v d D t H Z W 1 l Z W 5 0 Z W 5 h Y W 0 m c X V v d D s s J n F 1 b 3 Q 7 U H J v d m l u Y 2 l l Y 2 9 k Z S Z x d W 9 0 O y w m c X V v d D t Q c m 9 2 a W 5 j a W V j b 2 R l U F Y m c X V v d D s s J n F 1 b 3 Q 7 U H J v d m l u Y 2 l l b m F h b S Z x d W 9 0 O y w m c X V v d D t z d G 9 j a 1 9 k Y X R l J n F 1 b 3 Q 7 L C Z x d W 9 0 O 2 l t c H V 0 Z W R f c 3 R v Y 2 s m c X V v d D s s J n F 1 b 3 Q 7 a W 1 w d X R l Z F 9 w c m l j Z S Z x d W 9 0 O y w m c X V v d D t p b X B 1 d G V k X 3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j b H V k a W 5 n X 3 B v c H V s Y X R p b 2 4 v Q X V 0 b 1 J l b W 9 2 Z W R D b 2 x 1 b W 5 z M S 5 7 R 2 V t Z W V u d G V j b 2 R l L D B 9 J n F 1 b 3 Q 7 L C Z x d W 9 0 O 1 N l Y 3 R p b 2 4 x L 2 l u Y 2 x 1 Z G l u Z 1 9 w b 3 B 1 b G F 0 a W 9 u L 0 F 1 d G 9 S Z W 1 v d m V k Q 2 9 s d W 1 u c z E u e 0 d l b W V l b n R l Y 2 9 k Z U d N L D F 9 J n F 1 b 3 Q 7 L C Z x d W 9 0 O 1 N l Y 3 R p b 2 4 x L 2 l u Y 2 x 1 Z G l u Z 1 9 w b 3 B 1 b G F 0 a W 9 u L 0 F 1 d G 9 S Z W 1 v d m V k Q 2 9 s d W 1 u c z E u e 0 d l b W V l b n R l b m F h b S w y f S Z x d W 9 0 O y w m c X V v d D t T Z W N 0 a W 9 u M S 9 p b m N s d W R p b m d f c G 9 w d W x h d G l v b i 9 B d X R v U m V t b 3 Z l Z E N v b H V t b n M x L n t Q c m 9 2 a W 5 j a W V j b 2 R l L D N 9 J n F 1 b 3 Q 7 L C Z x d W 9 0 O 1 N l Y 3 R p b 2 4 x L 2 l u Y 2 x 1 Z G l u Z 1 9 w b 3 B 1 b G F 0 a W 9 u L 0 F 1 d G 9 S Z W 1 v d m V k Q 2 9 s d W 1 u c z E u e 1 B y b 3 Z p b m N p Z W N v Z G V Q V i w 0 f S Z x d W 9 0 O y w m c X V v d D t T Z W N 0 a W 9 u M S 9 p b m N s d W R p b m d f c G 9 w d W x h d G l v b i 9 B d X R v U m V t b 3 Z l Z E N v b H V t b n M x L n t Q c m 9 2 a W 5 j a W V u Y W F t L D V 9 J n F 1 b 3 Q 7 L C Z x d W 9 0 O 1 N l Y 3 R p b 2 4 x L 2 l u Y 2 x 1 Z G l u Z 1 9 w b 3 B 1 b G F 0 a W 9 u L 0 F 1 d G 9 S Z W 1 v d m V k Q 2 9 s d W 1 u c z E u e 3 N 0 b 2 N r X 2 R h d G U s N n 0 m c X V v d D s s J n F 1 b 3 Q 7 U 2 V j d G l v b j E v a W 5 j b H V k a W 5 n X 3 B v c H V s Y X R p b 2 4 v Q X V 0 b 1 J l b W 9 2 Z W R D b 2 x 1 b W 5 z M S 5 7 a W 1 w d X R l Z F 9 z d G 9 j a y w 3 f S Z x d W 9 0 O y w m c X V v d D t T Z W N 0 a W 9 u M S 9 p b m N s d W R p b m d f c G 9 w d W x h d G l v b i 9 B d X R v U m V t b 3 Z l Z E N v b H V t b n M x L n t p b X B 1 d G V k X 3 B y a W N l L D h 9 J n F 1 b 3 Q 7 L C Z x d W 9 0 O 1 N l Y 3 R p b 2 4 x L 2 l u Y 2 x 1 Z G l u Z 1 9 w b 3 B 1 b G F 0 a W 9 u L 0 F 1 d G 9 S Z W 1 v d m V k Q 2 9 s d W 1 u c z E u e 2 l t c H V 0 Z W R f c G 9 w d W x h d G l v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W 5 j b H V k a W 5 n X 3 B v c H V s Y X R p b 2 4 v Q X V 0 b 1 J l b W 9 2 Z W R D b 2 x 1 b W 5 z M S 5 7 R 2 V t Z W V u d G V j b 2 R l L D B 9 J n F 1 b 3 Q 7 L C Z x d W 9 0 O 1 N l Y 3 R p b 2 4 x L 2 l u Y 2 x 1 Z G l u Z 1 9 w b 3 B 1 b G F 0 a W 9 u L 0 F 1 d G 9 S Z W 1 v d m V k Q 2 9 s d W 1 u c z E u e 0 d l b W V l b n R l Y 2 9 k Z U d N L D F 9 J n F 1 b 3 Q 7 L C Z x d W 9 0 O 1 N l Y 3 R p b 2 4 x L 2 l u Y 2 x 1 Z G l u Z 1 9 w b 3 B 1 b G F 0 a W 9 u L 0 F 1 d G 9 S Z W 1 v d m V k Q 2 9 s d W 1 u c z E u e 0 d l b W V l b n R l b m F h b S w y f S Z x d W 9 0 O y w m c X V v d D t T Z W N 0 a W 9 u M S 9 p b m N s d W R p b m d f c G 9 w d W x h d G l v b i 9 B d X R v U m V t b 3 Z l Z E N v b H V t b n M x L n t Q c m 9 2 a W 5 j a W V j b 2 R l L D N 9 J n F 1 b 3 Q 7 L C Z x d W 9 0 O 1 N l Y 3 R p b 2 4 x L 2 l u Y 2 x 1 Z G l u Z 1 9 w b 3 B 1 b G F 0 a W 9 u L 0 F 1 d G 9 S Z W 1 v d m V k Q 2 9 s d W 1 u c z E u e 1 B y b 3 Z p b m N p Z W N v Z G V Q V i w 0 f S Z x d W 9 0 O y w m c X V v d D t T Z W N 0 a W 9 u M S 9 p b m N s d W R p b m d f c G 9 w d W x h d G l v b i 9 B d X R v U m V t b 3 Z l Z E N v b H V t b n M x L n t Q c m 9 2 a W 5 j a W V u Y W F t L D V 9 J n F 1 b 3 Q 7 L C Z x d W 9 0 O 1 N l Y 3 R p b 2 4 x L 2 l u Y 2 x 1 Z G l u Z 1 9 w b 3 B 1 b G F 0 a W 9 u L 0 F 1 d G 9 S Z W 1 v d m V k Q 2 9 s d W 1 u c z E u e 3 N 0 b 2 N r X 2 R h d G U s N n 0 m c X V v d D s s J n F 1 b 3 Q 7 U 2 V j d G l v b j E v a W 5 j b H V k a W 5 n X 3 B v c H V s Y X R p b 2 4 v Q X V 0 b 1 J l b W 9 2 Z W R D b 2 x 1 b W 5 z M S 5 7 a W 1 w d X R l Z F 9 z d G 9 j a y w 3 f S Z x d W 9 0 O y w m c X V v d D t T Z W N 0 a W 9 u M S 9 p b m N s d W R p b m d f c G 9 w d W x h d G l v b i 9 B d X R v U m V t b 3 Z l Z E N v b H V t b n M x L n t p b X B 1 d G V k X 3 B y a W N l L D h 9 J n F 1 b 3 Q 7 L C Z x d W 9 0 O 1 N l Y 3 R p b 2 4 x L 2 l u Y 2 x 1 Z G l u Z 1 9 w b 3 B 1 b G F 0 a W 9 u L 0 F 1 d G 9 S Z W 1 v d m V k Q 2 9 s d W 1 u c z E u e 2 l t c H V 0 Z W R f c G 9 w d W x h d G l v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j b H V k a W 5 n X 3 B v c H V s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b H V k a W 5 n X 3 B v c H V s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b H V k a W 5 n X 3 B v c H V s Y X R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m T F p w n / g E K l W b / 8 r R B F S A A A A A A C A A A A A A A Q Z g A A A A E A A C A A A A C U u 3 x t 7 F A C N 9 E 6 n y Y 4 6 I K e 8 a j q B A B i Y 7 D B t t 4 5 g w l r / Q A A A A A O g A A A A A I A A C A A A A C c 7 G L r L Y 6 i j A w b F f S c D C x 5 5 b l N 5 Y x N N v D n i p t M Z D F 1 V V A A A A D w D 4 U s i V i a v w 8 G 1 v d 7 E F / t / w c C Z m t Q R o o + T B d X t e H g u N 9 + W E J w R J r 4 k C v G F A D g 3 I F C 2 U p v 4 B e Y 1 4 N j N X 9 X D F + Z l B 0 T L Q u V 8 X 3 R I S E 7 k E 1 W e 0 A A A A D V W C G p V X / X Q Y E + i W 7 6 u Z K q 3 l 7 j E 7 k J + H c L S f m a K H P s I M t x I p L k w 8 N y F 0 + d z F Y H / 4 x x d t I v w S 0 0 1 j V T B N q f t Z C w < / D a t a M a s h u p > 
</file>

<file path=customXml/itemProps1.xml><?xml version="1.0" encoding="utf-8"?>
<ds:datastoreItem xmlns:ds="http://schemas.openxmlformats.org/officeDocument/2006/customXml" ds:itemID="{EE0FEA7D-4F64-49B7-AC79-4D15FEDE1D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including_population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 Keppel</dc:creator>
  <cp:lastModifiedBy>Rik Keppel</cp:lastModifiedBy>
  <dcterms:created xsi:type="dcterms:W3CDTF">2020-12-15T11:05:04Z</dcterms:created>
  <dcterms:modified xsi:type="dcterms:W3CDTF">2020-12-17T14:35:45Z</dcterms:modified>
</cp:coreProperties>
</file>