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tabRatio="625"/>
  </bookViews>
  <sheets>
    <sheet name="Sheet1" sheetId="1" r:id="rId1"/>
    <sheet name="Sheet2" sheetId="2" r:id="rId2"/>
  </sheets>
  <definedNames>
    <definedName name="_1D">Sheet1!$D$3:$D$17</definedName>
    <definedName name="_1H">Sheet1!$F$3:$F$17</definedName>
    <definedName name="_C">Sheet1!$C$27:$X$27</definedName>
    <definedName name="_D">Sheet1!#REF!</definedName>
    <definedName name="_E">Sheet1!$E$60:$S$81</definedName>
    <definedName name="_H">Sheet1!#REF!</definedName>
    <definedName name="_L">Sheet1!$C$21:$E$21</definedName>
    <definedName name="_m">Sheet1!$C$20</definedName>
    <definedName name="_n">Sheet1!$C$22</definedName>
    <definedName name="_O">Sheet1!$I$42:$AD$42</definedName>
    <definedName name="_R">Sheet1!$C$31:$X$31</definedName>
    <definedName name="_S">Sheet1!$D$42:$F$56</definedName>
    <definedName name="_T">Sheet1!$C$34:$E$34</definedName>
    <definedName name="_W">Sheet1!$X$60:$AL$81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X42" i="1"/>
  <c r="Y42" i="1"/>
  <c r="Z42" i="1"/>
  <c r="AA42" i="1"/>
  <c r="AB42" i="1"/>
  <c r="AC42" i="1"/>
  <c r="AD42" i="1"/>
  <c r="W42" i="1"/>
  <c r="T42" i="1"/>
  <c r="U42" i="1"/>
  <c r="V42" i="1"/>
  <c r="S42" i="1"/>
  <c r="J42" i="1"/>
  <c r="K42" i="1"/>
  <c r="L42" i="1"/>
  <c r="M42" i="1"/>
  <c r="N42" i="1"/>
  <c r="O42" i="1"/>
  <c r="P42" i="1"/>
  <c r="Q42" i="1"/>
  <c r="R42" i="1"/>
  <c r="I42" i="1"/>
  <c r="F53" i="1" l="1"/>
  <c r="F51" i="1"/>
  <c r="F45" i="1"/>
  <c r="D38" i="1"/>
  <c r="D37" i="1"/>
  <c r="D56" i="1" s="1"/>
  <c r="D18" i="1"/>
  <c r="E15" i="1"/>
  <c r="C15" i="1"/>
  <c r="E14" i="1"/>
  <c r="C14" i="1"/>
  <c r="E13" i="1"/>
  <c r="C13" i="1"/>
  <c r="E12" i="1"/>
  <c r="C12" i="1"/>
  <c r="E16" i="1"/>
  <c r="C16" i="1"/>
  <c r="E11" i="1"/>
  <c r="C11" i="1"/>
  <c r="D43" i="1" l="1"/>
  <c r="D55" i="1"/>
  <c r="F55" i="1"/>
  <c r="D47" i="1"/>
  <c r="F56" i="1"/>
  <c r="E49" i="1"/>
  <c r="D44" i="1"/>
  <c r="F46" i="1"/>
  <c r="D48" i="1"/>
  <c r="E50" i="1"/>
  <c r="D52" i="1"/>
  <c r="D54" i="1"/>
  <c r="E42" i="1"/>
  <c r="E44" i="1"/>
  <c r="F47" i="1"/>
  <c r="D49" i="1"/>
  <c r="F50" i="1"/>
  <c r="F52" i="1"/>
  <c r="E54" i="1"/>
  <c r="F42" i="1"/>
  <c r="E45" i="1"/>
  <c r="D46" i="1"/>
  <c r="E48" i="1"/>
  <c r="D51" i="1"/>
  <c r="E53" i="1"/>
  <c r="I21" i="1" l="1"/>
  <c r="H21" i="1"/>
  <c r="G21" i="1"/>
  <c r="E17" i="1"/>
  <c r="E10" i="1"/>
  <c r="E9" i="1"/>
  <c r="E8" i="1"/>
  <c r="E7" i="1"/>
  <c r="E6" i="1"/>
  <c r="E5" i="1"/>
  <c r="E4" i="1"/>
  <c r="E3" i="1"/>
  <c r="E18" i="1" l="1"/>
  <c r="J21" i="1"/>
  <c r="G18" i="1" s="1"/>
  <c r="H18" i="1" s="1"/>
  <c r="C3" i="1" l="1"/>
  <c r="C8" i="1"/>
  <c r="C9" i="1"/>
  <c r="C10" i="1"/>
  <c r="C17" i="1"/>
  <c r="C7" i="1"/>
  <c r="C6" i="1"/>
  <c r="C5" i="1"/>
  <c r="C4" i="1"/>
  <c r="C18" i="1" l="1"/>
  <c r="J5" i="1"/>
  <c r="J4" i="1"/>
  <c r="J3" i="1"/>
  <c r="M3" i="1" l="1"/>
  <c r="N3" i="1" s="1"/>
  <c r="X60" i="1"/>
  <c r="AK60" i="1"/>
  <c r="AG60" i="1"/>
  <c r="AJ60" i="1"/>
  <c r="AF60" i="1"/>
  <c r="AI60" i="1"/>
  <c r="AH60" i="1"/>
  <c r="AL60" i="1"/>
  <c r="AI70" i="1"/>
  <c r="AH70" i="1"/>
  <c r="AK70" i="1"/>
  <c r="AG70" i="1"/>
  <c r="AJ70" i="1"/>
  <c r="AF70" i="1"/>
  <c r="AL70" i="1"/>
  <c r="AK74" i="1"/>
  <c r="AG74" i="1"/>
  <c r="AJ74" i="1"/>
  <c r="AF74" i="1"/>
  <c r="AI74" i="1"/>
  <c r="AH74" i="1"/>
  <c r="AL74" i="1"/>
  <c r="AA60" i="1"/>
  <c r="AE60" i="1"/>
  <c r="Z60" i="1"/>
  <c r="AB60" i="1"/>
  <c r="Y60" i="1"/>
  <c r="AD60" i="1"/>
  <c r="AC60" i="1"/>
  <c r="AC70" i="1"/>
  <c r="Y70" i="1"/>
  <c r="AD70" i="1"/>
  <c r="AB70" i="1"/>
  <c r="Z70" i="1"/>
  <c r="AE70" i="1"/>
  <c r="AA70" i="1"/>
  <c r="AB74" i="1"/>
  <c r="AE74" i="1"/>
  <c r="Z74" i="1"/>
  <c r="AD74" i="1"/>
  <c r="Y74" i="1"/>
  <c r="AC74" i="1"/>
  <c r="AA74" i="1"/>
  <c r="AI80" i="1" l="1"/>
  <c r="AI75" i="1"/>
  <c r="AI81" i="1"/>
  <c r="AI78" i="1"/>
  <c r="AI77" i="1"/>
  <c r="AI79" i="1"/>
  <c r="AI76" i="1"/>
  <c r="AK76" i="1"/>
  <c r="AK75" i="1"/>
  <c r="AK81" i="1"/>
  <c r="AK80" i="1"/>
  <c r="AK77" i="1"/>
  <c r="AK78" i="1"/>
  <c r="AK79" i="1"/>
  <c r="AG73" i="1"/>
  <c r="AG71" i="1"/>
  <c r="AG72" i="1"/>
  <c r="AL67" i="1"/>
  <c r="AL64" i="1"/>
  <c r="AL62" i="1"/>
  <c r="AL66" i="1"/>
  <c r="AL61" i="1"/>
  <c r="AL69" i="1"/>
  <c r="AL68" i="1"/>
  <c r="AL65" i="1"/>
  <c r="AL63" i="1"/>
  <c r="AJ67" i="1"/>
  <c r="AJ62" i="1"/>
  <c r="AJ63" i="1"/>
  <c r="AJ68" i="1"/>
  <c r="AJ66" i="1"/>
  <c r="AJ64" i="1"/>
  <c r="AJ61" i="1"/>
  <c r="AJ65" i="1"/>
  <c r="AJ69" i="1"/>
  <c r="AL73" i="1"/>
  <c r="AL71" i="1"/>
  <c r="AL72" i="1"/>
  <c r="AK73" i="1"/>
  <c r="AK71" i="1"/>
  <c r="AK72" i="1"/>
  <c r="AH65" i="1"/>
  <c r="AH62" i="1"/>
  <c r="AH61" i="1"/>
  <c r="AH67" i="1"/>
  <c r="AH68" i="1"/>
  <c r="AH63" i="1"/>
  <c r="AH64" i="1"/>
  <c r="AH69" i="1"/>
  <c r="AH66" i="1"/>
  <c r="AG69" i="1"/>
  <c r="AG62" i="1"/>
  <c r="AG65" i="1"/>
  <c r="AG67" i="1"/>
  <c r="AG64" i="1"/>
  <c r="AG63" i="1"/>
  <c r="AG68" i="1"/>
  <c r="AG66" i="1"/>
  <c r="AG61" i="1"/>
  <c r="AL81" i="1"/>
  <c r="AL78" i="1"/>
  <c r="AL75" i="1"/>
  <c r="AL77" i="1"/>
  <c r="AL76" i="1"/>
  <c r="AL79" i="1"/>
  <c r="AL80" i="1"/>
  <c r="AJ81" i="1"/>
  <c r="AJ77" i="1"/>
  <c r="AJ80" i="1"/>
  <c r="AJ75" i="1"/>
  <c r="AJ79" i="1"/>
  <c r="AJ78" i="1"/>
  <c r="AJ76" i="1"/>
  <c r="AH72" i="1"/>
  <c r="AH73" i="1"/>
  <c r="AH71" i="1"/>
  <c r="AI65" i="1"/>
  <c r="AI66" i="1"/>
  <c r="AI63" i="1"/>
  <c r="AI64" i="1"/>
  <c r="AI67" i="1"/>
  <c r="AI62" i="1"/>
  <c r="AI61" i="1"/>
  <c r="AI69" i="1"/>
  <c r="AI68" i="1"/>
  <c r="AK67" i="1"/>
  <c r="AK61" i="1"/>
  <c r="AK62" i="1"/>
  <c r="AK66" i="1"/>
  <c r="AK64" i="1"/>
  <c r="AK69" i="1"/>
  <c r="AK63" i="1"/>
  <c r="AK68" i="1"/>
  <c r="AK65" i="1"/>
  <c r="AH80" i="1"/>
  <c r="AH75" i="1"/>
  <c r="AH77" i="1"/>
  <c r="AH79" i="1"/>
  <c r="AH81" i="1"/>
  <c r="AH78" i="1"/>
  <c r="AH76" i="1"/>
  <c r="AG81" i="1"/>
  <c r="AG76" i="1"/>
  <c r="AG78" i="1"/>
  <c r="AG75" i="1"/>
  <c r="AG79" i="1"/>
  <c r="AG80" i="1"/>
  <c r="AG77" i="1"/>
  <c r="AJ71" i="1"/>
  <c r="AJ73" i="1"/>
  <c r="AJ72" i="1"/>
  <c r="AI72" i="1"/>
  <c r="AI73" i="1"/>
  <c r="AI71" i="1"/>
  <c r="AA80" i="1"/>
  <c r="AA79" i="1"/>
  <c r="AE80" i="1"/>
  <c r="AE79" i="1"/>
  <c r="AB80" i="1"/>
  <c r="AB79" i="1"/>
  <c r="Z79" i="1"/>
  <c r="Z80" i="1"/>
  <c r="AC79" i="1"/>
  <c r="AC80" i="1"/>
  <c r="Y79" i="1"/>
  <c r="Y80" i="1"/>
  <c r="AD79" i="1"/>
  <c r="AD80" i="1"/>
  <c r="AF80" i="1"/>
  <c r="AF79" i="1"/>
  <c r="X69" i="1"/>
  <c r="X65" i="1"/>
  <c r="X61" i="1"/>
  <c r="X62" i="1"/>
  <c r="X68" i="1"/>
  <c r="X64" i="1"/>
  <c r="X63" i="1"/>
  <c r="X66" i="1"/>
  <c r="X67" i="1"/>
  <c r="AD76" i="1"/>
  <c r="AD77" i="1"/>
  <c r="AD78" i="1"/>
  <c r="AD75" i="1"/>
  <c r="AD81" i="1"/>
  <c r="AB78" i="1"/>
  <c r="AB75" i="1"/>
  <c r="AB81" i="1"/>
  <c r="AB76" i="1"/>
  <c r="AB77" i="1"/>
  <c r="Z71" i="1"/>
  <c r="Z73" i="1"/>
  <c r="Z72" i="1"/>
  <c r="AD71" i="1"/>
  <c r="AD72" i="1"/>
  <c r="AD73" i="1"/>
  <c r="AC69" i="1"/>
  <c r="AC61" i="1"/>
  <c r="AC64" i="1"/>
  <c r="AC63" i="1"/>
  <c r="AC67" i="1"/>
  <c r="AC65" i="1"/>
  <c r="AC68" i="1"/>
  <c r="AC62" i="1"/>
  <c r="AC66" i="1"/>
  <c r="AF67" i="1"/>
  <c r="AF65" i="1"/>
  <c r="AF69" i="1"/>
  <c r="AF68" i="1"/>
  <c r="AF61" i="1"/>
  <c r="AF66" i="1"/>
  <c r="AF63" i="1"/>
  <c r="AF64" i="1"/>
  <c r="AF62" i="1"/>
  <c r="AA81" i="1"/>
  <c r="AA75" i="1"/>
  <c r="AA78" i="1"/>
  <c r="AA76" i="1"/>
  <c r="AA77" i="1"/>
  <c r="Z76" i="1"/>
  <c r="Z77" i="1"/>
  <c r="Z78" i="1"/>
  <c r="Z75" i="1"/>
  <c r="Z81" i="1"/>
  <c r="AF78" i="1"/>
  <c r="AF75" i="1"/>
  <c r="AF81" i="1"/>
  <c r="AF76" i="1"/>
  <c r="AF77" i="1"/>
  <c r="AF73" i="1"/>
  <c r="AF71" i="1"/>
  <c r="AF72" i="1"/>
  <c r="Y72" i="1"/>
  <c r="Y73" i="1"/>
  <c r="Y71" i="1"/>
  <c r="AD62" i="1"/>
  <c r="AD68" i="1"/>
  <c r="AD67" i="1"/>
  <c r="AD66" i="1"/>
  <c r="AD69" i="1"/>
  <c r="AD65" i="1"/>
  <c r="AD63" i="1"/>
  <c r="AD61" i="1"/>
  <c r="AD64" i="1"/>
  <c r="Z67" i="1"/>
  <c r="Z66" i="1"/>
  <c r="Z68" i="1"/>
  <c r="Z69" i="1"/>
  <c r="Z63" i="1"/>
  <c r="Z64" i="1"/>
  <c r="Z65" i="1"/>
  <c r="Z61" i="1"/>
  <c r="Z62" i="1"/>
  <c r="AC77" i="1"/>
  <c r="AC81" i="1"/>
  <c r="AC76" i="1"/>
  <c r="AC75" i="1"/>
  <c r="AC78" i="1"/>
  <c r="AE81" i="1"/>
  <c r="AE75" i="1"/>
  <c r="AE77" i="1"/>
  <c r="AE78" i="1"/>
  <c r="AE76" i="1"/>
  <c r="AA71" i="1"/>
  <c r="AA72" i="1"/>
  <c r="AA73" i="1"/>
  <c r="AB73" i="1"/>
  <c r="AB71" i="1"/>
  <c r="AB72" i="1"/>
  <c r="AC72" i="1"/>
  <c r="AC73" i="1"/>
  <c r="AC71" i="1"/>
  <c r="Y64" i="1"/>
  <c r="Y68" i="1"/>
  <c r="Y63" i="1"/>
  <c r="Y61" i="1"/>
  <c r="Y67" i="1"/>
  <c r="Y65" i="1"/>
  <c r="Y69" i="1"/>
  <c r="Y66" i="1"/>
  <c r="Y62" i="1"/>
  <c r="AE66" i="1"/>
  <c r="AE68" i="1"/>
  <c r="AE67" i="1"/>
  <c r="AE62" i="1"/>
  <c r="AE63" i="1"/>
  <c r="AE64" i="1"/>
  <c r="AE65" i="1"/>
  <c r="AE61" i="1"/>
  <c r="AE69" i="1"/>
  <c r="Y77" i="1"/>
  <c r="Y75" i="1"/>
  <c r="Y76" i="1"/>
  <c r="Y81" i="1"/>
  <c r="Y78" i="1"/>
  <c r="X74" i="1"/>
  <c r="AE73" i="1"/>
  <c r="AE71" i="1"/>
  <c r="AE72" i="1"/>
  <c r="X70" i="1"/>
  <c r="AB68" i="1"/>
  <c r="AB63" i="1"/>
  <c r="AB67" i="1"/>
  <c r="AB66" i="1"/>
  <c r="AB65" i="1"/>
  <c r="AB64" i="1"/>
  <c r="AB69" i="1"/>
  <c r="AB62" i="1"/>
  <c r="AB61" i="1"/>
  <c r="AA69" i="1"/>
  <c r="AA61" i="1"/>
  <c r="AA65" i="1"/>
  <c r="AA68" i="1"/>
  <c r="AA66" i="1"/>
  <c r="AA62" i="1"/>
  <c r="AA64" i="1"/>
  <c r="AA67" i="1"/>
  <c r="AA63" i="1"/>
  <c r="X79" i="1" l="1"/>
  <c r="X80" i="1"/>
  <c r="X73" i="1"/>
  <c r="X72" i="1"/>
  <c r="X71" i="1"/>
  <c r="X78" i="1"/>
  <c r="X81" i="1"/>
  <c r="X76" i="1"/>
  <c r="X77" i="1"/>
  <c r="X75" i="1"/>
</calcChain>
</file>

<file path=xl/sharedStrings.xml><?xml version="1.0" encoding="utf-8"?>
<sst xmlns="http://schemas.openxmlformats.org/spreadsheetml/2006/main" count="111" uniqueCount="68">
  <si>
    <t>W</t>
  </si>
  <si>
    <t>D</t>
  </si>
  <si>
    <t>C</t>
  </si>
  <si>
    <t>T</t>
  </si>
  <si>
    <t>E</t>
  </si>
  <si>
    <t>R</t>
  </si>
  <si>
    <t>S</t>
  </si>
  <si>
    <t>A</t>
  </si>
  <si>
    <t>B</t>
  </si>
  <si>
    <t>공장수</t>
  </si>
  <si>
    <t>공장당 라인갯수</t>
  </si>
  <si>
    <t>제품 종류</t>
  </si>
  <si>
    <t>노무비 (월)</t>
    <phoneticPr fontId="0" type="noConversion"/>
  </si>
  <si>
    <t>노무비 (일)</t>
    <phoneticPr fontId="0" type="noConversion"/>
  </si>
  <si>
    <t>1공장</t>
    <phoneticPr fontId="4" type="noConversion"/>
  </si>
  <si>
    <t>2공장</t>
    <phoneticPr fontId="4" type="noConversion"/>
  </si>
  <si>
    <t>3공장</t>
    <phoneticPr fontId="4" type="noConversion"/>
  </si>
  <si>
    <t>습숙도</t>
    <phoneticPr fontId="4" type="noConversion"/>
  </si>
  <si>
    <t>인건비</t>
    <phoneticPr fontId="4" type="noConversion"/>
  </si>
  <si>
    <t>주문 정보 &amp; 생산정보</t>
    <phoneticPr fontId="4" type="noConversion"/>
  </si>
  <si>
    <t xml:space="preserve">모델 </t>
    <phoneticPr fontId="7" type="noConversion"/>
  </si>
  <si>
    <t>주문수량
(족/15일)</t>
    <phoneticPr fontId="7" type="noConversion"/>
  </si>
  <si>
    <t>생산량  
(족/일)</t>
    <phoneticPr fontId="7" type="noConversion"/>
  </si>
  <si>
    <t>작업자 수 
(명/일)</t>
    <phoneticPr fontId="7" type="noConversion"/>
  </si>
  <si>
    <t>제품별 난이도</t>
    <phoneticPr fontId="7" type="noConversion"/>
  </si>
  <si>
    <t>A</t>
    <phoneticPr fontId="7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</si>
  <si>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</si>
  <si>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</si>
  <si>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</si>
  <si>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</si>
  <si>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1공장</t>
    <phoneticPr fontId="1" type="noConversion"/>
  </si>
  <si>
    <t>2공장</t>
    <phoneticPr fontId="1" type="noConversion"/>
  </si>
  <si>
    <t>3공장</t>
    <phoneticPr fontId="1" type="noConversion"/>
  </si>
  <si>
    <t>F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</si>
  <si>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</si>
  <si>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</si>
  <si>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</si>
  <si>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t>이전비용</t>
    <phoneticPr fontId="4" type="noConversion"/>
  </si>
  <si>
    <t>1공장</t>
    <phoneticPr fontId="4" type="noConversion"/>
  </si>
  <si>
    <t>2공장</t>
    <phoneticPr fontId="4" type="noConversion"/>
  </si>
  <si>
    <t>3공장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</si>
  <si>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</si>
  <si>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</si>
  <si>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</si>
  <si>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</si>
  <si>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t>모델</t>
    <phoneticPr fontId="4" type="noConversion"/>
  </si>
  <si>
    <t>모델별 이전비용</t>
    <phoneticPr fontId="4" type="noConversion"/>
  </si>
  <si>
    <t>A</t>
    <phoneticPr fontId="7" type="noConversion"/>
  </si>
  <si>
    <t>S</t>
    <phoneticPr fontId="4" type="noConversion"/>
  </si>
  <si>
    <t>B</t>
    <phoneticPr fontId="4" type="noConversion"/>
  </si>
  <si>
    <t>생산능력</t>
    <phoneticPr fontId="4" type="noConversion"/>
  </si>
  <si>
    <t>수율</t>
    <phoneticPr fontId="4" type="noConversion"/>
  </si>
  <si>
    <t>운송비</t>
    <phoneticPr fontId="4" type="noConversion"/>
  </si>
  <si>
    <t>1공장</t>
    <phoneticPr fontId="4" type="noConversion"/>
  </si>
  <si>
    <t>2공장</t>
    <phoneticPr fontId="4" type="noConversion"/>
  </si>
  <si>
    <t>3공장</t>
    <phoneticPr fontId="4" type="noConversion"/>
  </si>
  <si>
    <t>합계</t>
    <phoneticPr fontId="4" type="noConversion"/>
  </si>
  <si>
    <t>J</t>
    <phoneticPr fontId="4" type="noConversion"/>
  </si>
  <si>
    <t>K</t>
    <phoneticPr fontId="4" type="noConversion"/>
  </si>
  <si>
    <t>L</t>
    <phoneticPr fontId="4" type="noConversion"/>
  </si>
  <si>
    <t>M</t>
    <phoneticPr fontId="4" type="noConversion"/>
  </si>
  <si>
    <t>N</t>
    <phoneticPr fontId="4" type="noConversion"/>
  </si>
  <si>
    <t>O</t>
    <phoneticPr fontId="4" type="noConversion"/>
  </si>
  <si>
    <t>생산능력</t>
    <phoneticPr fontId="4" type="noConversion"/>
  </si>
  <si>
    <t>M</t>
    <phoneticPr fontId="4" type="noConversion"/>
  </si>
  <si>
    <t>N</t>
    <phoneticPr fontId="4" type="noConversion"/>
  </si>
  <si>
    <t>잔업비용</t>
    <phoneticPr fontId="4" type="noConversion"/>
  </si>
  <si>
    <t>O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</si>
</sst>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26" formatCode="\$#,##0.00_);[Red]\(\$#,##0.00\)"/>
    <numFmt numFmtId="176" formatCode="_(* #,##0_);_(* \(#,##0\);_(* &quot;-&quot;_);_(@_)"/>
    <numFmt numFmtId="177" formatCode="_-[$$-409]* #,##0_ ;_-[$$-409]* \-#,##0\ ;_-[$$-409]* &quot;-&quot;??_ ;_-@_ "/>
    <numFmt numFmtId="178" formatCode="_-[$$-409]* #,##0.0_ ;_-[$$-409]* \-#,##0.0\ ;_-[$$-409]* &quot;-&quot;??_ ;_-@_ "/>
    <numFmt numFmtId="179" formatCode="0.000"/>
    <numFmt numFmtId="180" formatCode="_-[$$-409]* #,##0.00_ ;_-[$$-409]* \-#,##0.00\ ;_-[$$-409]* &quot;-&quot;??_ ;_-@_ "/>
    <numFmt numFmtId="181" formatCode="_-* #,##0_-;\-* #,##0_-;_-* &quot;-&quot;??_-;_-@_-"/>
    <numFmt numFmtId="182" formatCode="0.00_ "/>
    <numFmt numFmtId="183" formatCode="_-[$$-409]* #,##0.000_ ;_-[$$-409]* \-#,##0.000\ ;_-[$$-409]* &quot;-&quot;??_ ;_-@_ "/>
  </numFmts>
  <fonts count="1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바탕"/>
      <family val="1"/>
      <charset val="129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177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76" fontId="8" fillId="0" borderId="2" xfId="1" applyFont="1" applyFill="1" applyBorder="1" applyAlignment="1">
      <alignment horizontal="right" vertical="center"/>
    </xf>
    <xf numFmtId="181" fontId="8" fillId="0" borderId="2" xfId="1" applyNumberFormat="1" applyFont="1" applyFill="1" applyBorder="1" applyAlignment="1">
      <alignment horizontal="right" vertical="center"/>
    </xf>
    <xf numFmtId="182" fontId="8" fillId="0" borderId="2" xfId="0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26" fontId="10" fillId="0" borderId="0" xfId="0" applyNumberFormat="1" applyFont="1" applyBorder="1" applyAlignment="1">
      <alignment horizontal="center" vertical="center"/>
    </xf>
    <xf numFmtId="0" fontId="9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9" fontId="0" fillId="0" borderId="0" xfId="2" applyFont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18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0" fillId="6" borderId="0" xfId="0" applyFill="1" applyAlignment="1">
      <alignment vertical="center"/>
    </xf>
    <xf numFmtId="180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76" fontId="6" fillId="7" borderId="2" xfId="0" applyNumberFormat="1" applyFont="1" applyFill="1" applyBorder="1" applyAlignment="1">
      <alignment vertical="center"/>
    </xf>
    <xf numFmtId="176" fontId="6" fillId="7" borderId="2" xfId="1" applyFont="1" applyFill="1" applyBorder="1" applyAlignment="1">
      <alignment vertical="center"/>
    </xf>
    <xf numFmtId="176" fontId="0" fillId="5" borderId="0" xfId="1" applyFont="1" applyFill="1" applyAlignment="1">
      <alignment vertical="center"/>
    </xf>
    <xf numFmtId="177" fontId="0" fillId="0" borderId="0" xfId="0" applyNumberFormat="1" applyAlignment="1">
      <alignment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176" fontId="0" fillId="0" borderId="0" xfId="0" applyNumberFormat="1" applyAlignment="1">
      <alignment vertical="center"/>
    </xf>
    <xf numFmtId="183" fontId="0" fillId="0" borderId="0" xfId="0" applyNumberFormat="1" applyAlignment="1">
      <alignment vertical="center"/>
    </xf>
    <xf numFmtId="183" fontId="0" fillId="3" borderId="0" xfId="0" applyNumberFormat="1" applyFill="1" applyAlignment="1">
      <alignment vertical="center"/>
    </xf>
    <xf numFmtId="2" fontId="0" fillId="0" borderId="0" xfId="0" applyNumberFormat="1"/>
    <xf numFmtId="2" fontId="6" fillId="7" borderId="2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1"/>
  <sheetViews>
    <sheetView tabSelected="1" topLeftCell="A30" zoomScale="115" zoomScaleNormal="115" workbookViewId="0">
      <selection activeCell="D39" sqref="D39"/>
    </sheetView>
  </sheetViews>
  <sheetFormatPr defaultRowHeight="16.5" x14ac:dyDescent="0.3"/>
  <cols>
    <col min="1" max="1" width="9" style="16"/>
    <col min="2" max="2" width="15.5" style="16" bestFit="1" customWidth="1"/>
    <col min="3" max="3" width="14.625" style="16" customWidth="1"/>
    <col min="4" max="4" width="12.125" style="16" bestFit="1" customWidth="1"/>
    <col min="5" max="6" width="12.5" style="16" bestFit="1" customWidth="1"/>
    <col min="7" max="7" width="9" style="16"/>
    <col min="8" max="8" width="11.25" style="16" bestFit="1" customWidth="1"/>
    <col min="9" max="9" width="10.875" style="16" bestFit="1" customWidth="1"/>
    <col min="10" max="10" width="11.375" style="16" bestFit="1" customWidth="1"/>
    <col min="11" max="11" width="10.25" style="16" bestFit="1" customWidth="1"/>
    <col min="12" max="12" width="9" style="16" customWidth="1"/>
    <col min="13" max="14" width="10.25" style="16" bestFit="1" customWidth="1"/>
    <col min="15" max="15" width="11.125" style="16" bestFit="1" customWidth="1"/>
    <col min="16" max="26" width="10.25" style="16" bestFit="1" customWidth="1"/>
    <col min="27" max="27" width="9" style="16" customWidth="1"/>
    <col min="28" max="30" width="10.25" style="16" bestFit="1" customWidth="1"/>
    <col min="31" max="16384" width="9" style="16"/>
  </cols>
  <sheetData>
    <row r="1" spans="1:14" ht="20.25" x14ac:dyDescent="0.3">
      <c r="B1" s="48" t="s">
        <v>19</v>
      </c>
      <c r="C1" s="48"/>
      <c r="D1" s="48"/>
      <c r="E1" s="48"/>
      <c r="F1" s="48"/>
    </row>
    <row r="2" spans="1:14" ht="40.5" x14ac:dyDescent="0.3">
      <c r="B2" s="7" t="s">
        <v>20</v>
      </c>
      <c r="C2" s="8" t="s">
        <v>21</v>
      </c>
      <c r="D2" s="8" t="s">
        <v>22</v>
      </c>
      <c r="E2" s="8" t="s">
        <v>23</v>
      </c>
      <c r="F2" s="8" t="s">
        <v>24</v>
      </c>
      <c r="H2" s="6"/>
      <c r="I2" s="4" t="s">
        <v>12</v>
      </c>
      <c r="J2" s="4" t="s">
        <v>13</v>
      </c>
    </row>
    <row r="3" spans="1:14" ht="20.25" x14ac:dyDescent="0.3">
      <c r="A3" s="16">
        <v>1</v>
      </c>
      <c r="B3" s="9" t="s">
        <v>25</v>
      </c>
      <c r="C3" s="10">
        <f>D3*15</f>
        <v>75000</v>
      </c>
      <c r="D3" s="11">
        <v>5000</v>
      </c>
      <c r="E3" s="10">
        <f>ROUND(D3/5*F3,0)</f>
        <v>1250</v>
      </c>
      <c r="F3" s="12">
        <v>1.25</v>
      </c>
      <c r="H3" s="5" t="s">
        <v>30</v>
      </c>
      <c r="I3" s="2">
        <v>375</v>
      </c>
      <c r="J3" s="3">
        <f>I3/25</f>
        <v>15</v>
      </c>
      <c r="K3" s="16">
        <v>8</v>
      </c>
      <c r="L3" s="16">
        <v>4</v>
      </c>
      <c r="M3" s="25">
        <f>J3/2</f>
        <v>7.5</v>
      </c>
      <c r="N3" s="25">
        <f>M3/4</f>
        <v>1.875</v>
      </c>
    </row>
    <row r="4" spans="1:14" ht="20.25" x14ac:dyDescent="0.3">
      <c r="A4" s="16">
        <v>2</v>
      </c>
      <c r="B4" s="9" t="s">
        <v>26</v>
      </c>
      <c r="C4" s="10">
        <f>D4*15</f>
        <v>15000</v>
      </c>
      <c r="D4" s="11">
        <v>1000</v>
      </c>
      <c r="E4" s="10">
        <f t="shared" ref="E4:E17" si="0">ROUND(D4/5*F4,0)</f>
        <v>210</v>
      </c>
      <c r="F4" s="12">
        <v>1.05</v>
      </c>
      <c r="H4" s="5" t="s">
        <v>31</v>
      </c>
      <c r="I4" s="2">
        <v>514</v>
      </c>
      <c r="J4" s="3">
        <f>I4/25</f>
        <v>20.56</v>
      </c>
    </row>
    <row r="5" spans="1:14" ht="20.25" x14ac:dyDescent="0.3">
      <c r="A5" s="16">
        <v>3</v>
      </c>
      <c r="B5" s="9" t="s">
        <v>27</v>
      </c>
      <c r="C5" s="10">
        <f>D5*15</f>
        <v>24000</v>
      </c>
      <c r="D5" s="11">
        <v>1600</v>
      </c>
      <c r="E5" s="10">
        <f t="shared" si="0"/>
        <v>266</v>
      </c>
      <c r="F5" s="12">
        <v>0.83</v>
      </c>
      <c r="H5" s="5" t="s">
        <v>32</v>
      </c>
      <c r="I5" s="2">
        <v>320</v>
      </c>
      <c r="J5" s="3">
        <f>I5/25</f>
        <v>12.8</v>
      </c>
    </row>
    <row r="6" spans="1:14" ht="20.25" x14ac:dyDescent="0.3">
      <c r="A6" s="16">
        <v>4</v>
      </c>
      <c r="B6" s="9" t="s">
        <v>28</v>
      </c>
      <c r="C6" s="10">
        <f>D6*15</f>
        <v>22500</v>
      </c>
      <c r="D6" s="11">
        <v>1500</v>
      </c>
      <c r="E6" s="10">
        <f t="shared" si="0"/>
        <v>282</v>
      </c>
      <c r="F6" s="12">
        <v>0.94</v>
      </c>
    </row>
    <row r="7" spans="1:14" ht="20.25" x14ac:dyDescent="0.3">
      <c r="A7" s="16">
        <v>5</v>
      </c>
      <c r="B7" s="9" t="s">
        <v>29</v>
      </c>
      <c r="C7" s="10">
        <f>D7*15</f>
        <v>18000</v>
      </c>
      <c r="D7" s="11">
        <v>1200</v>
      </c>
      <c r="E7" s="10">
        <f t="shared" si="0"/>
        <v>300</v>
      </c>
      <c r="F7" s="12">
        <v>1.25</v>
      </c>
    </row>
    <row r="8" spans="1:14" ht="20.25" x14ac:dyDescent="0.3">
      <c r="A8" s="16">
        <v>6</v>
      </c>
      <c r="B8" s="9" t="s">
        <v>33</v>
      </c>
      <c r="C8" s="10">
        <f t="shared" ref="C8:C17" si="1">D8*15</f>
        <v>19500</v>
      </c>
      <c r="D8" s="11">
        <v>1300</v>
      </c>
      <c r="E8" s="10">
        <f t="shared" si="0"/>
        <v>346</v>
      </c>
      <c r="F8" s="12">
        <v>1.33</v>
      </c>
    </row>
    <row r="9" spans="1:14" ht="20.25" x14ac:dyDescent="0.3">
      <c r="A9" s="16">
        <v>7</v>
      </c>
      <c r="B9" s="9" t="s">
        <v>34</v>
      </c>
      <c r="C9" s="10">
        <f t="shared" si="1"/>
        <v>28500</v>
      </c>
      <c r="D9" s="11">
        <v>1900</v>
      </c>
      <c r="E9" s="10">
        <f t="shared" si="0"/>
        <v>380</v>
      </c>
      <c r="F9" s="12">
        <v>1</v>
      </c>
    </row>
    <row r="10" spans="1:14" ht="20.25" x14ac:dyDescent="0.3">
      <c r="A10" s="16">
        <v>8</v>
      </c>
      <c r="B10" s="9" t="s">
        <v>35</v>
      </c>
      <c r="C10" s="10">
        <f t="shared" si="1"/>
        <v>22500</v>
      </c>
      <c r="D10" s="11">
        <v>1500</v>
      </c>
      <c r="E10" s="10">
        <f t="shared" si="0"/>
        <v>240</v>
      </c>
      <c r="F10" s="12">
        <v>0.8</v>
      </c>
    </row>
    <row r="11" spans="1:14" ht="20.25" x14ac:dyDescent="0.3">
      <c r="A11" s="16">
        <v>9</v>
      </c>
      <c r="B11" s="9" t="s">
        <v>36</v>
      </c>
      <c r="C11" s="10">
        <f t="shared" ref="C11:C16" si="2">D11*15</f>
        <v>18000</v>
      </c>
      <c r="D11" s="11">
        <v>1200</v>
      </c>
      <c r="E11" s="10">
        <f t="shared" ref="E11:E16" si="3">ROUND(D11/5*F11,0)</f>
        <v>223</v>
      </c>
      <c r="F11" s="12">
        <v>0.93</v>
      </c>
    </row>
    <row r="12" spans="1:14" ht="20.25" x14ac:dyDescent="0.3">
      <c r="A12" s="16">
        <v>10</v>
      </c>
      <c r="B12" s="9" t="s">
        <v>57</v>
      </c>
      <c r="C12" s="10">
        <f t="shared" ref="C12:C15" si="4">D12*15</f>
        <v>13500</v>
      </c>
      <c r="D12" s="11">
        <v>900</v>
      </c>
      <c r="E12" s="10">
        <f t="shared" ref="E12:E15" si="5">ROUND(D12/5*F12,0)</f>
        <v>153</v>
      </c>
      <c r="F12" s="12">
        <v>0.85</v>
      </c>
    </row>
    <row r="13" spans="1:14" ht="20.25" x14ac:dyDescent="0.3">
      <c r="A13" s="16">
        <v>11</v>
      </c>
      <c r="B13" s="9" t="s">
        <v>58</v>
      </c>
      <c r="C13" s="10">
        <f t="shared" si="4"/>
        <v>10500</v>
      </c>
      <c r="D13" s="11">
        <v>700</v>
      </c>
      <c r="E13" s="10">
        <f t="shared" si="5"/>
        <v>126</v>
      </c>
      <c r="F13" s="12">
        <v>0.9</v>
      </c>
    </row>
    <row r="14" spans="1:14" ht="20.25" x14ac:dyDescent="0.3">
      <c r="A14" s="16">
        <v>12</v>
      </c>
      <c r="B14" s="9" t="s">
        <v>59</v>
      </c>
      <c r="C14" s="10">
        <f t="shared" si="4"/>
        <v>7500</v>
      </c>
      <c r="D14" s="11">
        <v>500</v>
      </c>
      <c r="E14" s="10">
        <f t="shared" si="5"/>
        <v>115</v>
      </c>
      <c r="F14" s="12">
        <v>1.1499999999999999</v>
      </c>
    </row>
    <row r="15" spans="1:14" ht="20.25" x14ac:dyDescent="0.3">
      <c r="A15" s="16">
        <v>13</v>
      </c>
      <c r="B15" s="9" t="s">
        <v>60</v>
      </c>
      <c r="C15" s="10">
        <f t="shared" si="4"/>
        <v>1500</v>
      </c>
      <c r="D15" s="11">
        <v>100</v>
      </c>
      <c r="E15" s="10">
        <f t="shared" si="5"/>
        <v>20</v>
      </c>
      <c r="F15" s="12">
        <v>1</v>
      </c>
    </row>
    <row r="16" spans="1:14" ht="20.25" x14ac:dyDescent="0.3">
      <c r="A16" s="16">
        <v>14</v>
      </c>
      <c r="B16" s="9" t="s">
        <v>61</v>
      </c>
      <c r="C16" s="10">
        <f t="shared" si="2"/>
        <v>3000</v>
      </c>
      <c r="D16" s="11">
        <v>200</v>
      </c>
      <c r="E16" s="10">
        <f t="shared" si="3"/>
        <v>38</v>
      </c>
      <c r="F16" s="12">
        <v>0.95</v>
      </c>
    </row>
    <row r="17" spans="1:72" ht="20.25" x14ac:dyDescent="0.3">
      <c r="A17" s="16">
        <v>15</v>
      </c>
      <c r="B17" s="9" t="s">
        <v>62</v>
      </c>
      <c r="C17" s="10">
        <f t="shared" si="1"/>
        <v>4500</v>
      </c>
      <c r="D17" s="11">
        <v>300</v>
      </c>
      <c r="E17" s="10">
        <f t="shared" si="0"/>
        <v>67</v>
      </c>
      <c r="F17" s="12">
        <v>1.1200000000000001</v>
      </c>
    </row>
    <row r="18" spans="1:72" ht="20.25" x14ac:dyDescent="0.3">
      <c r="B18" s="33" t="s">
        <v>56</v>
      </c>
      <c r="C18" s="34">
        <f>SUM(C3:C17)</f>
        <v>283500</v>
      </c>
      <c r="D18" s="35">
        <f>SUM(_1D)</f>
        <v>18900</v>
      </c>
      <c r="E18" s="34">
        <f>SUM(E3:E17)</f>
        <v>4016</v>
      </c>
      <c r="F18" s="47">
        <f>SUMPRODUCT(_1D,_1H)/SUM(_1D)</f>
        <v>1.0623809523809524</v>
      </c>
      <c r="G18" s="43">
        <f>J21</f>
        <v>44000</v>
      </c>
      <c r="H18" s="17">
        <f>D18/G18</f>
        <v>0.42954545454545456</v>
      </c>
    </row>
    <row r="19" spans="1:72" ht="20.25" x14ac:dyDescent="0.3">
      <c r="B19" s="32"/>
      <c r="C19" s="26"/>
      <c r="D19" s="26"/>
      <c r="E19" s="26"/>
      <c r="F19" s="26"/>
      <c r="H19" s="17"/>
    </row>
    <row r="20" spans="1:72" x14ac:dyDescent="0.3">
      <c r="B20" s="40" t="s">
        <v>9</v>
      </c>
      <c r="C20" s="18">
        <v>3</v>
      </c>
      <c r="D20" s="18"/>
      <c r="E20" s="18"/>
      <c r="G20" s="30" t="s">
        <v>53</v>
      </c>
      <c r="H20" s="30" t="s">
        <v>54</v>
      </c>
      <c r="I20" s="30" t="s">
        <v>55</v>
      </c>
      <c r="J20" s="18" t="s">
        <v>63</v>
      </c>
    </row>
    <row r="21" spans="1:72" x14ac:dyDescent="0.3">
      <c r="B21" s="40" t="s">
        <v>10</v>
      </c>
      <c r="C21" s="18">
        <v>10</v>
      </c>
      <c r="D21" s="18">
        <v>4</v>
      </c>
      <c r="E21" s="18">
        <v>8</v>
      </c>
      <c r="G21" s="36">
        <f>C21*2000</f>
        <v>20000</v>
      </c>
      <c r="H21" s="36">
        <f>D21*2000</f>
        <v>8000</v>
      </c>
      <c r="I21" s="36">
        <f>E21*2000</f>
        <v>16000</v>
      </c>
      <c r="J21" s="36">
        <f>SUM(G21:I21)</f>
        <v>44000</v>
      </c>
    </row>
    <row r="22" spans="1:72" x14ac:dyDescent="0.3">
      <c r="B22" s="40" t="s">
        <v>11</v>
      </c>
      <c r="C22" s="18">
        <v>15</v>
      </c>
      <c r="D22" s="18"/>
      <c r="E22" s="18"/>
    </row>
    <row r="23" spans="1:72" x14ac:dyDescent="0.3">
      <c r="B23" s="39"/>
    </row>
    <row r="24" spans="1:72" x14ac:dyDescent="0.3">
      <c r="B24" s="39"/>
    </row>
    <row r="25" spans="1:72" x14ac:dyDescent="0.3">
      <c r="B25" s="40" t="s">
        <v>50</v>
      </c>
      <c r="C25" s="49"/>
      <c r="D25" s="49"/>
      <c r="E25" s="49"/>
      <c r="F25" s="49"/>
      <c r="G25" s="49"/>
      <c r="H25" s="49"/>
      <c r="I25" s="49"/>
      <c r="J25" s="49"/>
      <c r="K25" s="49"/>
      <c r="AO25" s="14"/>
      <c r="AP25" s="14"/>
      <c r="AQ25" s="14"/>
    </row>
    <row r="26" spans="1:72" x14ac:dyDescent="0.3">
      <c r="B26" s="40" t="s">
        <v>2</v>
      </c>
      <c r="C26" s="16">
        <v>1</v>
      </c>
      <c r="D26" s="16">
        <v>2</v>
      </c>
      <c r="E26" s="16">
        <v>3</v>
      </c>
      <c r="F26" s="16">
        <v>4</v>
      </c>
      <c r="G26" s="16">
        <v>5</v>
      </c>
      <c r="H26" s="16">
        <v>6</v>
      </c>
      <c r="I26" s="16">
        <v>7</v>
      </c>
      <c r="J26" s="16">
        <v>8</v>
      </c>
      <c r="K26" s="16">
        <v>9</v>
      </c>
      <c r="L26" s="16">
        <v>10</v>
      </c>
      <c r="M26" s="20">
        <v>1</v>
      </c>
      <c r="N26" s="20">
        <v>2</v>
      </c>
      <c r="O26" s="20">
        <v>3</v>
      </c>
      <c r="P26" s="20">
        <v>4</v>
      </c>
      <c r="Q26" s="16">
        <v>1</v>
      </c>
      <c r="R26" s="16">
        <v>2</v>
      </c>
      <c r="S26" s="16">
        <v>3</v>
      </c>
      <c r="T26" s="16">
        <v>4</v>
      </c>
      <c r="U26" s="16">
        <v>5</v>
      </c>
      <c r="V26" s="16">
        <v>6</v>
      </c>
      <c r="W26" s="16">
        <v>7</v>
      </c>
      <c r="X26" s="16">
        <v>8</v>
      </c>
      <c r="BK26" s="20"/>
      <c r="BL26" s="20"/>
      <c r="BM26" s="20"/>
      <c r="BN26" s="20"/>
      <c r="BO26" s="20"/>
      <c r="BP26" s="20"/>
      <c r="BQ26" s="20"/>
      <c r="BR26" s="20"/>
      <c r="BS26" s="20"/>
      <c r="BT26" s="20"/>
    </row>
    <row r="27" spans="1:72" x14ac:dyDescent="0.3">
      <c r="B27" s="39"/>
      <c r="C27" s="16">
        <v>2000</v>
      </c>
      <c r="D27" s="16">
        <v>2000</v>
      </c>
      <c r="E27" s="16">
        <v>2000</v>
      </c>
      <c r="F27" s="16">
        <v>2000</v>
      </c>
      <c r="G27" s="16">
        <v>2000</v>
      </c>
      <c r="H27" s="16">
        <v>2000</v>
      </c>
      <c r="I27" s="16">
        <v>2000</v>
      </c>
      <c r="J27" s="16">
        <v>2000</v>
      </c>
      <c r="K27" s="16">
        <v>2000</v>
      </c>
      <c r="L27" s="16">
        <v>2000</v>
      </c>
      <c r="M27" s="20">
        <v>2000</v>
      </c>
      <c r="N27" s="20">
        <v>2000</v>
      </c>
      <c r="O27" s="20">
        <v>2000</v>
      </c>
      <c r="P27" s="20">
        <v>2000</v>
      </c>
      <c r="Q27" s="16">
        <v>2000</v>
      </c>
      <c r="R27" s="16">
        <v>2000</v>
      </c>
      <c r="S27" s="16">
        <v>2000</v>
      </c>
      <c r="T27" s="16">
        <v>2000</v>
      </c>
      <c r="U27" s="16">
        <v>2000</v>
      </c>
      <c r="V27" s="16">
        <v>2000</v>
      </c>
      <c r="W27" s="16">
        <v>2000</v>
      </c>
      <c r="X27" s="16">
        <v>2000</v>
      </c>
      <c r="BK27" s="20"/>
      <c r="BL27" s="20"/>
      <c r="BM27" s="20"/>
      <c r="BN27" s="20"/>
      <c r="BO27" s="20"/>
      <c r="BP27" s="20"/>
      <c r="BQ27" s="20"/>
      <c r="BR27" s="20"/>
      <c r="BS27" s="20"/>
      <c r="BT27" s="20"/>
    </row>
    <row r="28" spans="1:72" x14ac:dyDescent="0.3">
      <c r="B28" s="39"/>
      <c r="I28" s="21"/>
      <c r="J28" s="22"/>
      <c r="AO28" s="14"/>
      <c r="AP28" s="14"/>
      <c r="AQ28" s="14"/>
    </row>
    <row r="29" spans="1:72" x14ac:dyDescent="0.3">
      <c r="B29" s="41" t="s">
        <v>51</v>
      </c>
      <c r="C29" s="49"/>
      <c r="D29" s="49"/>
      <c r="E29" s="49"/>
      <c r="AO29" s="14"/>
      <c r="AP29" s="14"/>
      <c r="AQ29" s="14"/>
    </row>
    <row r="30" spans="1:72" x14ac:dyDescent="0.3">
      <c r="B30" s="41" t="s">
        <v>5</v>
      </c>
      <c r="C30" s="16">
        <v>1</v>
      </c>
      <c r="D30" s="16">
        <v>2</v>
      </c>
      <c r="E30" s="16">
        <v>3</v>
      </c>
      <c r="F30" s="16">
        <v>4</v>
      </c>
      <c r="G30" s="16">
        <v>5</v>
      </c>
      <c r="H30" s="16">
        <v>6</v>
      </c>
      <c r="I30" s="16">
        <v>7</v>
      </c>
      <c r="J30" s="16">
        <v>8</v>
      </c>
      <c r="K30" s="16">
        <v>9</v>
      </c>
      <c r="L30" s="16">
        <v>10</v>
      </c>
      <c r="M30" s="20">
        <v>1</v>
      </c>
      <c r="N30" s="20">
        <v>2</v>
      </c>
      <c r="O30" s="20">
        <v>3</v>
      </c>
      <c r="P30" s="20">
        <v>4</v>
      </c>
      <c r="Q30" s="16">
        <v>1</v>
      </c>
      <c r="R30" s="16">
        <v>2</v>
      </c>
      <c r="S30" s="16">
        <v>3</v>
      </c>
      <c r="T30" s="16">
        <v>4</v>
      </c>
      <c r="U30" s="16">
        <v>5</v>
      </c>
      <c r="V30" s="16">
        <v>6</v>
      </c>
      <c r="W30" s="16">
        <v>7</v>
      </c>
      <c r="X30" s="16">
        <v>8</v>
      </c>
      <c r="BK30" s="20"/>
      <c r="BL30" s="20"/>
      <c r="BM30" s="20"/>
      <c r="BN30" s="20"/>
      <c r="BO30" s="20"/>
      <c r="BP30" s="20"/>
      <c r="BQ30" s="20"/>
      <c r="BR30" s="20"/>
      <c r="BS30" s="20"/>
      <c r="BT30" s="20"/>
    </row>
    <row r="31" spans="1:72" x14ac:dyDescent="0.3">
      <c r="B31" s="39"/>
      <c r="C31" s="16">
        <v>0.72</v>
      </c>
      <c r="D31" s="16">
        <v>0.72</v>
      </c>
      <c r="E31" s="16">
        <v>0.72</v>
      </c>
      <c r="F31" s="16">
        <v>0.72</v>
      </c>
      <c r="G31" s="16">
        <v>0.72</v>
      </c>
      <c r="H31" s="16">
        <v>0.72</v>
      </c>
      <c r="I31" s="16">
        <v>0.72</v>
      </c>
      <c r="J31" s="16">
        <v>0.72</v>
      </c>
      <c r="K31" s="16">
        <v>0.72</v>
      </c>
      <c r="L31" s="16">
        <v>0.72</v>
      </c>
      <c r="M31" s="20">
        <v>0.79</v>
      </c>
      <c r="N31" s="20">
        <v>0.79</v>
      </c>
      <c r="O31" s="20">
        <v>0.79</v>
      </c>
      <c r="P31" s="20">
        <v>0.79</v>
      </c>
      <c r="Q31" s="16">
        <v>0.68</v>
      </c>
      <c r="R31" s="16">
        <v>0.68</v>
      </c>
      <c r="S31" s="16">
        <v>0.68</v>
      </c>
      <c r="T31" s="16">
        <v>0.68</v>
      </c>
      <c r="U31" s="16">
        <v>0.68</v>
      </c>
      <c r="V31" s="16">
        <v>0.68</v>
      </c>
      <c r="W31" s="16">
        <v>0.68</v>
      </c>
      <c r="X31" s="16">
        <v>0.68</v>
      </c>
      <c r="BK31" s="20"/>
      <c r="BL31" s="20"/>
      <c r="BM31" s="20"/>
      <c r="BN31" s="20"/>
      <c r="BO31" s="20"/>
      <c r="BP31" s="20"/>
      <c r="BQ31" s="20"/>
      <c r="BR31" s="20"/>
      <c r="BS31" s="20"/>
      <c r="BT31" s="20"/>
    </row>
    <row r="32" spans="1:72" x14ac:dyDescent="0.3">
      <c r="B32" s="39"/>
    </row>
    <row r="33" spans="2:30" x14ac:dyDescent="0.3">
      <c r="B33" s="41" t="s">
        <v>52</v>
      </c>
      <c r="C33" s="16" t="s">
        <v>14</v>
      </c>
      <c r="D33" s="16" t="s">
        <v>15</v>
      </c>
      <c r="E33" s="16" t="s">
        <v>16</v>
      </c>
    </row>
    <row r="34" spans="2:30" x14ac:dyDescent="0.3">
      <c r="B34" s="41" t="s">
        <v>3</v>
      </c>
      <c r="C34" s="16">
        <v>3.5000000000000003E-2</v>
      </c>
      <c r="D34" s="24">
        <v>0.02</v>
      </c>
      <c r="E34" s="16">
        <v>4.1000000000000002E-2</v>
      </c>
      <c r="G34" s="49"/>
      <c r="H34" s="49"/>
      <c r="I34" s="49"/>
      <c r="J34" s="49"/>
      <c r="K34" s="49"/>
      <c r="L34" s="49"/>
    </row>
    <row r="35" spans="2:30" x14ac:dyDescent="0.3">
      <c r="B35" s="39"/>
      <c r="D35" s="24"/>
      <c r="G35" s="19"/>
      <c r="H35" s="19"/>
      <c r="I35" s="19"/>
      <c r="J35" s="19"/>
      <c r="K35" s="19"/>
      <c r="L35" s="19"/>
    </row>
    <row r="36" spans="2:30" x14ac:dyDescent="0.3">
      <c r="B36" s="39"/>
      <c r="C36" s="13"/>
      <c r="G36" s="19"/>
      <c r="H36" s="19"/>
      <c r="I36" s="19"/>
      <c r="J36" s="19"/>
      <c r="K36" s="19"/>
      <c r="L36" s="19"/>
    </row>
    <row r="37" spans="2:30" ht="20.25" x14ac:dyDescent="0.3">
      <c r="B37" s="15" t="s">
        <v>46</v>
      </c>
      <c r="C37" s="9" t="s">
        <v>47</v>
      </c>
      <c r="D37" s="37">
        <f>5600+(5600*2.5)</f>
        <v>19600</v>
      </c>
      <c r="G37" s="19"/>
      <c r="H37" s="19"/>
      <c r="I37" s="19"/>
      <c r="J37" s="19"/>
      <c r="K37" s="19"/>
      <c r="L37" s="19"/>
    </row>
    <row r="38" spans="2:30" ht="20.25" x14ac:dyDescent="0.3">
      <c r="B38" s="41" t="s">
        <v>48</v>
      </c>
      <c r="C38" s="9" t="s">
        <v>49</v>
      </c>
      <c r="D38" s="37">
        <f t="shared" ref="D38" si="6">5600+(5600*2.5)</f>
        <v>19600</v>
      </c>
      <c r="G38" s="19"/>
      <c r="H38" s="19"/>
      <c r="I38" s="19"/>
      <c r="J38" s="19"/>
      <c r="K38" s="19"/>
      <c r="L38" s="19"/>
    </row>
    <row r="39" spans="2:30" x14ac:dyDescent="0.3">
      <c r="G39" s="19"/>
      <c r="H39" s="19"/>
      <c r="I39" s="19"/>
      <c r="J39" s="19"/>
      <c r="K39" s="19"/>
      <c r="L39" s="19"/>
    </row>
    <row r="40" spans="2:30" x14ac:dyDescent="0.3">
      <c r="B40" s="23" t="s">
        <v>37</v>
      </c>
      <c r="D40" s="24"/>
      <c r="G40" s="19"/>
      <c r="H40" s="23" t="s">
        <v>66</v>
      </c>
      <c r="J40" s="24"/>
    </row>
    <row r="41" spans="2:30" x14ac:dyDescent="0.3">
      <c r="B41" s="23" t="s">
        <v>6</v>
      </c>
      <c r="D41" s="26" t="s">
        <v>38</v>
      </c>
      <c r="E41" s="26" t="s">
        <v>39</v>
      </c>
      <c r="F41" s="26" t="s">
        <v>40</v>
      </c>
      <c r="H41" s="23" t="s">
        <v>67</v>
      </c>
      <c r="I41" s="16">
        <v>1</v>
      </c>
      <c r="J41" s="16">
        <v>2</v>
      </c>
      <c r="K41" s="16">
        <v>3</v>
      </c>
      <c r="L41" s="16">
        <v>4</v>
      </c>
      <c r="M41" s="16">
        <v>5</v>
      </c>
      <c r="N41" s="16">
        <v>6</v>
      </c>
      <c r="O41" s="16">
        <v>7</v>
      </c>
      <c r="P41" s="16">
        <v>8</v>
      </c>
      <c r="Q41" s="16">
        <v>9</v>
      </c>
      <c r="R41" s="16">
        <v>10</v>
      </c>
      <c r="S41" s="20">
        <v>1</v>
      </c>
      <c r="T41" s="20">
        <v>2</v>
      </c>
      <c r="U41" s="20">
        <v>3</v>
      </c>
      <c r="V41" s="20">
        <v>4</v>
      </c>
      <c r="W41" s="16">
        <v>1</v>
      </c>
      <c r="X41" s="16">
        <v>2</v>
      </c>
      <c r="Y41" s="16">
        <v>3</v>
      </c>
      <c r="Z41" s="16">
        <v>4</v>
      </c>
      <c r="AA41" s="16">
        <v>5</v>
      </c>
      <c r="AB41" s="16">
        <v>6</v>
      </c>
      <c r="AC41" s="16">
        <v>7</v>
      </c>
      <c r="AD41" s="16">
        <v>8</v>
      </c>
    </row>
    <row r="42" spans="2:30" x14ac:dyDescent="0.3">
      <c r="B42" s="16">
        <v>1</v>
      </c>
      <c r="C42" s="16" t="s">
        <v>7</v>
      </c>
      <c r="D42" s="1">
        <v>0</v>
      </c>
      <c r="E42" s="38">
        <f>$D$37</f>
        <v>19600</v>
      </c>
      <c r="F42" s="38">
        <f>$D$37</f>
        <v>19600</v>
      </c>
      <c r="I42" s="44">
        <f>$J$3*0.5/C27*100</f>
        <v>0.375</v>
      </c>
      <c r="J42" s="44">
        <f t="shared" ref="J42:R42" si="7">$J$3*0.5/D27*100</f>
        <v>0.375</v>
      </c>
      <c r="K42" s="44">
        <f t="shared" si="7"/>
        <v>0.375</v>
      </c>
      <c r="L42" s="44">
        <f t="shared" si="7"/>
        <v>0.375</v>
      </c>
      <c r="M42" s="44">
        <f t="shared" si="7"/>
        <v>0.375</v>
      </c>
      <c r="N42" s="44">
        <f t="shared" si="7"/>
        <v>0.375</v>
      </c>
      <c r="O42" s="44">
        <f t="shared" si="7"/>
        <v>0.375</v>
      </c>
      <c r="P42" s="44">
        <f t="shared" si="7"/>
        <v>0.375</v>
      </c>
      <c r="Q42" s="44">
        <f t="shared" si="7"/>
        <v>0.375</v>
      </c>
      <c r="R42" s="44">
        <f t="shared" si="7"/>
        <v>0.375</v>
      </c>
      <c r="S42" s="45">
        <f>$J$4*0.5/M27*100</f>
        <v>0.51400000000000001</v>
      </c>
      <c r="T42" s="45">
        <f t="shared" ref="T42:V42" si="8">$J$4*0.5/N27*100</f>
        <v>0.51400000000000001</v>
      </c>
      <c r="U42" s="45">
        <f t="shared" si="8"/>
        <v>0.51400000000000001</v>
      </c>
      <c r="V42" s="45">
        <f t="shared" si="8"/>
        <v>0.51400000000000001</v>
      </c>
      <c r="W42" s="44">
        <f>$J$5*0.5/Q27*100</f>
        <v>0.32</v>
      </c>
      <c r="X42" s="44">
        <f t="shared" ref="X42:AD42" si="9">$J$5*0.5/R27*100</f>
        <v>0.32</v>
      </c>
      <c r="Y42" s="44">
        <f t="shared" si="9"/>
        <v>0.32</v>
      </c>
      <c r="Z42" s="44">
        <f t="shared" si="9"/>
        <v>0.32</v>
      </c>
      <c r="AA42" s="44">
        <f t="shared" si="9"/>
        <v>0.32</v>
      </c>
      <c r="AB42" s="44">
        <f t="shared" si="9"/>
        <v>0.32</v>
      </c>
      <c r="AC42" s="44">
        <f t="shared" si="9"/>
        <v>0.32</v>
      </c>
      <c r="AD42" s="44">
        <f t="shared" si="9"/>
        <v>0.32</v>
      </c>
    </row>
    <row r="43" spans="2:30" x14ac:dyDescent="0.3">
      <c r="B43" s="16">
        <v>2</v>
      </c>
      <c r="C43" s="16" t="s">
        <v>8</v>
      </c>
      <c r="D43" s="38">
        <f>$D$37</f>
        <v>19600</v>
      </c>
      <c r="E43" s="1">
        <v>0</v>
      </c>
      <c r="F43" s="1">
        <v>19600</v>
      </c>
      <c r="L43" s="1"/>
    </row>
    <row r="44" spans="2:30" x14ac:dyDescent="0.3">
      <c r="B44" s="16">
        <v>3</v>
      </c>
      <c r="C44" s="16" t="s">
        <v>2</v>
      </c>
      <c r="D44" s="38">
        <f>$D$37</f>
        <v>19600</v>
      </c>
      <c r="E44" s="38">
        <f t="shared" ref="D44:F56" si="10">$D$37</f>
        <v>19600</v>
      </c>
      <c r="F44" s="1">
        <v>0</v>
      </c>
      <c r="J44" s="38"/>
      <c r="K44" s="38"/>
      <c r="L44" s="1"/>
    </row>
    <row r="45" spans="2:30" x14ac:dyDescent="0.3">
      <c r="B45" s="16">
        <v>4</v>
      </c>
      <c r="C45" s="16" t="s">
        <v>1</v>
      </c>
      <c r="D45" s="1">
        <v>0</v>
      </c>
      <c r="E45" s="38">
        <f t="shared" si="10"/>
        <v>19600</v>
      </c>
      <c r="F45" s="38">
        <f t="shared" si="10"/>
        <v>19600</v>
      </c>
      <c r="J45" s="1"/>
      <c r="K45" s="38"/>
      <c r="L45" s="38"/>
    </row>
    <row r="46" spans="2:30" x14ac:dyDescent="0.3">
      <c r="B46" s="16">
        <v>5</v>
      </c>
      <c r="C46" s="16" t="s">
        <v>4</v>
      </c>
      <c r="D46" s="38">
        <f t="shared" si="10"/>
        <v>19600</v>
      </c>
      <c r="E46" s="1">
        <v>0</v>
      </c>
      <c r="F46" s="38">
        <f t="shared" si="10"/>
        <v>19600</v>
      </c>
      <c r="J46" s="38"/>
      <c r="K46" s="1"/>
      <c r="L46" s="38"/>
    </row>
    <row r="47" spans="2:30" x14ac:dyDescent="0.3">
      <c r="B47" s="16">
        <v>6</v>
      </c>
      <c r="C47" s="16" t="s">
        <v>41</v>
      </c>
      <c r="D47" s="38">
        <f t="shared" si="10"/>
        <v>19600</v>
      </c>
      <c r="E47" s="1">
        <v>0</v>
      </c>
      <c r="F47" s="38">
        <f t="shared" si="10"/>
        <v>19600</v>
      </c>
      <c r="J47" s="38"/>
      <c r="K47" s="1"/>
      <c r="L47" s="38"/>
    </row>
    <row r="48" spans="2:30" x14ac:dyDescent="0.3">
      <c r="B48" s="16">
        <v>7</v>
      </c>
      <c r="C48" s="16" t="s">
        <v>42</v>
      </c>
      <c r="D48" s="38">
        <f t="shared" si="10"/>
        <v>19600</v>
      </c>
      <c r="E48" s="38">
        <f t="shared" si="10"/>
        <v>19600</v>
      </c>
      <c r="F48" s="1">
        <v>0</v>
      </c>
      <c r="J48" s="38"/>
      <c r="K48" s="38"/>
      <c r="L48" s="1"/>
    </row>
    <row r="49" spans="2:38" x14ac:dyDescent="0.3">
      <c r="B49" s="16">
        <v>8</v>
      </c>
      <c r="C49" s="16" t="s">
        <v>43</v>
      </c>
      <c r="D49" s="38">
        <f t="shared" si="10"/>
        <v>19600</v>
      </c>
      <c r="E49" s="38">
        <f t="shared" si="10"/>
        <v>19600</v>
      </c>
      <c r="F49" s="1">
        <v>0</v>
      </c>
      <c r="J49" s="38"/>
      <c r="K49" s="38"/>
      <c r="L49" s="1"/>
    </row>
    <row r="50" spans="2:38" x14ac:dyDescent="0.3">
      <c r="B50" s="16">
        <v>9</v>
      </c>
      <c r="C50" s="16" t="s">
        <v>44</v>
      </c>
      <c r="D50" s="1">
        <v>0</v>
      </c>
      <c r="E50" s="38">
        <f t="shared" si="10"/>
        <v>19600</v>
      </c>
      <c r="F50" s="38">
        <f t="shared" si="10"/>
        <v>19600</v>
      </c>
      <c r="J50" s="1"/>
      <c r="K50" s="38"/>
      <c r="L50" s="38"/>
    </row>
    <row r="51" spans="2:38" x14ac:dyDescent="0.3">
      <c r="B51" s="16">
        <v>10</v>
      </c>
      <c r="C51" s="16" t="s">
        <v>57</v>
      </c>
      <c r="D51" s="38">
        <f t="shared" si="10"/>
        <v>19600</v>
      </c>
      <c r="E51" s="1">
        <v>0</v>
      </c>
      <c r="F51" s="38">
        <f t="shared" si="10"/>
        <v>19600</v>
      </c>
      <c r="J51" s="38"/>
      <c r="K51" s="1"/>
      <c r="L51" s="38"/>
    </row>
    <row r="52" spans="2:38" x14ac:dyDescent="0.3">
      <c r="B52" s="16">
        <v>11</v>
      </c>
      <c r="C52" s="16" t="s">
        <v>58</v>
      </c>
      <c r="D52" s="38">
        <f t="shared" si="10"/>
        <v>19600</v>
      </c>
      <c r="E52" s="1">
        <v>0</v>
      </c>
      <c r="F52" s="38">
        <f t="shared" si="10"/>
        <v>19600</v>
      </c>
      <c r="J52" s="38"/>
      <c r="K52" s="1"/>
      <c r="L52" s="38"/>
    </row>
    <row r="53" spans="2:38" x14ac:dyDescent="0.3">
      <c r="B53" s="16">
        <v>12</v>
      </c>
      <c r="C53" s="16" t="s">
        <v>59</v>
      </c>
      <c r="D53" s="1">
        <v>0</v>
      </c>
      <c r="E53" s="38">
        <f t="shared" si="10"/>
        <v>19600</v>
      </c>
      <c r="F53" s="38">
        <f t="shared" si="10"/>
        <v>19600</v>
      </c>
      <c r="J53" s="1"/>
      <c r="K53" s="38"/>
      <c r="L53" s="38"/>
    </row>
    <row r="54" spans="2:38" x14ac:dyDescent="0.3">
      <c r="B54" s="16">
        <v>13</v>
      </c>
      <c r="C54" s="16" t="s">
        <v>60</v>
      </c>
      <c r="D54" s="38">
        <f t="shared" si="10"/>
        <v>19600</v>
      </c>
      <c r="E54" s="38">
        <f t="shared" si="10"/>
        <v>19600</v>
      </c>
      <c r="F54" s="1">
        <v>0</v>
      </c>
      <c r="J54" s="38"/>
      <c r="K54" s="38"/>
      <c r="L54" s="1"/>
    </row>
    <row r="55" spans="2:38" x14ac:dyDescent="0.3">
      <c r="B55" s="16">
        <v>14</v>
      </c>
      <c r="C55" s="16" t="s">
        <v>65</v>
      </c>
      <c r="D55" s="38">
        <f t="shared" si="10"/>
        <v>19600</v>
      </c>
      <c r="E55" s="1">
        <v>0</v>
      </c>
      <c r="F55" s="38">
        <f t="shared" si="10"/>
        <v>19600</v>
      </c>
      <c r="J55" s="38"/>
      <c r="K55" s="1"/>
      <c r="L55" s="38"/>
    </row>
    <row r="56" spans="2:38" x14ac:dyDescent="0.3">
      <c r="B56" s="16">
        <v>15</v>
      </c>
      <c r="C56" s="16" t="s">
        <v>62</v>
      </c>
      <c r="D56" s="38">
        <f t="shared" si="10"/>
        <v>19600</v>
      </c>
      <c r="E56" s="1">
        <v>0</v>
      </c>
      <c r="F56" s="38">
        <f t="shared" si="10"/>
        <v>19600</v>
      </c>
      <c r="J56" s="38"/>
      <c r="K56" s="1"/>
      <c r="L56" s="38"/>
    </row>
    <row r="58" spans="2:38" x14ac:dyDescent="0.3">
      <c r="E58" s="31">
        <v>1</v>
      </c>
      <c r="F58" s="31">
        <v>2</v>
      </c>
      <c r="G58" s="31">
        <v>3</v>
      </c>
      <c r="H58" s="31">
        <v>4</v>
      </c>
      <c r="I58" s="31">
        <v>5</v>
      </c>
      <c r="J58" s="31">
        <v>6</v>
      </c>
      <c r="K58" s="31">
        <v>7</v>
      </c>
      <c r="L58" s="31">
        <v>8</v>
      </c>
      <c r="M58" s="31">
        <v>9</v>
      </c>
      <c r="N58" s="31">
        <v>10</v>
      </c>
      <c r="O58" s="31">
        <v>11</v>
      </c>
      <c r="P58" s="31">
        <v>12</v>
      </c>
      <c r="Q58" s="31">
        <v>13</v>
      </c>
      <c r="R58" s="31">
        <v>14</v>
      </c>
      <c r="S58" s="31">
        <v>15</v>
      </c>
      <c r="X58" s="31">
        <v>1</v>
      </c>
      <c r="Y58" s="31">
        <v>2</v>
      </c>
      <c r="Z58" s="31">
        <v>3</v>
      </c>
      <c r="AA58" s="31">
        <v>4</v>
      </c>
      <c r="AB58" s="31">
        <v>5</v>
      </c>
      <c r="AC58" s="31">
        <v>6</v>
      </c>
      <c r="AD58" s="31">
        <v>7</v>
      </c>
      <c r="AE58" s="31">
        <v>8</v>
      </c>
      <c r="AF58" s="31">
        <v>9</v>
      </c>
      <c r="AG58" s="31">
        <v>10</v>
      </c>
      <c r="AH58" s="31">
        <v>11</v>
      </c>
      <c r="AI58" s="31">
        <v>12</v>
      </c>
      <c r="AJ58" s="31">
        <v>13</v>
      </c>
      <c r="AK58" s="31">
        <v>14</v>
      </c>
      <c r="AL58" s="31">
        <v>15</v>
      </c>
    </row>
    <row r="59" spans="2:38" x14ac:dyDescent="0.3">
      <c r="B59" s="23" t="s">
        <v>4</v>
      </c>
      <c r="D59" s="18" t="s">
        <v>45</v>
      </c>
      <c r="E59" s="30" t="s">
        <v>7</v>
      </c>
      <c r="F59" s="30" t="s">
        <v>8</v>
      </c>
      <c r="G59" s="30" t="s">
        <v>2</v>
      </c>
      <c r="H59" s="30" t="s">
        <v>1</v>
      </c>
      <c r="I59" s="30" t="s">
        <v>4</v>
      </c>
      <c r="J59" s="30" t="s">
        <v>41</v>
      </c>
      <c r="K59" s="30" t="s">
        <v>42</v>
      </c>
      <c r="L59" s="30" t="s">
        <v>43</v>
      </c>
      <c r="M59" s="30" t="s">
        <v>44</v>
      </c>
      <c r="N59" s="30" t="s">
        <v>57</v>
      </c>
      <c r="O59" s="30" t="s">
        <v>58</v>
      </c>
      <c r="P59" s="30" t="s">
        <v>59</v>
      </c>
      <c r="Q59" s="30" t="s">
        <v>64</v>
      </c>
      <c r="R59" s="30" t="s">
        <v>61</v>
      </c>
      <c r="S59" s="30" t="s">
        <v>62</v>
      </c>
      <c r="T59" s="31"/>
      <c r="U59" s="42" t="s">
        <v>0</v>
      </c>
      <c r="V59" s="31"/>
      <c r="W59" s="30" t="s">
        <v>45</v>
      </c>
      <c r="X59" s="30" t="s">
        <v>7</v>
      </c>
      <c r="Y59" s="30" t="s">
        <v>8</v>
      </c>
      <c r="Z59" s="30" t="s">
        <v>2</v>
      </c>
      <c r="AA59" s="30" t="s">
        <v>1</v>
      </c>
      <c r="AB59" s="30" t="s">
        <v>4</v>
      </c>
      <c r="AC59" s="30" t="s">
        <v>41</v>
      </c>
      <c r="AD59" s="30" t="s">
        <v>42</v>
      </c>
      <c r="AE59" s="30" t="s">
        <v>43</v>
      </c>
      <c r="AF59" s="30" t="s">
        <v>44</v>
      </c>
      <c r="AG59" s="30" t="s">
        <v>57</v>
      </c>
      <c r="AH59" s="30" t="s">
        <v>58</v>
      </c>
      <c r="AI59" s="30" t="s">
        <v>59</v>
      </c>
      <c r="AJ59" s="30" t="s">
        <v>60</v>
      </c>
      <c r="AK59" s="30" t="s">
        <v>61</v>
      </c>
      <c r="AL59" s="30" t="s">
        <v>62</v>
      </c>
    </row>
    <row r="60" spans="2:38" x14ac:dyDescent="0.3">
      <c r="B60" s="20" t="s">
        <v>17</v>
      </c>
      <c r="C60" s="27" t="s">
        <v>14</v>
      </c>
      <c r="D60" s="27">
        <v>1</v>
      </c>
      <c r="E60" s="20">
        <v>1</v>
      </c>
      <c r="F60" s="20">
        <v>0.89</v>
      </c>
      <c r="G60" s="20">
        <v>0.89</v>
      </c>
      <c r="H60" s="20">
        <v>0.89</v>
      </c>
      <c r="I60" s="20">
        <v>0.89</v>
      </c>
      <c r="J60" s="20">
        <v>1</v>
      </c>
      <c r="K60" s="20">
        <v>0.89</v>
      </c>
      <c r="L60" s="20">
        <v>0.89</v>
      </c>
      <c r="M60" s="20">
        <v>0.89</v>
      </c>
      <c r="N60" s="20">
        <v>0.89</v>
      </c>
      <c r="O60" s="20">
        <v>0.89</v>
      </c>
      <c r="P60" s="20">
        <v>0.89</v>
      </c>
      <c r="Q60" s="20">
        <v>0.89</v>
      </c>
      <c r="R60" s="20">
        <v>0.89</v>
      </c>
      <c r="S60" s="20">
        <v>1</v>
      </c>
      <c r="U60" s="20" t="s">
        <v>18</v>
      </c>
      <c r="V60" s="27" t="s">
        <v>14</v>
      </c>
      <c r="W60" s="27">
        <v>1</v>
      </c>
      <c r="X60" s="28">
        <f>$J$3*$E$3/$D$3</f>
        <v>3.75</v>
      </c>
      <c r="Y60" s="28">
        <f>$J$3*$E$4/$D$4</f>
        <v>3.15</v>
      </c>
      <c r="Z60" s="28">
        <f>$J$3*$E$5/$D$5</f>
        <v>2.4937499999999999</v>
      </c>
      <c r="AA60" s="28">
        <f>$J$3*$E$6/$D$6</f>
        <v>2.82</v>
      </c>
      <c r="AB60" s="28">
        <f>$J$3*$E$7/$D$7</f>
        <v>3.75</v>
      </c>
      <c r="AC60" s="28">
        <f>$J$3*$E$8/$D$8</f>
        <v>3.9923076923076923</v>
      </c>
      <c r="AD60" s="28">
        <f>$J$3*$E$9/$D$9</f>
        <v>3</v>
      </c>
      <c r="AE60" s="28">
        <f>$J$3*$E$10/$D$10</f>
        <v>2.4</v>
      </c>
      <c r="AF60" s="28">
        <f>$J$3*$E$11/$D$11</f>
        <v>2.7875000000000001</v>
      </c>
      <c r="AG60" s="28">
        <f>$J$3*$E$12/$D$12</f>
        <v>2.5499999999999998</v>
      </c>
      <c r="AH60" s="28">
        <f>$J$3*$E$13/$D$13</f>
        <v>2.7</v>
      </c>
      <c r="AI60" s="28">
        <f>$J$3*$E$14/$D$14</f>
        <v>3.45</v>
      </c>
      <c r="AJ60" s="28">
        <f>$J$3*$E$15/$D$15</f>
        <v>3</v>
      </c>
      <c r="AK60" s="28">
        <f>$J$3*$E$16/$D$16</f>
        <v>2.85</v>
      </c>
      <c r="AL60" s="28">
        <f>$J$3*$E$17/$D$17</f>
        <v>3.35</v>
      </c>
    </row>
    <row r="61" spans="2:38" x14ac:dyDescent="0.3">
      <c r="D61" s="27">
        <v>2</v>
      </c>
      <c r="E61" s="16">
        <v>0.89</v>
      </c>
      <c r="F61" s="16">
        <v>0.89</v>
      </c>
      <c r="G61" s="16">
        <v>0.89</v>
      </c>
      <c r="H61" s="16">
        <v>0.89</v>
      </c>
      <c r="I61" s="16">
        <v>0.89</v>
      </c>
      <c r="J61" s="16">
        <v>0.89</v>
      </c>
      <c r="K61" s="16">
        <v>0.89</v>
      </c>
      <c r="L61" s="16">
        <v>1</v>
      </c>
      <c r="M61" s="16">
        <v>0.89</v>
      </c>
      <c r="N61" s="16">
        <v>0.89</v>
      </c>
      <c r="O61" s="16">
        <v>1</v>
      </c>
      <c r="P61" s="16">
        <v>0.89</v>
      </c>
      <c r="Q61" s="16">
        <v>0.89</v>
      </c>
      <c r="R61" s="16">
        <v>0.89</v>
      </c>
      <c r="S61" s="16">
        <v>0.89</v>
      </c>
      <c r="W61" s="27">
        <v>2</v>
      </c>
      <c r="X61" s="25">
        <f t="shared" ref="X61:AF69" si="11">X$60</f>
        <v>3.75</v>
      </c>
      <c r="Y61" s="25">
        <f t="shared" si="11"/>
        <v>3.15</v>
      </c>
      <c r="Z61" s="25">
        <f t="shared" si="11"/>
        <v>2.4937499999999999</v>
      </c>
      <c r="AA61" s="25">
        <f t="shared" si="11"/>
        <v>2.82</v>
      </c>
      <c r="AB61" s="25">
        <f t="shared" si="11"/>
        <v>3.75</v>
      </c>
      <c r="AC61" s="25">
        <f t="shared" si="11"/>
        <v>3.9923076923076923</v>
      </c>
      <c r="AD61" s="25">
        <f t="shared" si="11"/>
        <v>3</v>
      </c>
      <c r="AE61" s="25">
        <f t="shared" si="11"/>
        <v>2.4</v>
      </c>
      <c r="AF61" s="25">
        <f t="shared" si="11"/>
        <v>2.7875000000000001</v>
      </c>
      <c r="AG61" s="25">
        <f t="shared" ref="AG61:AK69" si="12">AG$60</f>
        <v>2.5499999999999998</v>
      </c>
      <c r="AH61" s="25">
        <f t="shared" si="12"/>
        <v>2.7</v>
      </c>
      <c r="AI61" s="25">
        <f t="shared" si="12"/>
        <v>3.45</v>
      </c>
      <c r="AJ61" s="25">
        <f t="shared" si="12"/>
        <v>3</v>
      </c>
      <c r="AK61" s="25">
        <f t="shared" si="12"/>
        <v>2.85</v>
      </c>
      <c r="AL61" s="25">
        <f t="shared" ref="AL61:AL69" si="13">AL$60</f>
        <v>3.35</v>
      </c>
    </row>
    <row r="62" spans="2:38" x14ac:dyDescent="0.3">
      <c r="D62" s="27">
        <v>3</v>
      </c>
      <c r="E62" s="16">
        <v>0.89</v>
      </c>
      <c r="F62" s="16">
        <v>0.89</v>
      </c>
      <c r="G62" s="16">
        <v>0.89</v>
      </c>
      <c r="H62" s="16">
        <v>1</v>
      </c>
      <c r="I62" s="16">
        <v>0.89</v>
      </c>
      <c r="J62" s="16">
        <v>0.89</v>
      </c>
      <c r="K62" s="16">
        <v>0.89</v>
      </c>
      <c r="L62" s="16">
        <v>0.89</v>
      </c>
      <c r="M62" s="16">
        <v>0.89</v>
      </c>
      <c r="N62" s="16">
        <v>0.89</v>
      </c>
      <c r="O62" s="16">
        <v>0.89</v>
      </c>
      <c r="P62" s="16">
        <v>0.89</v>
      </c>
      <c r="Q62" s="16">
        <v>0.89</v>
      </c>
      <c r="R62" s="16">
        <v>0.89</v>
      </c>
      <c r="S62" s="16">
        <v>0.89</v>
      </c>
      <c r="W62" s="27">
        <v>3</v>
      </c>
      <c r="X62" s="25">
        <f t="shared" si="11"/>
        <v>3.75</v>
      </c>
      <c r="Y62" s="25">
        <f t="shared" si="11"/>
        <v>3.15</v>
      </c>
      <c r="Z62" s="25">
        <f t="shared" si="11"/>
        <v>2.4937499999999999</v>
      </c>
      <c r="AA62" s="25">
        <f t="shared" si="11"/>
        <v>2.82</v>
      </c>
      <c r="AB62" s="25">
        <f t="shared" si="11"/>
        <v>3.75</v>
      </c>
      <c r="AC62" s="25">
        <f t="shared" si="11"/>
        <v>3.9923076923076923</v>
      </c>
      <c r="AD62" s="25">
        <f t="shared" si="11"/>
        <v>3</v>
      </c>
      <c r="AE62" s="25">
        <f t="shared" si="11"/>
        <v>2.4</v>
      </c>
      <c r="AF62" s="25">
        <f t="shared" si="11"/>
        <v>2.7875000000000001</v>
      </c>
      <c r="AG62" s="25">
        <f t="shared" si="12"/>
        <v>2.5499999999999998</v>
      </c>
      <c r="AH62" s="25">
        <f t="shared" si="12"/>
        <v>2.7</v>
      </c>
      <c r="AI62" s="25">
        <f t="shared" si="12"/>
        <v>3.45</v>
      </c>
      <c r="AJ62" s="25">
        <f t="shared" si="12"/>
        <v>3</v>
      </c>
      <c r="AK62" s="25">
        <f t="shared" si="12"/>
        <v>2.85</v>
      </c>
      <c r="AL62" s="25">
        <f t="shared" si="13"/>
        <v>3.35</v>
      </c>
    </row>
    <row r="63" spans="2:38" x14ac:dyDescent="0.3">
      <c r="D63" s="27">
        <v>4</v>
      </c>
      <c r="E63" s="16">
        <v>0.89</v>
      </c>
      <c r="F63" s="16">
        <v>0.89</v>
      </c>
      <c r="G63" s="16">
        <v>0.89</v>
      </c>
      <c r="H63" s="16">
        <v>1</v>
      </c>
      <c r="I63" s="16">
        <v>0.89</v>
      </c>
      <c r="J63" s="16">
        <v>0.89</v>
      </c>
      <c r="K63" s="16">
        <v>0.89</v>
      </c>
      <c r="L63" s="16">
        <v>0.89</v>
      </c>
      <c r="M63" s="16">
        <v>0.89</v>
      </c>
      <c r="N63" s="16">
        <v>0.89</v>
      </c>
      <c r="O63" s="16">
        <v>0.89</v>
      </c>
      <c r="P63" s="16">
        <v>0.89</v>
      </c>
      <c r="Q63" s="16">
        <v>1</v>
      </c>
      <c r="R63" s="16">
        <v>0.89</v>
      </c>
      <c r="S63" s="16">
        <v>0.89</v>
      </c>
      <c r="W63" s="27">
        <v>4</v>
      </c>
      <c r="X63" s="25">
        <f t="shared" si="11"/>
        <v>3.75</v>
      </c>
      <c r="Y63" s="25">
        <f t="shared" si="11"/>
        <v>3.15</v>
      </c>
      <c r="Z63" s="25">
        <f t="shared" si="11"/>
        <v>2.4937499999999999</v>
      </c>
      <c r="AA63" s="25">
        <f t="shared" si="11"/>
        <v>2.82</v>
      </c>
      <c r="AB63" s="25">
        <f t="shared" si="11"/>
        <v>3.75</v>
      </c>
      <c r="AC63" s="25">
        <f t="shared" si="11"/>
        <v>3.9923076923076923</v>
      </c>
      <c r="AD63" s="25">
        <f t="shared" si="11"/>
        <v>3</v>
      </c>
      <c r="AE63" s="25">
        <f t="shared" si="11"/>
        <v>2.4</v>
      </c>
      <c r="AF63" s="25">
        <f t="shared" si="11"/>
        <v>2.7875000000000001</v>
      </c>
      <c r="AG63" s="25">
        <f t="shared" si="12"/>
        <v>2.5499999999999998</v>
      </c>
      <c r="AH63" s="25">
        <f t="shared" si="12"/>
        <v>2.7</v>
      </c>
      <c r="AI63" s="25">
        <f t="shared" si="12"/>
        <v>3.45</v>
      </c>
      <c r="AJ63" s="25">
        <f t="shared" si="12"/>
        <v>3</v>
      </c>
      <c r="AK63" s="25">
        <f t="shared" si="12"/>
        <v>2.85</v>
      </c>
      <c r="AL63" s="25">
        <f t="shared" si="13"/>
        <v>3.35</v>
      </c>
    </row>
    <row r="64" spans="2:38" x14ac:dyDescent="0.3">
      <c r="D64" s="27">
        <v>5</v>
      </c>
      <c r="E64" s="16">
        <v>0.89</v>
      </c>
      <c r="F64" s="16">
        <v>1</v>
      </c>
      <c r="G64" s="16">
        <v>1</v>
      </c>
      <c r="H64" s="16">
        <v>0.89</v>
      </c>
      <c r="I64" s="16">
        <v>0.89</v>
      </c>
      <c r="J64" s="16">
        <v>0.89</v>
      </c>
      <c r="K64" s="16">
        <v>1</v>
      </c>
      <c r="L64" s="16">
        <v>0.89</v>
      </c>
      <c r="M64" s="16">
        <v>0.89</v>
      </c>
      <c r="N64" s="16">
        <v>0.89</v>
      </c>
      <c r="O64" s="16">
        <v>0.89</v>
      </c>
      <c r="P64" s="16">
        <v>0.89</v>
      </c>
      <c r="Q64" s="16">
        <v>1</v>
      </c>
      <c r="R64" s="16">
        <v>0.89</v>
      </c>
      <c r="S64" s="16">
        <v>0.89</v>
      </c>
      <c r="W64" s="27">
        <v>5</v>
      </c>
      <c r="X64" s="25">
        <f t="shared" si="11"/>
        <v>3.75</v>
      </c>
      <c r="Y64" s="25">
        <f t="shared" si="11"/>
        <v>3.15</v>
      </c>
      <c r="Z64" s="25">
        <f t="shared" si="11"/>
        <v>2.4937499999999999</v>
      </c>
      <c r="AA64" s="25">
        <f t="shared" si="11"/>
        <v>2.82</v>
      </c>
      <c r="AB64" s="25">
        <f t="shared" si="11"/>
        <v>3.75</v>
      </c>
      <c r="AC64" s="25">
        <f t="shared" si="11"/>
        <v>3.9923076923076923</v>
      </c>
      <c r="AD64" s="25">
        <f t="shared" si="11"/>
        <v>3</v>
      </c>
      <c r="AE64" s="25">
        <f t="shared" si="11"/>
        <v>2.4</v>
      </c>
      <c r="AF64" s="25">
        <f t="shared" si="11"/>
        <v>2.7875000000000001</v>
      </c>
      <c r="AG64" s="25">
        <f t="shared" si="12"/>
        <v>2.5499999999999998</v>
      </c>
      <c r="AH64" s="25">
        <f t="shared" si="12"/>
        <v>2.7</v>
      </c>
      <c r="AI64" s="25">
        <f t="shared" si="12"/>
        <v>3.45</v>
      </c>
      <c r="AJ64" s="25">
        <f t="shared" si="12"/>
        <v>3</v>
      </c>
      <c r="AK64" s="25">
        <f t="shared" si="12"/>
        <v>2.85</v>
      </c>
      <c r="AL64" s="25">
        <f t="shared" si="13"/>
        <v>3.35</v>
      </c>
    </row>
    <row r="65" spans="3:38" x14ac:dyDescent="0.3">
      <c r="D65" s="27">
        <v>6</v>
      </c>
      <c r="E65" s="16">
        <v>0.89</v>
      </c>
      <c r="F65" s="16">
        <v>1</v>
      </c>
      <c r="G65" s="16">
        <v>0.89</v>
      </c>
      <c r="H65" s="16">
        <v>0.89</v>
      </c>
      <c r="I65" s="16">
        <v>0.89</v>
      </c>
      <c r="J65" s="16">
        <v>0.89</v>
      </c>
      <c r="K65" s="16">
        <v>0.89</v>
      </c>
      <c r="L65" s="16">
        <v>0.89</v>
      </c>
      <c r="M65" s="16">
        <v>1</v>
      </c>
      <c r="N65" s="16">
        <v>0.89</v>
      </c>
      <c r="O65" s="16">
        <v>0.89</v>
      </c>
      <c r="P65" s="16">
        <v>0.89</v>
      </c>
      <c r="Q65" s="16">
        <v>0.89</v>
      </c>
      <c r="R65" s="16">
        <v>0.89</v>
      </c>
      <c r="S65" s="16">
        <v>1</v>
      </c>
      <c r="W65" s="27">
        <v>6</v>
      </c>
      <c r="X65" s="25">
        <f t="shared" si="11"/>
        <v>3.75</v>
      </c>
      <c r="Y65" s="25">
        <f t="shared" si="11"/>
        <v>3.15</v>
      </c>
      <c r="Z65" s="25">
        <f t="shared" si="11"/>
        <v>2.4937499999999999</v>
      </c>
      <c r="AA65" s="25">
        <f t="shared" si="11"/>
        <v>2.82</v>
      </c>
      <c r="AB65" s="25">
        <f t="shared" si="11"/>
        <v>3.75</v>
      </c>
      <c r="AC65" s="25">
        <f t="shared" si="11"/>
        <v>3.9923076923076923</v>
      </c>
      <c r="AD65" s="25">
        <f t="shared" si="11"/>
        <v>3</v>
      </c>
      <c r="AE65" s="25">
        <f t="shared" si="11"/>
        <v>2.4</v>
      </c>
      <c r="AF65" s="25">
        <f t="shared" si="11"/>
        <v>2.7875000000000001</v>
      </c>
      <c r="AG65" s="25">
        <f t="shared" si="12"/>
        <v>2.5499999999999998</v>
      </c>
      <c r="AH65" s="25">
        <f t="shared" si="12"/>
        <v>2.7</v>
      </c>
      <c r="AI65" s="25">
        <f t="shared" si="12"/>
        <v>3.45</v>
      </c>
      <c r="AJ65" s="25">
        <f t="shared" si="12"/>
        <v>3</v>
      </c>
      <c r="AK65" s="25">
        <f t="shared" si="12"/>
        <v>2.85</v>
      </c>
      <c r="AL65" s="25">
        <f t="shared" si="13"/>
        <v>3.35</v>
      </c>
    </row>
    <row r="66" spans="3:38" x14ac:dyDescent="0.3">
      <c r="D66" s="27">
        <v>7</v>
      </c>
      <c r="E66" s="16">
        <v>0.89</v>
      </c>
      <c r="F66" s="16">
        <v>0.89</v>
      </c>
      <c r="G66" s="16">
        <v>0.89</v>
      </c>
      <c r="H66" s="16">
        <v>0.89</v>
      </c>
      <c r="I66" s="16">
        <v>0.89</v>
      </c>
      <c r="J66" s="16">
        <v>0.89</v>
      </c>
      <c r="K66" s="16">
        <v>0.89</v>
      </c>
      <c r="L66" s="16">
        <v>0.89</v>
      </c>
      <c r="M66" s="16">
        <v>1</v>
      </c>
      <c r="N66" s="16">
        <v>0.89</v>
      </c>
      <c r="O66" s="16">
        <v>0.89</v>
      </c>
      <c r="P66" s="16">
        <v>1</v>
      </c>
      <c r="Q66" s="16">
        <v>0.89</v>
      </c>
      <c r="R66" s="16">
        <v>0.89</v>
      </c>
      <c r="S66" s="16">
        <v>0.89</v>
      </c>
      <c r="W66" s="27">
        <v>7</v>
      </c>
      <c r="X66" s="25">
        <f t="shared" si="11"/>
        <v>3.75</v>
      </c>
      <c r="Y66" s="25">
        <f t="shared" si="11"/>
        <v>3.15</v>
      </c>
      <c r="Z66" s="25">
        <f t="shared" si="11"/>
        <v>2.4937499999999999</v>
      </c>
      <c r="AA66" s="25">
        <f t="shared" si="11"/>
        <v>2.82</v>
      </c>
      <c r="AB66" s="25">
        <f t="shared" si="11"/>
        <v>3.75</v>
      </c>
      <c r="AC66" s="25">
        <f t="shared" si="11"/>
        <v>3.9923076923076923</v>
      </c>
      <c r="AD66" s="25">
        <f t="shared" si="11"/>
        <v>3</v>
      </c>
      <c r="AE66" s="25">
        <f t="shared" si="11"/>
        <v>2.4</v>
      </c>
      <c r="AF66" s="25">
        <f t="shared" si="11"/>
        <v>2.7875000000000001</v>
      </c>
      <c r="AG66" s="25">
        <f t="shared" si="12"/>
        <v>2.5499999999999998</v>
      </c>
      <c r="AH66" s="25">
        <f t="shared" si="12"/>
        <v>2.7</v>
      </c>
      <c r="AI66" s="25">
        <f t="shared" si="12"/>
        <v>3.45</v>
      </c>
      <c r="AJ66" s="25">
        <f t="shared" si="12"/>
        <v>3</v>
      </c>
      <c r="AK66" s="25">
        <f t="shared" si="12"/>
        <v>2.85</v>
      </c>
      <c r="AL66" s="25">
        <f t="shared" si="13"/>
        <v>3.35</v>
      </c>
    </row>
    <row r="67" spans="3:38" x14ac:dyDescent="0.3">
      <c r="D67" s="27">
        <v>8</v>
      </c>
      <c r="E67" s="16">
        <v>0.89</v>
      </c>
      <c r="F67" s="16">
        <v>0.89</v>
      </c>
      <c r="G67" s="16">
        <v>1</v>
      </c>
      <c r="H67" s="16">
        <v>0.89</v>
      </c>
      <c r="I67" s="16">
        <v>0.89</v>
      </c>
      <c r="J67" s="16">
        <v>0.89</v>
      </c>
      <c r="K67" s="16">
        <v>1</v>
      </c>
      <c r="L67" s="16">
        <v>0.89</v>
      </c>
      <c r="M67" s="16">
        <v>0.89</v>
      </c>
      <c r="N67" s="16">
        <v>0.89</v>
      </c>
      <c r="O67" s="16">
        <v>0.89</v>
      </c>
      <c r="P67" s="16">
        <v>0.89</v>
      </c>
      <c r="Q67" s="16">
        <v>0.89</v>
      </c>
      <c r="R67" s="16">
        <v>1</v>
      </c>
      <c r="S67" s="16">
        <v>0.89</v>
      </c>
      <c r="W67" s="27">
        <v>8</v>
      </c>
      <c r="X67" s="25">
        <f t="shared" si="11"/>
        <v>3.75</v>
      </c>
      <c r="Y67" s="25">
        <f t="shared" si="11"/>
        <v>3.15</v>
      </c>
      <c r="Z67" s="25">
        <f t="shared" si="11"/>
        <v>2.4937499999999999</v>
      </c>
      <c r="AA67" s="25">
        <f t="shared" si="11"/>
        <v>2.82</v>
      </c>
      <c r="AB67" s="25">
        <f t="shared" si="11"/>
        <v>3.75</v>
      </c>
      <c r="AC67" s="25">
        <f t="shared" si="11"/>
        <v>3.9923076923076923</v>
      </c>
      <c r="AD67" s="25">
        <f t="shared" si="11"/>
        <v>3</v>
      </c>
      <c r="AE67" s="25">
        <f t="shared" si="11"/>
        <v>2.4</v>
      </c>
      <c r="AF67" s="25">
        <f t="shared" si="11"/>
        <v>2.7875000000000001</v>
      </c>
      <c r="AG67" s="25">
        <f t="shared" si="12"/>
        <v>2.5499999999999998</v>
      </c>
      <c r="AH67" s="25">
        <f t="shared" si="12"/>
        <v>2.7</v>
      </c>
      <c r="AI67" s="25">
        <f t="shared" si="12"/>
        <v>3.45</v>
      </c>
      <c r="AJ67" s="25">
        <f t="shared" si="12"/>
        <v>3</v>
      </c>
      <c r="AK67" s="25">
        <f t="shared" si="12"/>
        <v>2.85</v>
      </c>
      <c r="AL67" s="25">
        <f t="shared" si="13"/>
        <v>3.35</v>
      </c>
    </row>
    <row r="68" spans="3:38" x14ac:dyDescent="0.3">
      <c r="D68" s="27">
        <v>9</v>
      </c>
      <c r="E68" s="16">
        <v>1</v>
      </c>
      <c r="F68" s="16">
        <v>0.89</v>
      </c>
      <c r="G68" s="16">
        <v>0.89</v>
      </c>
      <c r="H68" s="16">
        <v>0.89</v>
      </c>
      <c r="I68" s="16">
        <v>1</v>
      </c>
      <c r="J68" s="16">
        <v>0.89</v>
      </c>
      <c r="K68" s="16">
        <v>0.89</v>
      </c>
      <c r="L68" s="16">
        <v>1</v>
      </c>
      <c r="M68" s="16">
        <v>0.89</v>
      </c>
      <c r="N68" s="16">
        <v>0.89</v>
      </c>
      <c r="O68" s="16">
        <v>0.89</v>
      </c>
      <c r="P68" s="16">
        <v>0.89</v>
      </c>
      <c r="Q68" s="16">
        <v>0.89</v>
      </c>
      <c r="R68" s="16">
        <v>0.89</v>
      </c>
      <c r="S68" s="16">
        <v>0.89</v>
      </c>
      <c r="W68" s="27">
        <v>9</v>
      </c>
      <c r="X68" s="25">
        <f t="shared" si="11"/>
        <v>3.75</v>
      </c>
      <c r="Y68" s="25">
        <f t="shared" si="11"/>
        <v>3.15</v>
      </c>
      <c r="Z68" s="25">
        <f t="shared" si="11"/>
        <v>2.4937499999999999</v>
      </c>
      <c r="AA68" s="25">
        <f t="shared" si="11"/>
        <v>2.82</v>
      </c>
      <c r="AB68" s="25">
        <f t="shared" si="11"/>
        <v>3.75</v>
      </c>
      <c r="AC68" s="25">
        <f t="shared" si="11"/>
        <v>3.9923076923076923</v>
      </c>
      <c r="AD68" s="25">
        <f t="shared" si="11"/>
        <v>3</v>
      </c>
      <c r="AE68" s="25">
        <f t="shared" si="11"/>
        <v>2.4</v>
      </c>
      <c r="AF68" s="25">
        <f t="shared" si="11"/>
        <v>2.7875000000000001</v>
      </c>
      <c r="AG68" s="25">
        <f t="shared" si="12"/>
        <v>2.5499999999999998</v>
      </c>
      <c r="AH68" s="25">
        <f t="shared" si="12"/>
        <v>2.7</v>
      </c>
      <c r="AI68" s="25">
        <f t="shared" si="12"/>
        <v>3.45</v>
      </c>
      <c r="AJ68" s="25">
        <f t="shared" si="12"/>
        <v>3</v>
      </c>
      <c r="AK68" s="25">
        <f t="shared" si="12"/>
        <v>2.85</v>
      </c>
      <c r="AL68" s="25">
        <f t="shared" si="13"/>
        <v>3.35</v>
      </c>
    </row>
    <row r="69" spans="3:38" ht="16.5" customHeight="1" x14ac:dyDescent="0.3">
      <c r="D69" s="27">
        <v>10</v>
      </c>
      <c r="E69" s="16">
        <v>1</v>
      </c>
      <c r="F69" s="16">
        <v>0.89</v>
      </c>
      <c r="G69" s="16">
        <v>0.89</v>
      </c>
      <c r="H69" s="16">
        <v>0.89</v>
      </c>
      <c r="I69" s="16">
        <v>1</v>
      </c>
      <c r="J69" s="16">
        <v>1</v>
      </c>
      <c r="K69" s="16">
        <v>0.89</v>
      </c>
      <c r="L69" s="16">
        <v>0.89</v>
      </c>
      <c r="M69" s="16">
        <v>0.89</v>
      </c>
      <c r="N69" s="16">
        <v>0.89</v>
      </c>
      <c r="O69" s="16">
        <v>0.89</v>
      </c>
      <c r="P69" s="16">
        <v>0.89</v>
      </c>
      <c r="Q69" s="16">
        <v>0.89</v>
      </c>
      <c r="R69" s="16">
        <v>0.89</v>
      </c>
      <c r="S69" s="16">
        <v>0.89</v>
      </c>
      <c r="W69" s="27">
        <v>10</v>
      </c>
      <c r="X69" s="25">
        <f t="shared" si="11"/>
        <v>3.75</v>
      </c>
      <c r="Y69" s="25">
        <f t="shared" si="11"/>
        <v>3.15</v>
      </c>
      <c r="Z69" s="25">
        <f t="shared" si="11"/>
        <v>2.4937499999999999</v>
      </c>
      <c r="AA69" s="25">
        <f t="shared" si="11"/>
        <v>2.82</v>
      </c>
      <c r="AB69" s="25">
        <f t="shared" si="11"/>
        <v>3.75</v>
      </c>
      <c r="AC69" s="25">
        <f t="shared" si="11"/>
        <v>3.9923076923076923</v>
      </c>
      <c r="AD69" s="25">
        <f t="shared" si="11"/>
        <v>3</v>
      </c>
      <c r="AE69" s="25">
        <f t="shared" si="11"/>
        <v>2.4</v>
      </c>
      <c r="AF69" s="25">
        <f t="shared" si="11"/>
        <v>2.7875000000000001</v>
      </c>
      <c r="AG69" s="25">
        <f t="shared" si="12"/>
        <v>2.5499999999999998</v>
      </c>
      <c r="AH69" s="25">
        <f t="shared" si="12"/>
        <v>2.7</v>
      </c>
      <c r="AI69" s="25">
        <f t="shared" si="12"/>
        <v>3.45</v>
      </c>
      <c r="AJ69" s="25">
        <f t="shared" si="12"/>
        <v>3</v>
      </c>
      <c r="AK69" s="25">
        <f t="shared" si="12"/>
        <v>2.85</v>
      </c>
      <c r="AL69" s="25">
        <f t="shared" si="13"/>
        <v>3.35</v>
      </c>
    </row>
    <row r="70" spans="3:38" x14ac:dyDescent="0.3">
      <c r="C70" s="27" t="s">
        <v>15</v>
      </c>
      <c r="D70" s="27">
        <v>1</v>
      </c>
      <c r="E70" s="20">
        <v>0.91</v>
      </c>
      <c r="F70" s="20">
        <v>1</v>
      </c>
      <c r="G70" s="20">
        <v>0.91</v>
      </c>
      <c r="H70" s="20">
        <v>1</v>
      </c>
      <c r="I70" s="20">
        <v>0.91</v>
      </c>
      <c r="J70" s="20">
        <v>0.91</v>
      </c>
      <c r="K70" s="20">
        <v>1</v>
      </c>
      <c r="L70" s="20">
        <v>0.91</v>
      </c>
      <c r="M70" s="20">
        <v>0.91</v>
      </c>
      <c r="N70" s="20">
        <v>0.91</v>
      </c>
      <c r="O70" s="20">
        <v>0.91</v>
      </c>
      <c r="P70" s="20">
        <v>0.91</v>
      </c>
      <c r="Q70" s="20">
        <v>1</v>
      </c>
      <c r="R70" s="20">
        <v>0.91</v>
      </c>
      <c r="S70" s="20">
        <v>0.91</v>
      </c>
      <c r="V70" s="27" t="s">
        <v>15</v>
      </c>
      <c r="W70" s="27">
        <v>1</v>
      </c>
      <c r="X70" s="28">
        <f>$J$4*$E$3/$D$3</f>
        <v>5.14</v>
      </c>
      <c r="Y70" s="28">
        <f>$J$4*$E$4/$D$4</f>
        <v>4.3175999999999997</v>
      </c>
      <c r="Z70" s="28">
        <f>$J$4*$E$5/$D$5</f>
        <v>3.4180999999999999</v>
      </c>
      <c r="AA70" s="28">
        <f>$J$4*$E$6/$D$6</f>
        <v>3.8652799999999998</v>
      </c>
      <c r="AB70" s="28">
        <f>$J$4*$E$7/$D$7</f>
        <v>5.14</v>
      </c>
      <c r="AC70" s="28">
        <f>$J$4*$E$8/$D$8</f>
        <v>5.4721230769230766</v>
      </c>
      <c r="AD70" s="28">
        <f>$J$4*$E$9/$D$9</f>
        <v>4.1119999999999992</v>
      </c>
      <c r="AE70" s="28">
        <f>$J$4*$E$10/$D$10</f>
        <v>3.2895999999999996</v>
      </c>
      <c r="AF70" s="28">
        <f>$J$4*$E$11/$D$11</f>
        <v>3.8207333333333335</v>
      </c>
      <c r="AG70" s="28">
        <f>$J$4*$E$12/$D$12</f>
        <v>3.4951999999999996</v>
      </c>
      <c r="AH70" s="28">
        <f>$J$4*$E$13/$D$13</f>
        <v>3.7008000000000001</v>
      </c>
      <c r="AI70" s="28">
        <f>$J$4*$E$14/$D$14</f>
        <v>4.7287999999999997</v>
      </c>
      <c r="AJ70" s="28">
        <f>$J$4*$E$15/$D$15</f>
        <v>4.1120000000000001</v>
      </c>
      <c r="AK70" s="28">
        <f>$J$4*$E$16/$D$16</f>
        <v>3.9063999999999997</v>
      </c>
      <c r="AL70" s="28">
        <f>$J$4*$E$17/$D$17</f>
        <v>4.591733333333333</v>
      </c>
    </row>
    <row r="71" spans="3:38" x14ac:dyDescent="0.3">
      <c r="D71" s="27">
        <v>2</v>
      </c>
      <c r="E71" s="16">
        <v>1</v>
      </c>
      <c r="F71" s="16">
        <v>0.91</v>
      </c>
      <c r="G71" s="16">
        <v>1</v>
      </c>
      <c r="H71" s="16">
        <v>0.91</v>
      </c>
      <c r="I71" s="16">
        <v>1</v>
      </c>
      <c r="J71" s="16">
        <v>1</v>
      </c>
      <c r="K71" s="16">
        <v>0.91</v>
      </c>
      <c r="L71" s="16">
        <v>1</v>
      </c>
      <c r="M71" s="16">
        <v>0.91</v>
      </c>
      <c r="N71" s="16">
        <v>0.91</v>
      </c>
      <c r="O71" s="16">
        <v>1</v>
      </c>
      <c r="P71" s="16">
        <v>0.91</v>
      </c>
      <c r="Q71" s="16">
        <v>0.91</v>
      </c>
      <c r="R71" s="16">
        <v>0.91</v>
      </c>
      <c r="S71" s="16">
        <v>0.91</v>
      </c>
      <c r="W71" s="27">
        <v>2</v>
      </c>
      <c r="X71" s="25">
        <f t="shared" ref="X71:AF73" si="14">X$70</f>
        <v>5.14</v>
      </c>
      <c r="Y71" s="25">
        <f t="shared" si="14"/>
        <v>4.3175999999999997</v>
      </c>
      <c r="Z71" s="25">
        <f t="shared" si="14"/>
        <v>3.4180999999999999</v>
      </c>
      <c r="AA71" s="25">
        <f t="shared" si="14"/>
        <v>3.8652799999999998</v>
      </c>
      <c r="AB71" s="25">
        <f t="shared" si="14"/>
        <v>5.14</v>
      </c>
      <c r="AC71" s="25">
        <f t="shared" si="14"/>
        <v>5.4721230769230766</v>
      </c>
      <c r="AD71" s="25">
        <f t="shared" si="14"/>
        <v>4.1119999999999992</v>
      </c>
      <c r="AE71" s="25">
        <f t="shared" si="14"/>
        <v>3.2895999999999996</v>
      </c>
      <c r="AF71" s="25">
        <f t="shared" si="14"/>
        <v>3.8207333333333335</v>
      </c>
      <c r="AG71" s="25">
        <f t="shared" ref="AG71:AK73" si="15">AG$70</f>
        <v>3.4951999999999996</v>
      </c>
      <c r="AH71" s="25">
        <f t="shared" si="15"/>
        <v>3.7008000000000001</v>
      </c>
      <c r="AI71" s="25">
        <f t="shared" si="15"/>
        <v>4.7287999999999997</v>
      </c>
      <c r="AJ71" s="25">
        <f t="shared" si="15"/>
        <v>4.1120000000000001</v>
      </c>
      <c r="AK71" s="25">
        <f t="shared" si="15"/>
        <v>3.9063999999999997</v>
      </c>
      <c r="AL71" s="25">
        <f>AL$70</f>
        <v>4.591733333333333</v>
      </c>
    </row>
    <row r="72" spans="3:38" x14ac:dyDescent="0.3">
      <c r="D72" s="27">
        <v>3</v>
      </c>
      <c r="E72" s="16">
        <v>1</v>
      </c>
      <c r="F72" s="16">
        <v>0.91</v>
      </c>
      <c r="G72" s="16">
        <v>1</v>
      </c>
      <c r="H72" s="16">
        <v>0.91</v>
      </c>
      <c r="I72" s="16">
        <v>1</v>
      </c>
      <c r="J72" s="16">
        <v>0.91</v>
      </c>
      <c r="K72" s="16">
        <v>0.91</v>
      </c>
      <c r="L72" s="16">
        <v>0.91</v>
      </c>
      <c r="M72" s="16">
        <v>1</v>
      </c>
      <c r="N72" s="16">
        <v>0.91</v>
      </c>
      <c r="O72" s="16">
        <v>0.91</v>
      </c>
      <c r="P72" s="16">
        <v>0.91</v>
      </c>
      <c r="Q72" s="16">
        <v>1</v>
      </c>
      <c r="R72" s="16">
        <v>0.91</v>
      </c>
      <c r="S72" s="16">
        <v>0.91</v>
      </c>
      <c r="W72" s="27">
        <v>3</v>
      </c>
      <c r="X72" s="25">
        <f t="shared" si="14"/>
        <v>5.14</v>
      </c>
      <c r="Y72" s="25">
        <f t="shared" si="14"/>
        <v>4.3175999999999997</v>
      </c>
      <c r="Z72" s="25">
        <f t="shared" si="14"/>
        <v>3.4180999999999999</v>
      </c>
      <c r="AA72" s="25">
        <f t="shared" si="14"/>
        <v>3.8652799999999998</v>
      </c>
      <c r="AB72" s="25">
        <f t="shared" si="14"/>
        <v>5.14</v>
      </c>
      <c r="AC72" s="25">
        <f t="shared" si="14"/>
        <v>5.4721230769230766</v>
      </c>
      <c r="AD72" s="25">
        <f t="shared" si="14"/>
        <v>4.1119999999999992</v>
      </c>
      <c r="AE72" s="25">
        <f t="shared" si="14"/>
        <v>3.2895999999999996</v>
      </c>
      <c r="AF72" s="25">
        <f t="shared" si="14"/>
        <v>3.8207333333333335</v>
      </c>
      <c r="AG72" s="25">
        <f t="shared" si="15"/>
        <v>3.4951999999999996</v>
      </c>
      <c r="AH72" s="25">
        <f t="shared" si="15"/>
        <v>3.7008000000000001</v>
      </c>
      <c r="AI72" s="25">
        <f t="shared" si="15"/>
        <v>4.7287999999999997</v>
      </c>
      <c r="AJ72" s="25">
        <f t="shared" si="15"/>
        <v>4.1120000000000001</v>
      </c>
      <c r="AK72" s="25">
        <f t="shared" si="15"/>
        <v>3.9063999999999997</v>
      </c>
      <c r="AL72" s="25">
        <f>AL$70</f>
        <v>4.591733333333333</v>
      </c>
    </row>
    <row r="73" spans="3:38" x14ac:dyDescent="0.3">
      <c r="D73" s="27">
        <v>4</v>
      </c>
      <c r="E73" s="16">
        <v>0.91</v>
      </c>
      <c r="F73" s="16">
        <v>1</v>
      </c>
      <c r="G73" s="16">
        <v>0.91</v>
      </c>
      <c r="H73" s="16">
        <v>1</v>
      </c>
      <c r="I73" s="16">
        <v>0.91</v>
      </c>
      <c r="J73" s="16">
        <v>0.91</v>
      </c>
      <c r="K73" s="16">
        <v>0.91</v>
      </c>
      <c r="L73" s="16">
        <v>1</v>
      </c>
      <c r="M73" s="16">
        <v>0.91</v>
      </c>
      <c r="N73" s="16">
        <v>0.91</v>
      </c>
      <c r="O73" s="16">
        <v>0.91</v>
      </c>
      <c r="P73" s="16">
        <v>1</v>
      </c>
      <c r="Q73" s="16">
        <v>0.91</v>
      </c>
      <c r="R73" s="16">
        <v>0.91</v>
      </c>
      <c r="S73" s="16">
        <v>0.91</v>
      </c>
      <c r="W73" s="27">
        <v>4</v>
      </c>
      <c r="X73" s="25">
        <f t="shared" si="14"/>
        <v>5.14</v>
      </c>
      <c r="Y73" s="25">
        <f t="shared" si="14"/>
        <v>4.3175999999999997</v>
      </c>
      <c r="Z73" s="25">
        <f t="shared" si="14"/>
        <v>3.4180999999999999</v>
      </c>
      <c r="AA73" s="25">
        <f t="shared" si="14"/>
        <v>3.8652799999999998</v>
      </c>
      <c r="AB73" s="25">
        <f t="shared" si="14"/>
        <v>5.14</v>
      </c>
      <c r="AC73" s="25">
        <f t="shared" si="14"/>
        <v>5.4721230769230766</v>
      </c>
      <c r="AD73" s="25">
        <f t="shared" si="14"/>
        <v>4.1119999999999992</v>
      </c>
      <c r="AE73" s="25">
        <f t="shared" si="14"/>
        <v>3.2895999999999996</v>
      </c>
      <c r="AF73" s="25">
        <f t="shared" si="14"/>
        <v>3.8207333333333335</v>
      </c>
      <c r="AG73" s="25">
        <f t="shared" si="15"/>
        <v>3.4951999999999996</v>
      </c>
      <c r="AH73" s="25">
        <f t="shared" si="15"/>
        <v>3.7008000000000001</v>
      </c>
      <c r="AI73" s="25">
        <f t="shared" si="15"/>
        <v>4.7287999999999997</v>
      </c>
      <c r="AJ73" s="25">
        <f t="shared" si="15"/>
        <v>4.1120000000000001</v>
      </c>
      <c r="AK73" s="25">
        <f t="shared" si="15"/>
        <v>3.9063999999999997</v>
      </c>
      <c r="AL73" s="25">
        <f>AL$70</f>
        <v>4.591733333333333</v>
      </c>
    </row>
    <row r="74" spans="3:38" x14ac:dyDescent="0.3">
      <c r="C74" s="27" t="s">
        <v>16</v>
      </c>
      <c r="D74" s="27">
        <v>1</v>
      </c>
      <c r="E74" s="20">
        <v>0.87</v>
      </c>
      <c r="F74" s="20">
        <v>0.87</v>
      </c>
      <c r="G74" s="20">
        <v>1</v>
      </c>
      <c r="H74" s="20">
        <v>0.87</v>
      </c>
      <c r="I74" s="20">
        <v>0.87</v>
      </c>
      <c r="J74" s="20">
        <v>0.87</v>
      </c>
      <c r="K74" s="20">
        <v>0.87</v>
      </c>
      <c r="L74" s="20">
        <v>0.87</v>
      </c>
      <c r="M74" s="20">
        <v>1</v>
      </c>
      <c r="N74" s="20">
        <v>0.87</v>
      </c>
      <c r="O74" s="20">
        <v>0.87</v>
      </c>
      <c r="P74" s="20">
        <v>0.87</v>
      </c>
      <c r="Q74" s="20">
        <v>0.87</v>
      </c>
      <c r="R74" s="20">
        <v>0.87</v>
      </c>
      <c r="S74" s="20">
        <v>1</v>
      </c>
      <c r="V74" s="27" t="s">
        <v>16</v>
      </c>
      <c r="W74" s="27">
        <v>1</v>
      </c>
      <c r="X74" s="28">
        <f>$J$5*$E$3/$D$3</f>
        <v>3.2</v>
      </c>
      <c r="Y74" s="28">
        <f>$J$5*$E$4/$D$4</f>
        <v>2.6880000000000002</v>
      </c>
      <c r="Z74" s="28">
        <f>$J$5*$E$5/$D$5</f>
        <v>2.1280000000000001</v>
      </c>
      <c r="AA74" s="28">
        <f>$J$5*$E$6/$D$6</f>
        <v>2.4064000000000001</v>
      </c>
      <c r="AB74" s="28">
        <f>$J$5*$E$7/$D$7</f>
        <v>3.2</v>
      </c>
      <c r="AC74" s="28">
        <f>$J$5*$E$8/$D$8</f>
        <v>3.406769230769231</v>
      </c>
      <c r="AD74" s="28">
        <f>$J$5*$E$9/$D$9</f>
        <v>2.56</v>
      </c>
      <c r="AE74" s="28">
        <f>$J$5*$E$10/$D$10</f>
        <v>2.048</v>
      </c>
      <c r="AF74" s="28">
        <f>$J$5*$E$11/$D$11</f>
        <v>2.3786666666666667</v>
      </c>
      <c r="AG74" s="28">
        <f>$J$5*$E$12/$D$12</f>
        <v>2.1760000000000002</v>
      </c>
      <c r="AH74" s="28">
        <f>$J$5*$E$13/$D$13</f>
        <v>2.3040000000000003</v>
      </c>
      <c r="AI74" s="28">
        <f>$J$5*$E$14/$D$14</f>
        <v>2.944</v>
      </c>
      <c r="AJ74" s="28">
        <f>$J$5*$E$15/$D$15</f>
        <v>2.56</v>
      </c>
      <c r="AK74" s="28">
        <f>$J$5*$E$16/$D$16</f>
        <v>2.4320000000000004</v>
      </c>
      <c r="AL74" s="28">
        <f>$J$5*$E$17/$D$17</f>
        <v>2.8586666666666667</v>
      </c>
    </row>
    <row r="75" spans="3:38" x14ac:dyDescent="0.3">
      <c r="D75" s="27">
        <v>2</v>
      </c>
      <c r="E75" s="16">
        <v>1</v>
      </c>
      <c r="F75" s="16">
        <v>0.87</v>
      </c>
      <c r="G75" s="16">
        <v>0.87</v>
      </c>
      <c r="H75" s="16">
        <v>0.87</v>
      </c>
      <c r="I75" s="16">
        <v>0.87</v>
      </c>
      <c r="J75" s="16">
        <v>0.87</v>
      </c>
      <c r="K75" s="16">
        <v>0.87</v>
      </c>
      <c r="L75" s="16">
        <v>0.87</v>
      </c>
      <c r="M75" s="16">
        <v>0.87</v>
      </c>
      <c r="N75" s="16">
        <v>0.87</v>
      </c>
      <c r="O75" s="16">
        <v>1</v>
      </c>
      <c r="P75" s="16">
        <v>0.87</v>
      </c>
      <c r="Q75" s="16">
        <v>0.87</v>
      </c>
      <c r="R75" s="16">
        <v>0.87</v>
      </c>
      <c r="S75" s="16">
        <v>0.87</v>
      </c>
      <c r="W75" s="27">
        <v>2</v>
      </c>
      <c r="X75" s="25">
        <f t="shared" ref="X75:AF81" si="16">X$74</f>
        <v>3.2</v>
      </c>
      <c r="Y75" s="25">
        <f t="shared" si="16"/>
        <v>2.6880000000000002</v>
      </c>
      <c r="Z75" s="25">
        <f t="shared" si="16"/>
        <v>2.1280000000000001</v>
      </c>
      <c r="AA75" s="25">
        <f t="shared" si="16"/>
        <v>2.4064000000000001</v>
      </c>
      <c r="AB75" s="25">
        <f t="shared" si="16"/>
        <v>3.2</v>
      </c>
      <c r="AC75" s="25">
        <f t="shared" si="16"/>
        <v>3.406769230769231</v>
      </c>
      <c r="AD75" s="25">
        <f t="shared" si="16"/>
        <v>2.56</v>
      </c>
      <c r="AE75" s="25">
        <f t="shared" si="16"/>
        <v>2.048</v>
      </c>
      <c r="AF75" s="25">
        <f t="shared" si="16"/>
        <v>2.3786666666666667</v>
      </c>
      <c r="AG75" s="25">
        <f t="shared" ref="AG75:AK81" si="17">AG$74</f>
        <v>2.1760000000000002</v>
      </c>
      <c r="AH75" s="25">
        <f t="shared" si="17"/>
        <v>2.3040000000000003</v>
      </c>
      <c r="AI75" s="25">
        <f t="shared" si="17"/>
        <v>2.944</v>
      </c>
      <c r="AJ75" s="25">
        <f t="shared" si="17"/>
        <v>2.56</v>
      </c>
      <c r="AK75" s="25">
        <f t="shared" si="17"/>
        <v>2.4320000000000004</v>
      </c>
      <c r="AL75" s="25">
        <f t="shared" ref="AL75:AL81" si="18">AL$74</f>
        <v>2.8586666666666667</v>
      </c>
    </row>
    <row r="76" spans="3:38" x14ac:dyDescent="0.3">
      <c r="D76" s="27">
        <v>3</v>
      </c>
      <c r="E76" s="16">
        <v>0.87</v>
      </c>
      <c r="F76" s="16">
        <v>0.87</v>
      </c>
      <c r="G76" s="16">
        <v>1</v>
      </c>
      <c r="H76" s="16">
        <v>0.87</v>
      </c>
      <c r="I76" s="16">
        <v>0.87</v>
      </c>
      <c r="J76" s="16">
        <v>0.87</v>
      </c>
      <c r="K76" s="16">
        <v>0.87</v>
      </c>
      <c r="L76" s="16">
        <v>1</v>
      </c>
      <c r="M76" s="16">
        <v>0.87</v>
      </c>
      <c r="N76" s="16">
        <v>0.87</v>
      </c>
      <c r="O76" s="16">
        <v>0.87</v>
      </c>
      <c r="P76" s="16">
        <v>0.87</v>
      </c>
      <c r="Q76" s="16">
        <v>1</v>
      </c>
      <c r="R76" s="16">
        <v>0.87</v>
      </c>
      <c r="S76" s="16">
        <v>0.87</v>
      </c>
      <c r="W76" s="27">
        <v>3</v>
      </c>
      <c r="X76" s="25">
        <f t="shared" si="16"/>
        <v>3.2</v>
      </c>
      <c r="Y76" s="25">
        <f t="shared" si="16"/>
        <v>2.6880000000000002</v>
      </c>
      <c r="Z76" s="25">
        <f t="shared" si="16"/>
        <v>2.1280000000000001</v>
      </c>
      <c r="AA76" s="25">
        <f t="shared" si="16"/>
        <v>2.4064000000000001</v>
      </c>
      <c r="AB76" s="25">
        <f t="shared" si="16"/>
        <v>3.2</v>
      </c>
      <c r="AC76" s="25">
        <f t="shared" si="16"/>
        <v>3.406769230769231</v>
      </c>
      <c r="AD76" s="25">
        <f t="shared" si="16"/>
        <v>2.56</v>
      </c>
      <c r="AE76" s="25">
        <f t="shared" si="16"/>
        <v>2.048</v>
      </c>
      <c r="AF76" s="25">
        <f t="shared" si="16"/>
        <v>2.3786666666666667</v>
      </c>
      <c r="AG76" s="25">
        <f t="shared" si="17"/>
        <v>2.1760000000000002</v>
      </c>
      <c r="AH76" s="25">
        <f t="shared" si="17"/>
        <v>2.3040000000000003</v>
      </c>
      <c r="AI76" s="25">
        <f t="shared" si="17"/>
        <v>2.944</v>
      </c>
      <c r="AJ76" s="25">
        <f t="shared" si="17"/>
        <v>2.56</v>
      </c>
      <c r="AK76" s="25">
        <f t="shared" si="17"/>
        <v>2.4320000000000004</v>
      </c>
      <c r="AL76" s="25">
        <f t="shared" si="18"/>
        <v>2.8586666666666667</v>
      </c>
    </row>
    <row r="77" spans="3:38" x14ac:dyDescent="0.3">
      <c r="D77" s="27">
        <v>4</v>
      </c>
      <c r="E77" s="29">
        <v>0.87</v>
      </c>
      <c r="F77" s="16">
        <v>0.87</v>
      </c>
      <c r="G77" s="16">
        <v>0.87</v>
      </c>
      <c r="H77" s="16">
        <v>0.87</v>
      </c>
      <c r="I77" s="16">
        <v>1</v>
      </c>
      <c r="J77" s="16">
        <v>0.87</v>
      </c>
      <c r="K77" s="16">
        <v>0.87</v>
      </c>
      <c r="L77" s="16">
        <v>0.87</v>
      </c>
      <c r="M77" s="16">
        <v>0.87</v>
      </c>
      <c r="N77" s="16">
        <v>1</v>
      </c>
      <c r="O77" s="16">
        <v>0.87</v>
      </c>
      <c r="P77" s="16">
        <v>0.87</v>
      </c>
      <c r="Q77" s="16">
        <v>0.87</v>
      </c>
      <c r="R77" s="16">
        <v>0.87</v>
      </c>
      <c r="S77" s="16">
        <v>0.87</v>
      </c>
      <c r="W77" s="27">
        <v>4</v>
      </c>
      <c r="X77" s="25">
        <f t="shared" si="16"/>
        <v>3.2</v>
      </c>
      <c r="Y77" s="25">
        <f t="shared" si="16"/>
        <v>2.6880000000000002</v>
      </c>
      <c r="Z77" s="25">
        <f t="shared" si="16"/>
        <v>2.1280000000000001</v>
      </c>
      <c r="AA77" s="25">
        <f t="shared" si="16"/>
        <v>2.4064000000000001</v>
      </c>
      <c r="AB77" s="25">
        <f t="shared" si="16"/>
        <v>3.2</v>
      </c>
      <c r="AC77" s="25">
        <f t="shared" si="16"/>
        <v>3.406769230769231</v>
      </c>
      <c r="AD77" s="25">
        <f t="shared" si="16"/>
        <v>2.56</v>
      </c>
      <c r="AE77" s="25">
        <f t="shared" si="16"/>
        <v>2.048</v>
      </c>
      <c r="AF77" s="25">
        <f t="shared" si="16"/>
        <v>2.3786666666666667</v>
      </c>
      <c r="AG77" s="25">
        <f t="shared" si="17"/>
        <v>2.1760000000000002</v>
      </c>
      <c r="AH77" s="25">
        <f t="shared" si="17"/>
        <v>2.3040000000000003</v>
      </c>
      <c r="AI77" s="25">
        <f t="shared" si="17"/>
        <v>2.944</v>
      </c>
      <c r="AJ77" s="25">
        <f t="shared" si="17"/>
        <v>2.56</v>
      </c>
      <c r="AK77" s="25">
        <f t="shared" si="17"/>
        <v>2.4320000000000004</v>
      </c>
      <c r="AL77" s="25">
        <f t="shared" si="18"/>
        <v>2.8586666666666667</v>
      </c>
    </row>
    <row r="78" spans="3:38" x14ac:dyDescent="0.3">
      <c r="D78" s="27">
        <v>5</v>
      </c>
      <c r="E78" s="29">
        <v>0.87</v>
      </c>
      <c r="F78" s="16">
        <v>1</v>
      </c>
      <c r="G78" s="16">
        <v>0.87</v>
      </c>
      <c r="H78" s="16">
        <v>0.87</v>
      </c>
      <c r="I78" s="16">
        <v>0.87</v>
      </c>
      <c r="J78" s="16">
        <v>1</v>
      </c>
      <c r="K78" s="16">
        <v>0.87</v>
      </c>
      <c r="L78" s="16">
        <v>0.87</v>
      </c>
      <c r="M78" s="16">
        <v>0.87</v>
      </c>
      <c r="N78" s="16">
        <v>0.87</v>
      </c>
      <c r="O78" s="16">
        <v>0.87</v>
      </c>
      <c r="P78" s="16">
        <v>1</v>
      </c>
      <c r="Q78" s="16">
        <v>0.87</v>
      </c>
      <c r="R78" s="16">
        <v>0.87</v>
      </c>
      <c r="S78" s="16">
        <v>0.87</v>
      </c>
      <c r="W78" s="27">
        <v>5</v>
      </c>
      <c r="X78" s="25">
        <f t="shared" si="16"/>
        <v>3.2</v>
      </c>
      <c r="Y78" s="25">
        <f t="shared" si="16"/>
        <v>2.6880000000000002</v>
      </c>
      <c r="Z78" s="25">
        <f t="shared" si="16"/>
        <v>2.1280000000000001</v>
      </c>
      <c r="AA78" s="25">
        <f t="shared" si="16"/>
        <v>2.4064000000000001</v>
      </c>
      <c r="AB78" s="25">
        <f t="shared" si="16"/>
        <v>3.2</v>
      </c>
      <c r="AC78" s="25">
        <f t="shared" si="16"/>
        <v>3.406769230769231</v>
      </c>
      <c r="AD78" s="25">
        <f t="shared" si="16"/>
        <v>2.56</v>
      </c>
      <c r="AE78" s="25">
        <f t="shared" si="16"/>
        <v>2.048</v>
      </c>
      <c r="AF78" s="25">
        <f t="shared" si="16"/>
        <v>2.3786666666666667</v>
      </c>
      <c r="AG78" s="25">
        <f t="shared" si="17"/>
        <v>2.1760000000000002</v>
      </c>
      <c r="AH78" s="25">
        <f t="shared" si="17"/>
        <v>2.3040000000000003</v>
      </c>
      <c r="AI78" s="25">
        <f t="shared" si="17"/>
        <v>2.944</v>
      </c>
      <c r="AJ78" s="25">
        <f t="shared" si="17"/>
        <v>2.56</v>
      </c>
      <c r="AK78" s="25">
        <f t="shared" si="17"/>
        <v>2.4320000000000004</v>
      </c>
      <c r="AL78" s="25">
        <f t="shared" si="18"/>
        <v>2.8586666666666667</v>
      </c>
    </row>
    <row r="79" spans="3:38" x14ac:dyDescent="0.3">
      <c r="D79" s="27">
        <v>6</v>
      </c>
      <c r="E79" s="29">
        <v>0.87</v>
      </c>
      <c r="F79" s="16">
        <v>0.87</v>
      </c>
      <c r="G79" s="16">
        <v>0.87</v>
      </c>
      <c r="H79" s="16">
        <v>1</v>
      </c>
      <c r="I79" s="16">
        <v>0.87</v>
      </c>
      <c r="J79" s="16">
        <v>0.87</v>
      </c>
      <c r="K79" s="16">
        <v>1</v>
      </c>
      <c r="L79" s="16">
        <v>0.87</v>
      </c>
      <c r="M79" s="16">
        <v>0.87</v>
      </c>
      <c r="N79" s="16">
        <v>0.87</v>
      </c>
      <c r="O79" s="16">
        <v>0.87</v>
      </c>
      <c r="P79" s="16">
        <v>1</v>
      </c>
      <c r="Q79" s="16">
        <v>0.87</v>
      </c>
      <c r="R79" s="16">
        <v>0.87</v>
      </c>
      <c r="S79" s="16">
        <v>0.87</v>
      </c>
      <c r="W79" s="27">
        <v>6</v>
      </c>
      <c r="X79" s="25">
        <f t="shared" si="16"/>
        <v>3.2</v>
      </c>
      <c r="Y79" s="25">
        <f t="shared" si="16"/>
        <v>2.6880000000000002</v>
      </c>
      <c r="Z79" s="25">
        <f t="shared" si="16"/>
        <v>2.1280000000000001</v>
      </c>
      <c r="AA79" s="25">
        <f t="shared" si="16"/>
        <v>2.4064000000000001</v>
      </c>
      <c r="AB79" s="25">
        <f t="shared" si="16"/>
        <v>3.2</v>
      </c>
      <c r="AC79" s="25">
        <f t="shared" si="16"/>
        <v>3.406769230769231</v>
      </c>
      <c r="AD79" s="25">
        <f t="shared" si="16"/>
        <v>2.56</v>
      </c>
      <c r="AE79" s="25">
        <f t="shared" si="16"/>
        <v>2.048</v>
      </c>
      <c r="AF79" s="25">
        <f t="shared" si="16"/>
        <v>2.3786666666666667</v>
      </c>
      <c r="AG79" s="25">
        <f t="shared" si="17"/>
        <v>2.1760000000000002</v>
      </c>
      <c r="AH79" s="25">
        <f t="shared" si="17"/>
        <v>2.3040000000000003</v>
      </c>
      <c r="AI79" s="25">
        <f t="shared" si="17"/>
        <v>2.944</v>
      </c>
      <c r="AJ79" s="25">
        <f t="shared" si="17"/>
        <v>2.56</v>
      </c>
      <c r="AK79" s="25">
        <f t="shared" si="17"/>
        <v>2.4320000000000004</v>
      </c>
      <c r="AL79" s="25">
        <f t="shared" si="18"/>
        <v>2.8586666666666667</v>
      </c>
    </row>
    <row r="80" spans="3:38" x14ac:dyDescent="0.3">
      <c r="D80" s="27">
        <v>7</v>
      </c>
      <c r="E80" s="29">
        <v>1</v>
      </c>
      <c r="F80" s="29">
        <v>0.87</v>
      </c>
      <c r="G80" s="29">
        <v>0.87</v>
      </c>
      <c r="H80" s="29">
        <v>0.87</v>
      </c>
      <c r="I80" s="29">
        <v>0.87</v>
      </c>
      <c r="J80" s="29">
        <v>0.87</v>
      </c>
      <c r="K80" s="29">
        <v>0.87</v>
      </c>
      <c r="L80" s="29">
        <v>0.87</v>
      </c>
      <c r="M80" s="29">
        <v>1</v>
      </c>
      <c r="N80" s="16">
        <v>1</v>
      </c>
      <c r="O80" s="16">
        <v>0.87</v>
      </c>
      <c r="P80" s="16">
        <v>0.87</v>
      </c>
      <c r="Q80" s="16">
        <v>0.87</v>
      </c>
      <c r="R80" s="16">
        <v>0.87</v>
      </c>
      <c r="S80" s="16">
        <v>0.87</v>
      </c>
      <c r="W80" s="27">
        <v>7</v>
      </c>
      <c r="X80" s="25">
        <f t="shared" si="16"/>
        <v>3.2</v>
      </c>
      <c r="Y80" s="25">
        <f t="shared" si="16"/>
        <v>2.6880000000000002</v>
      </c>
      <c r="Z80" s="25">
        <f t="shared" si="16"/>
        <v>2.1280000000000001</v>
      </c>
      <c r="AA80" s="25">
        <f t="shared" si="16"/>
        <v>2.4064000000000001</v>
      </c>
      <c r="AB80" s="25">
        <f t="shared" si="16"/>
        <v>3.2</v>
      </c>
      <c r="AC80" s="25">
        <f t="shared" si="16"/>
        <v>3.406769230769231</v>
      </c>
      <c r="AD80" s="25">
        <f t="shared" si="16"/>
        <v>2.56</v>
      </c>
      <c r="AE80" s="25">
        <f t="shared" si="16"/>
        <v>2.048</v>
      </c>
      <c r="AF80" s="25">
        <f t="shared" si="16"/>
        <v>2.3786666666666667</v>
      </c>
      <c r="AG80" s="25">
        <f t="shared" si="17"/>
        <v>2.1760000000000002</v>
      </c>
      <c r="AH80" s="25">
        <f t="shared" si="17"/>
        <v>2.3040000000000003</v>
      </c>
      <c r="AI80" s="25">
        <f t="shared" si="17"/>
        <v>2.944</v>
      </c>
      <c r="AJ80" s="25">
        <f t="shared" si="17"/>
        <v>2.56</v>
      </c>
      <c r="AK80" s="25">
        <f t="shared" si="17"/>
        <v>2.4320000000000004</v>
      </c>
      <c r="AL80" s="25">
        <f t="shared" si="18"/>
        <v>2.8586666666666667</v>
      </c>
    </row>
    <row r="81" spans="4:38" x14ac:dyDescent="0.3">
      <c r="D81" s="27">
        <v>8</v>
      </c>
      <c r="E81" s="29">
        <v>0.87</v>
      </c>
      <c r="F81" s="29">
        <v>0.87</v>
      </c>
      <c r="G81" s="29">
        <v>1</v>
      </c>
      <c r="H81" s="29">
        <v>0.87</v>
      </c>
      <c r="I81" s="29">
        <v>0.87</v>
      </c>
      <c r="J81" s="29">
        <v>1</v>
      </c>
      <c r="K81" s="29">
        <v>0.87</v>
      </c>
      <c r="L81" s="29">
        <v>0.87</v>
      </c>
      <c r="M81" s="29">
        <v>0.87</v>
      </c>
      <c r="N81" s="29">
        <v>0.87</v>
      </c>
      <c r="O81" s="29">
        <v>0.87</v>
      </c>
      <c r="P81" s="29">
        <v>0.87</v>
      </c>
      <c r="Q81" s="29">
        <v>0.87</v>
      </c>
      <c r="R81" s="29">
        <v>0.87</v>
      </c>
      <c r="S81" s="29">
        <v>1</v>
      </c>
      <c r="W81" s="27">
        <v>8</v>
      </c>
      <c r="X81" s="25">
        <f t="shared" si="16"/>
        <v>3.2</v>
      </c>
      <c r="Y81" s="25">
        <f t="shared" si="16"/>
        <v>2.6880000000000002</v>
      </c>
      <c r="Z81" s="25">
        <f t="shared" si="16"/>
        <v>2.1280000000000001</v>
      </c>
      <c r="AA81" s="25">
        <f t="shared" si="16"/>
        <v>2.4064000000000001</v>
      </c>
      <c r="AB81" s="25">
        <f t="shared" si="16"/>
        <v>3.2</v>
      </c>
      <c r="AC81" s="25">
        <f t="shared" si="16"/>
        <v>3.406769230769231</v>
      </c>
      <c r="AD81" s="25">
        <f t="shared" si="16"/>
        <v>2.56</v>
      </c>
      <c r="AE81" s="25">
        <f t="shared" si="16"/>
        <v>2.048</v>
      </c>
      <c r="AF81" s="25">
        <f t="shared" si="16"/>
        <v>2.3786666666666667</v>
      </c>
      <c r="AG81" s="25">
        <f t="shared" si="17"/>
        <v>2.1760000000000002</v>
      </c>
      <c r="AH81" s="25">
        <f t="shared" si="17"/>
        <v>2.3040000000000003</v>
      </c>
      <c r="AI81" s="25">
        <f t="shared" si="17"/>
        <v>2.944</v>
      </c>
      <c r="AJ81" s="25">
        <f t="shared" si="17"/>
        <v>2.56</v>
      </c>
      <c r="AK81" s="25">
        <f t="shared" si="17"/>
        <v>2.4320000000000004</v>
      </c>
      <c r="AL81" s="25">
        <f t="shared" si="18"/>
        <v>2.8586666666666667</v>
      </c>
    </row>
  </sheetData>
  <mergeCells count="7">
    <mergeCell ref="B1:F1"/>
    <mergeCell ref="C29:E29"/>
    <mergeCell ref="G34:I34"/>
    <mergeCell ref="J34:L34"/>
    <mergeCell ref="C25:E25"/>
    <mergeCell ref="F25:H25"/>
    <mergeCell ref="I25:K25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L18" activeCellId="2" sqref="H18 H15:J20 L18:N18"/>
    </sheetView>
  </sheetViews>
  <sheetFormatPr defaultRowHeight="16.5" x14ac:dyDescent="0.3"/>
  <sheetData>
    <row r="1" spans="1:15" x14ac:dyDescent="0.3">
      <c r="A1" s="46">
        <v>3.75</v>
      </c>
      <c r="B1" s="46">
        <v>3.15</v>
      </c>
      <c r="C1" s="46">
        <v>2.4916666666666667</v>
      </c>
      <c r="D1" s="46">
        <v>2.82</v>
      </c>
      <c r="E1" s="46">
        <v>3.75</v>
      </c>
      <c r="F1" s="46">
        <v>3.991304347826087</v>
      </c>
      <c r="G1" s="46">
        <v>3</v>
      </c>
      <c r="H1" s="46">
        <v>2.4</v>
      </c>
      <c r="I1" s="46">
        <v>2.7875000000000001</v>
      </c>
      <c r="J1" s="46">
        <v>2.5499999999999998</v>
      </c>
      <c r="K1" s="46">
        <v>2.7</v>
      </c>
      <c r="L1" s="46">
        <v>3.45</v>
      </c>
      <c r="M1" s="46">
        <v>3</v>
      </c>
      <c r="N1" s="46">
        <v>2.85</v>
      </c>
      <c r="O1" s="46">
        <v>3.35</v>
      </c>
    </row>
    <row r="2" spans="1:15" x14ac:dyDescent="0.3">
      <c r="A2" s="46">
        <v>3.75</v>
      </c>
      <c r="B2" s="46">
        <v>3.15</v>
      </c>
      <c r="C2" s="46">
        <v>2.4916666666666667</v>
      </c>
      <c r="D2" s="46">
        <v>2.82</v>
      </c>
      <c r="E2" s="46">
        <v>3.75</v>
      </c>
      <c r="F2" s="46">
        <v>3.991304347826087</v>
      </c>
      <c r="G2" s="46">
        <v>3</v>
      </c>
      <c r="H2" s="46">
        <v>2.4</v>
      </c>
      <c r="I2" s="46">
        <v>2.7875000000000001</v>
      </c>
      <c r="J2" s="46">
        <v>2.5499999999999998</v>
      </c>
      <c r="K2" s="46">
        <v>2.7</v>
      </c>
      <c r="L2" s="46">
        <v>3.45</v>
      </c>
      <c r="M2" s="46">
        <v>3</v>
      </c>
      <c r="N2" s="46">
        <v>2.85</v>
      </c>
      <c r="O2" s="46">
        <v>3.35</v>
      </c>
    </row>
    <row r="3" spans="1:15" x14ac:dyDescent="0.3">
      <c r="A3" s="46">
        <v>3.75</v>
      </c>
      <c r="B3" s="46">
        <v>3.15</v>
      </c>
      <c r="C3" s="46">
        <v>2.4916666666666667</v>
      </c>
      <c r="D3" s="46">
        <v>2.82</v>
      </c>
      <c r="E3" s="46">
        <v>3.75</v>
      </c>
      <c r="F3" s="46">
        <v>3.991304347826087</v>
      </c>
      <c r="G3" s="46">
        <v>3</v>
      </c>
      <c r="H3" s="46">
        <v>2.4</v>
      </c>
      <c r="I3" s="46">
        <v>2.7875000000000001</v>
      </c>
      <c r="J3" s="46">
        <v>2.5499999999999998</v>
      </c>
      <c r="K3" s="46">
        <v>2.7</v>
      </c>
      <c r="L3" s="46">
        <v>3.45</v>
      </c>
      <c r="M3" s="46">
        <v>3</v>
      </c>
      <c r="N3" s="46">
        <v>2.85</v>
      </c>
      <c r="O3" s="46">
        <v>3.35</v>
      </c>
    </row>
    <row r="4" spans="1:15" x14ac:dyDescent="0.3">
      <c r="A4" s="46">
        <v>3.75</v>
      </c>
      <c r="B4" s="46">
        <v>3.15</v>
      </c>
      <c r="C4" s="46">
        <v>2.4916666666666667</v>
      </c>
      <c r="D4" s="46">
        <v>2.82</v>
      </c>
      <c r="E4" s="46">
        <v>3.75</v>
      </c>
      <c r="F4" s="46">
        <v>3.991304347826087</v>
      </c>
      <c r="G4" s="46">
        <v>3</v>
      </c>
      <c r="H4" s="46">
        <v>2.4</v>
      </c>
      <c r="I4" s="46">
        <v>2.7875000000000001</v>
      </c>
      <c r="J4" s="46">
        <v>2.5499999999999998</v>
      </c>
      <c r="K4" s="46">
        <v>2.7</v>
      </c>
      <c r="L4" s="46">
        <v>3.45</v>
      </c>
      <c r="M4" s="46">
        <v>3</v>
      </c>
      <c r="N4" s="46">
        <v>2.85</v>
      </c>
      <c r="O4" s="46">
        <v>3.35</v>
      </c>
    </row>
    <row r="5" spans="1:15" x14ac:dyDescent="0.3">
      <c r="A5" s="46">
        <v>3.75</v>
      </c>
      <c r="B5" s="46">
        <v>3.15</v>
      </c>
      <c r="C5" s="46">
        <v>2.4916666666666667</v>
      </c>
      <c r="D5" s="46">
        <v>2.82</v>
      </c>
      <c r="E5" s="46">
        <v>3.75</v>
      </c>
      <c r="F5" s="46">
        <v>3.991304347826087</v>
      </c>
      <c r="G5" s="46">
        <v>3</v>
      </c>
      <c r="H5" s="46">
        <v>2.4</v>
      </c>
      <c r="I5" s="46">
        <v>2.7875000000000001</v>
      </c>
      <c r="J5" s="46">
        <v>2.5499999999999998</v>
      </c>
      <c r="K5" s="46">
        <v>2.7</v>
      </c>
      <c r="L5" s="46">
        <v>3.45</v>
      </c>
      <c r="M5" s="46">
        <v>3</v>
      </c>
      <c r="N5" s="46">
        <v>2.85</v>
      </c>
      <c r="O5" s="46">
        <v>3.35</v>
      </c>
    </row>
    <row r="6" spans="1:15" x14ac:dyDescent="0.3">
      <c r="A6" s="46">
        <v>3.75</v>
      </c>
      <c r="B6" s="46">
        <v>3.15</v>
      </c>
      <c r="C6" s="46">
        <v>2.4916666666666667</v>
      </c>
      <c r="D6" s="46">
        <v>2.82</v>
      </c>
      <c r="E6" s="46">
        <v>3.75</v>
      </c>
      <c r="F6" s="46">
        <v>3.991304347826087</v>
      </c>
      <c r="G6" s="46">
        <v>3</v>
      </c>
      <c r="H6" s="46">
        <v>2.4</v>
      </c>
      <c r="I6" s="46">
        <v>2.7875000000000001</v>
      </c>
      <c r="J6" s="46">
        <v>2.5499999999999998</v>
      </c>
      <c r="K6" s="46">
        <v>2.7</v>
      </c>
      <c r="L6" s="46">
        <v>3.45</v>
      </c>
      <c r="M6" s="46">
        <v>3</v>
      </c>
      <c r="N6" s="46">
        <v>2.85</v>
      </c>
      <c r="O6" s="46">
        <v>3.35</v>
      </c>
    </row>
    <row r="7" spans="1:15" x14ac:dyDescent="0.3">
      <c r="A7" s="46">
        <v>3.75</v>
      </c>
      <c r="B7" s="46">
        <v>3.15</v>
      </c>
      <c r="C7" s="46">
        <v>2.4916666666666667</v>
      </c>
      <c r="D7" s="46">
        <v>2.82</v>
      </c>
      <c r="E7" s="46">
        <v>3.75</v>
      </c>
      <c r="F7" s="46">
        <v>3.991304347826087</v>
      </c>
      <c r="G7" s="46">
        <v>3</v>
      </c>
      <c r="H7" s="46">
        <v>2.4</v>
      </c>
      <c r="I7" s="46">
        <v>2.7875000000000001</v>
      </c>
      <c r="J7" s="46">
        <v>2.5499999999999998</v>
      </c>
      <c r="K7" s="46">
        <v>2.7</v>
      </c>
      <c r="L7" s="46">
        <v>3.45</v>
      </c>
      <c r="M7" s="46">
        <v>3</v>
      </c>
      <c r="N7" s="46">
        <v>2.85</v>
      </c>
      <c r="O7" s="46">
        <v>3.35</v>
      </c>
    </row>
    <row r="8" spans="1:15" x14ac:dyDescent="0.3">
      <c r="A8" s="46">
        <v>3.75</v>
      </c>
      <c r="B8" s="46">
        <v>3.15</v>
      </c>
      <c r="C8" s="46">
        <v>2.4916666666666667</v>
      </c>
      <c r="D8" s="46">
        <v>2.82</v>
      </c>
      <c r="E8" s="46">
        <v>3.75</v>
      </c>
      <c r="F8" s="46">
        <v>3.991304347826087</v>
      </c>
      <c r="G8" s="46">
        <v>3</v>
      </c>
      <c r="H8" s="46">
        <v>2.4</v>
      </c>
      <c r="I8" s="46">
        <v>2.7875000000000001</v>
      </c>
      <c r="J8" s="46">
        <v>2.5499999999999998</v>
      </c>
      <c r="K8" s="46">
        <v>2.7</v>
      </c>
      <c r="L8" s="46">
        <v>3.45</v>
      </c>
      <c r="M8" s="46">
        <v>3</v>
      </c>
      <c r="N8" s="46">
        <v>2.85</v>
      </c>
      <c r="O8" s="46">
        <v>3.35</v>
      </c>
    </row>
    <row r="9" spans="1:15" x14ac:dyDescent="0.3">
      <c r="A9" s="46">
        <v>3.75</v>
      </c>
      <c r="B9" s="46">
        <v>3.15</v>
      </c>
      <c r="C9" s="46">
        <v>2.4916666666666667</v>
      </c>
      <c r="D9" s="46">
        <v>2.82</v>
      </c>
      <c r="E9" s="46">
        <v>3.75</v>
      </c>
      <c r="F9" s="46">
        <v>3.991304347826087</v>
      </c>
      <c r="G9" s="46">
        <v>3</v>
      </c>
      <c r="H9" s="46">
        <v>2.4</v>
      </c>
      <c r="I9" s="46">
        <v>2.7875000000000001</v>
      </c>
      <c r="J9" s="46">
        <v>2.5499999999999998</v>
      </c>
      <c r="K9" s="46">
        <v>2.7</v>
      </c>
      <c r="L9" s="46">
        <v>3.45</v>
      </c>
      <c r="M9" s="46">
        <v>3</v>
      </c>
      <c r="N9" s="46">
        <v>2.85</v>
      </c>
      <c r="O9" s="46">
        <v>3.35</v>
      </c>
    </row>
    <row r="10" spans="1:15" x14ac:dyDescent="0.3">
      <c r="A10" s="46">
        <v>3.75</v>
      </c>
      <c r="B10" s="46">
        <v>3.15</v>
      </c>
      <c r="C10" s="46">
        <v>2.4916666666666667</v>
      </c>
      <c r="D10" s="46">
        <v>2.82</v>
      </c>
      <c r="E10" s="46">
        <v>3.75</v>
      </c>
      <c r="F10" s="46">
        <v>3.991304347826087</v>
      </c>
      <c r="G10" s="46">
        <v>3</v>
      </c>
      <c r="H10" s="46">
        <v>2.4</v>
      </c>
      <c r="I10" s="46">
        <v>2.7875000000000001</v>
      </c>
      <c r="J10" s="46">
        <v>2.5499999999999998</v>
      </c>
      <c r="K10" s="46">
        <v>2.7</v>
      </c>
      <c r="L10" s="46">
        <v>3.45</v>
      </c>
      <c r="M10" s="46">
        <v>3</v>
      </c>
      <c r="N10" s="46">
        <v>2.85</v>
      </c>
      <c r="O10" s="46">
        <v>3.35</v>
      </c>
    </row>
    <row r="11" spans="1:15" x14ac:dyDescent="0.3">
      <c r="A11" s="46">
        <v>5.14</v>
      </c>
      <c r="B11" s="46">
        <v>4.3175999999999997</v>
      </c>
      <c r="C11" s="46">
        <v>3.4152444444444443</v>
      </c>
      <c r="D11" s="46">
        <v>3.8652799999999998</v>
      </c>
      <c r="E11" s="46">
        <v>5.14</v>
      </c>
      <c r="F11" s="46">
        <v>5.4707478260869564</v>
      </c>
      <c r="G11" s="46">
        <v>4.1120000000000001</v>
      </c>
      <c r="H11" s="46">
        <v>3.2896000000000001</v>
      </c>
      <c r="I11" s="46">
        <v>3.8207333333333335</v>
      </c>
      <c r="J11" s="46">
        <v>3.4951999999999996</v>
      </c>
      <c r="K11" s="46">
        <v>3.7008000000000001</v>
      </c>
      <c r="L11" s="46">
        <v>4.7287999999999997</v>
      </c>
      <c r="M11" s="46">
        <v>4.1120000000000001</v>
      </c>
      <c r="N11" s="46">
        <v>3.9063999999999997</v>
      </c>
      <c r="O11" s="46">
        <v>4.591733333333333</v>
      </c>
    </row>
    <row r="12" spans="1:15" x14ac:dyDescent="0.3">
      <c r="A12" s="46">
        <v>5.14</v>
      </c>
      <c r="B12" s="46">
        <v>4.3175999999999997</v>
      </c>
      <c r="C12" s="46">
        <v>3.4152444444444443</v>
      </c>
      <c r="D12" s="46">
        <v>3.8652799999999998</v>
      </c>
      <c r="E12" s="46">
        <v>5.14</v>
      </c>
      <c r="F12" s="46">
        <v>5.4707478260869564</v>
      </c>
      <c r="G12" s="46">
        <v>4.1120000000000001</v>
      </c>
      <c r="H12" s="46">
        <v>3.2896000000000001</v>
      </c>
      <c r="I12" s="46">
        <v>3.8207333333333335</v>
      </c>
      <c r="J12" s="46">
        <v>3.4951999999999996</v>
      </c>
      <c r="K12" s="46">
        <v>3.7008000000000001</v>
      </c>
      <c r="L12" s="46">
        <v>4.7287999999999997</v>
      </c>
      <c r="M12" s="46">
        <v>4.1120000000000001</v>
      </c>
      <c r="N12" s="46">
        <v>3.9063999999999997</v>
      </c>
      <c r="O12" s="46">
        <v>4.591733333333333</v>
      </c>
    </row>
    <row r="13" spans="1:15" x14ac:dyDescent="0.3">
      <c r="A13" s="46">
        <v>5.14</v>
      </c>
      <c r="B13" s="46">
        <v>4.3175999999999997</v>
      </c>
      <c r="C13" s="46">
        <v>3.4152444444444443</v>
      </c>
      <c r="D13" s="46">
        <v>3.8652799999999998</v>
      </c>
      <c r="E13" s="46">
        <v>5.14</v>
      </c>
      <c r="F13" s="46">
        <v>5.4707478260869564</v>
      </c>
      <c r="G13" s="46">
        <v>4.1120000000000001</v>
      </c>
      <c r="H13" s="46">
        <v>3.2896000000000001</v>
      </c>
      <c r="I13" s="46">
        <v>3.8207333333333335</v>
      </c>
      <c r="J13" s="46">
        <v>3.4951999999999996</v>
      </c>
      <c r="K13" s="46">
        <v>3.7008000000000001</v>
      </c>
      <c r="L13" s="46">
        <v>4.7287999999999997</v>
      </c>
      <c r="M13" s="46">
        <v>4.1120000000000001</v>
      </c>
      <c r="N13" s="46">
        <v>3.9063999999999997</v>
      </c>
      <c r="O13" s="46">
        <v>4.591733333333333</v>
      </c>
    </row>
    <row r="14" spans="1:15" x14ac:dyDescent="0.3">
      <c r="A14" s="46">
        <v>5.14</v>
      </c>
      <c r="B14" s="46">
        <v>4.3175999999999997</v>
      </c>
      <c r="C14" s="46">
        <v>3.4152444444444443</v>
      </c>
      <c r="D14" s="46">
        <v>3.8652799999999998</v>
      </c>
      <c r="E14" s="46">
        <v>5.14</v>
      </c>
      <c r="F14" s="46">
        <v>5.4707478260869564</v>
      </c>
      <c r="G14" s="46">
        <v>4.1120000000000001</v>
      </c>
      <c r="H14" s="46">
        <v>3.2896000000000001</v>
      </c>
      <c r="I14" s="46">
        <v>3.8207333333333335</v>
      </c>
      <c r="J14" s="46">
        <v>3.4951999999999996</v>
      </c>
      <c r="K14" s="46">
        <v>3.7008000000000001</v>
      </c>
      <c r="L14" s="46">
        <v>4.7287999999999997</v>
      </c>
      <c r="M14" s="46">
        <v>4.1120000000000001</v>
      </c>
      <c r="N14" s="46">
        <v>3.9063999999999997</v>
      </c>
      <c r="O14" s="46">
        <v>4.591733333333333</v>
      </c>
    </row>
    <row r="15" spans="1:15" x14ac:dyDescent="0.3">
      <c r="A15" s="46">
        <v>3.2</v>
      </c>
      <c r="B15" s="46">
        <v>2.6880000000000002</v>
      </c>
      <c r="C15" s="46">
        <v>2.1262222222222222</v>
      </c>
      <c r="D15" s="46">
        <v>2.4064000000000001</v>
      </c>
      <c r="E15" s="46">
        <v>3.2</v>
      </c>
      <c r="F15" s="46">
        <v>3.405913043478261</v>
      </c>
      <c r="G15" s="46">
        <v>2.56</v>
      </c>
      <c r="H15" s="46">
        <v>2.048</v>
      </c>
      <c r="I15" s="46">
        <v>2.3786666666666667</v>
      </c>
      <c r="J15" s="46">
        <v>2.1760000000000002</v>
      </c>
      <c r="K15" s="46">
        <v>2.3040000000000003</v>
      </c>
      <c r="L15" s="46">
        <v>2.944</v>
      </c>
      <c r="M15" s="46">
        <v>2.56</v>
      </c>
      <c r="N15" s="46">
        <v>2.4320000000000004</v>
      </c>
      <c r="O15" s="46">
        <v>2.8586666666666667</v>
      </c>
    </row>
    <row r="16" spans="1:15" x14ac:dyDescent="0.3">
      <c r="A16" s="46">
        <v>3.2</v>
      </c>
      <c r="B16" s="46">
        <v>2.6880000000000002</v>
      </c>
      <c r="C16" s="46">
        <v>2.1262222222222222</v>
      </c>
      <c r="D16" s="46">
        <v>2.4064000000000001</v>
      </c>
      <c r="E16" s="46">
        <v>3.2</v>
      </c>
      <c r="F16" s="46">
        <v>3.405913043478261</v>
      </c>
      <c r="G16" s="46">
        <v>2.56</v>
      </c>
      <c r="H16" s="46">
        <v>2.048</v>
      </c>
      <c r="I16" s="46">
        <v>2.3786666666666667</v>
      </c>
      <c r="J16" s="46">
        <v>2.1760000000000002</v>
      </c>
      <c r="K16" s="46">
        <v>2.3040000000000003</v>
      </c>
      <c r="L16" s="46">
        <v>2.944</v>
      </c>
      <c r="M16" s="46">
        <v>2.56</v>
      </c>
      <c r="N16" s="46">
        <v>2.4320000000000004</v>
      </c>
      <c r="O16" s="46">
        <v>2.8586666666666667</v>
      </c>
    </row>
    <row r="17" spans="1:15" x14ac:dyDescent="0.3">
      <c r="A17" s="46">
        <v>3.2</v>
      </c>
      <c r="B17" s="46">
        <v>2.6880000000000002</v>
      </c>
      <c r="C17" s="46">
        <v>2.1262222222222222</v>
      </c>
      <c r="D17" s="46">
        <v>2.4064000000000001</v>
      </c>
      <c r="E17" s="46">
        <v>3.2</v>
      </c>
      <c r="F17" s="46">
        <v>3.405913043478261</v>
      </c>
      <c r="G17" s="46">
        <v>2.56</v>
      </c>
      <c r="H17" s="46">
        <v>2.048</v>
      </c>
      <c r="I17" s="46">
        <v>2.3786666666666667</v>
      </c>
      <c r="J17" s="46">
        <v>2.1760000000000002</v>
      </c>
      <c r="K17" s="46">
        <v>2.3040000000000003</v>
      </c>
      <c r="L17" s="46">
        <v>2.944</v>
      </c>
      <c r="M17" s="46">
        <v>2.56</v>
      </c>
      <c r="N17" s="46">
        <v>2.4320000000000004</v>
      </c>
      <c r="O17" s="46">
        <v>2.8586666666666667</v>
      </c>
    </row>
    <row r="18" spans="1:15" x14ac:dyDescent="0.3">
      <c r="A18" s="46">
        <v>3.2</v>
      </c>
      <c r="B18" s="46">
        <v>2.6880000000000002</v>
      </c>
      <c r="C18" s="46">
        <v>2.1262222222222222</v>
      </c>
      <c r="D18" s="46">
        <v>2.4064000000000001</v>
      </c>
      <c r="E18" s="46">
        <v>3.2</v>
      </c>
      <c r="F18" s="46">
        <v>3.405913043478261</v>
      </c>
      <c r="G18" s="46">
        <v>2.56</v>
      </c>
      <c r="H18" s="46">
        <v>2.048</v>
      </c>
      <c r="I18" s="46">
        <v>2.3786666666666667</v>
      </c>
      <c r="J18" s="46">
        <v>2.1760000000000002</v>
      </c>
      <c r="K18" s="46">
        <v>2.3040000000000003</v>
      </c>
      <c r="L18" s="46">
        <v>2.944</v>
      </c>
      <c r="M18" s="46">
        <v>2.56</v>
      </c>
      <c r="N18" s="46">
        <v>2.4320000000000004</v>
      </c>
      <c r="O18" s="46">
        <v>2.8586666666666667</v>
      </c>
    </row>
    <row r="19" spans="1:15" x14ac:dyDescent="0.3">
      <c r="A19" s="46">
        <v>3.2</v>
      </c>
      <c r="B19" s="46">
        <v>2.6880000000000002</v>
      </c>
      <c r="C19" s="46">
        <v>2.1262222222222222</v>
      </c>
      <c r="D19" s="46">
        <v>2.4064000000000001</v>
      </c>
      <c r="E19" s="46">
        <v>3.2</v>
      </c>
      <c r="F19" s="46">
        <v>3.405913043478261</v>
      </c>
      <c r="G19" s="46">
        <v>2.56</v>
      </c>
      <c r="H19" s="46">
        <v>2.048</v>
      </c>
      <c r="I19" s="46">
        <v>2.3786666666666667</v>
      </c>
      <c r="J19" s="46">
        <v>2.1760000000000002</v>
      </c>
      <c r="K19" s="46">
        <v>2.3040000000000003</v>
      </c>
      <c r="L19" s="46">
        <v>2.944</v>
      </c>
      <c r="M19" s="46">
        <v>2.56</v>
      </c>
      <c r="N19" s="46">
        <v>2.4320000000000004</v>
      </c>
      <c r="O19" s="46">
        <v>2.8586666666666667</v>
      </c>
    </row>
    <row r="20" spans="1:15" x14ac:dyDescent="0.3">
      <c r="A20" s="46">
        <v>3.2</v>
      </c>
      <c r="B20" s="46">
        <v>2.6880000000000002</v>
      </c>
      <c r="C20" s="46">
        <v>2.1262222222222222</v>
      </c>
      <c r="D20" s="46">
        <v>2.4064000000000001</v>
      </c>
      <c r="E20" s="46">
        <v>3.2</v>
      </c>
      <c r="F20" s="46">
        <v>3.405913043478261</v>
      </c>
      <c r="G20" s="46">
        <v>2.56</v>
      </c>
      <c r="H20" s="46">
        <v>2.048</v>
      </c>
      <c r="I20" s="46">
        <v>2.3786666666666667</v>
      </c>
      <c r="J20" s="46">
        <v>2.1760000000000002</v>
      </c>
      <c r="K20" s="46">
        <v>2.3040000000000003</v>
      </c>
      <c r="L20" s="46">
        <v>2.944</v>
      </c>
      <c r="M20" s="46">
        <v>2.56</v>
      </c>
      <c r="N20" s="46">
        <v>2.4320000000000004</v>
      </c>
      <c r="O20" s="46">
        <v>2.8586666666666667</v>
      </c>
    </row>
    <row r="21" spans="1:15" x14ac:dyDescent="0.3">
      <c r="A21" s="46">
        <v>3.2</v>
      </c>
      <c r="B21" s="46">
        <v>2.6880000000000002</v>
      </c>
      <c r="C21" s="46">
        <v>2.1262222222222222</v>
      </c>
      <c r="D21" s="46">
        <v>2.4064000000000001</v>
      </c>
      <c r="E21" s="46">
        <v>3.2</v>
      </c>
      <c r="F21" s="46">
        <v>3.405913043478261</v>
      </c>
      <c r="G21" s="46">
        <v>2.56</v>
      </c>
      <c r="H21" s="46">
        <v>2.048</v>
      </c>
      <c r="I21" s="46">
        <v>2.3786666666666667</v>
      </c>
      <c r="J21" s="46">
        <v>2.1760000000000002</v>
      </c>
      <c r="K21" s="46">
        <v>2.3040000000000003</v>
      </c>
      <c r="L21" s="46">
        <v>2.944</v>
      </c>
      <c r="M21" s="46">
        <v>2.56</v>
      </c>
      <c r="N21" s="46">
        <v>2.4320000000000004</v>
      </c>
      <c r="O21" s="46">
        <v>2.8586666666666667</v>
      </c>
    </row>
    <row r="22" spans="1:15" x14ac:dyDescent="0.3">
      <c r="A22" s="46">
        <v>3.2</v>
      </c>
      <c r="B22" s="46">
        <v>2.6880000000000002</v>
      </c>
      <c r="C22" s="46">
        <v>2.1262222222222222</v>
      </c>
      <c r="D22" s="46">
        <v>2.4064000000000001</v>
      </c>
      <c r="E22" s="46">
        <v>3.2</v>
      </c>
      <c r="F22" s="46">
        <v>3.405913043478261</v>
      </c>
      <c r="G22" s="46">
        <v>2.56</v>
      </c>
      <c r="H22" s="46">
        <v>2.048</v>
      </c>
      <c r="I22" s="46">
        <v>2.3786666666666667</v>
      </c>
      <c r="J22" s="46">
        <v>2.1760000000000002</v>
      </c>
      <c r="K22" s="46">
        <v>2.3040000000000003</v>
      </c>
      <c r="L22" s="46">
        <v>2.944</v>
      </c>
      <c r="M22" s="46">
        <v>2.56</v>
      </c>
      <c r="N22" s="46">
        <v>2.4320000000000004</v>
      </c>
      <c r="O22" s="46">
        <v>2.8586666666666667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12</vt:i4>
      </vt:variant>
    </vt:vector>
  </HeadingPairs>
  <TitlesOfParts>
    <vt:vector size="14" baseType="lpstr">
      <vt:lpstr>Sheet1</vt:lpstr>
      <vt:lpstr>Sheet2</vt:lpstr>
      <vt:lpstr>_1D</vt:lpstr>
      <vt:lpstr>_1H</vt:lpstr>
      <vt:lpstr>_C</vt:lpstr>
      <vt:lpstr>_E</vt:lpstr>
      <vt:lpstr>_L</vt:lpstr>
      <vt:lpstr>_m</vt:lpstr>
      <vt:lpstr>_n</vt:lpstr>
      <vt:lpstr>_O</vt:lpstr>
      <vt:lpstr>_R</vt:lpstr>
      <vt:lpstr>_S</vt:lpstr>
      <vt:lpstr>_T</vt:lpstr>
      <vt:lpstr>_W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2017-05-23T13:23:39Z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20b7b8c6-ff59-46c9-abde-5f8e0688d6e8</vt:lpwstr>
  </property>
</Properties>
</file>