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9C99437E-6305-46A9-8CCD-1429B608A649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13" i="1"/>
  <c r="E12" i="1"/>
  <c r="E14" i="23"/>
  <c r="E15" i="23"/>
  <c r="E13" i="23"/>
  <c r="E12" i="23"/>
  <c r="E11" i="23"/>
  <c r="E10" i="23"/>
  <c r="E9" i="1"/>
  <c r="E14" i="17"/>
  <c r="E25" i="1"/>
  <c r="E5" i="23"/>
  <c r="E6" i="23"/>
  <c r="E9" i="23" l="1"/>
  <c r="E8" i="23"/>
  <c r="E17" i="1"/>
  <c r="E24" i="1"/>
  <c r="E23" i="1"/>
  <c r="E22" i="1"/>
  <c r="E21" i="1"/>
  <c r="E20" i="1"/>
  <c r="E19" i="1"/>
  <c r="E18" i="1"/>
  <c r="D11" i="21"/>
  <c r="B11" i="21"/>
  <c r="E16" i="1"/>
  <c r="E15" i="1"/>
  <c r="E14" i="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1" i="1" l="1"/>
  <c r="E10" i="1"/>
  <c r="E8" i="1"/>
  <c r="B3" i="16" l="1"/>
  <c r="E15" i="17" l="1"/>
  <c r="E16" i="17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<sst xmlns="http://schemas.openxmlformats.org/spreadsheetml/2006/main" count="323" uniqueCount="193">
  <si>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</si>
  <si>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</si>
  <si>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</si>
  <si>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</si>
  <si>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</si>
  <si>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</si>
  <si>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</si>
  <si>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</si>
  <si>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</si>
  <si>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</si>
  <si>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</si>
  <si>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</si>
  <si>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</si>
  <si>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</si>
  <si>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</si>
  <si>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</si>
  <si>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</si>
  <si>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</si>
  <si>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</si>
  <si>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</si>
  <si>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</si>
  <si>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</si>
  <si>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</si>
  <si>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</si>
  <si>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</si>
  <si>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</si>
  <si>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</si>
  <si>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</si>
  <si>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</si>
  <si>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</si>
  <si>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</si>
  <si>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</si>
  <si>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</si>
  <si>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</si>
  <si>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</si>
  <si>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</si>
  <si>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</si>
  <si>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</si>
  <si>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</si>
  <si>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</si>
  <si>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</si>
  <si>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</si>
  <si>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</si>
  <si>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</si>
  <si>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</si>
  <si>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</si>
  <si>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</si>
  <si>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</si>
  <si>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</si>
  <si>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</si>
  <si>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</si>
  <si>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</si>
  <si>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</si>
  <si>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</si>
  <si>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</si>
  <si>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</si>
  <si>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</si>
  <si>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</si>
  <si>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</si>
  <si>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</si>
  <si>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</si>
  <si>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</si>
  <si>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</si>
  <si>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</si>
  <si>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</si>
  <si>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</si>
  <si>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</si>
  <si>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</si>
  <si>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</si>
  <si>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</si>
  <si>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</si>
  <si>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</si>
  <si>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</si>
  <si>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</si>
  <si>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</si>
  <si>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</si>
  <si>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</si>
  <si>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</si>
  <si>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</si>
  <si>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</si>
  <si>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</si>
  <si>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</si>
  <si>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</si>
  <si>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</si>
  <si>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</si>
  <si>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</si>
  <si>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</si>
  <si>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</si>
  <si>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</si>
  <si>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</si>
  <si>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</si>
  <si>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</si>
  <si>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</si>
  <si>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</si>
  <si>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</si>
  <si>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</si>
  <si>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</si>
  <si>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</si>
  <si>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</si>
  <si>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</si>
  <si>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</si>
  <si>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</si>
  <si>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</si>
  <si>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</si>
  <si>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</si>
  <si>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</si>
  <si>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</si>
  <si>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</si>
  <si>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</si>
  <si>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</si>
  <si>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</si>
  <si>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</si>
  <si>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</si>
  <si>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</si>
  <si>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</si>
  <si>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</si>
  <si>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</si>
  <si>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</si>
  <si>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</si>
  <si>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</si>
  <si>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</si>
  <si>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</si>
  <si>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</si>
  <si>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</si>
  <si>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</si>
  <si>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</si>
  <si>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</si>
  <si>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</si>
  <si>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</si>
  <si>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</si>
  <si>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</si>
  <si>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</si>
  <si>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</si>
  <si>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</si>
  <si>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</si>
  <si>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</si>
  <si>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</si>
  <si>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</si>
  <si>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</si>
  <si>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</si>
  <si>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</si>
  <si>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</si>
  <si>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</si>
  <si>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</si>
  <si>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</si>
  <si>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</si>
  <si>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</si>
  <si>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</si>
  <si>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</si>
  <si>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</si>
  <si>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</si>
  <si>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</si>
  <si>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</si>
  <si>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</si>
  <si>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</si>
  <si>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</si>
  <si>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</si>
  <si>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</si>
  <si>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</si>
  <si>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</si>
  <si>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</si>
  <si>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</si>
  <si>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</si>
  <si>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</si>
  <si>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</si>
  <si>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</si>
  <si>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</si>
  <si>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</si>
  <si>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</si>
  <si>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</si>
  <si>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</si>
  <si>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</si>
  <si>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</si>
  <si>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</si>
  <si>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</si>
  <si>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</si>
  <si>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</si>
  <si>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</si>
  <si>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</si>
  <si>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</si>
  <si>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</si>
  <si>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errorPropTestEnableCont</t>
  </si>
  <si>
    <t>flag to enable continuous error propagation test</t>
  </si>
  <si>
    <t>process_GPS_enable</t>
  </si>
  <si>
    <t>process_IBC_enable</t>
  </si>
  <si>
    <t>flag to enable processing of IBC measurement for Kalman update</t>
  </si>
  <si>
    <t>flag to enable processing of GPS measurement for Kalman update</t>
  </si>
  <si>
    <t>r_gps_x</t>
  </si>
  <si>
    <t>r_gps_y</t>
  </si>
  <si>
    <t>r_gps_z</t>
  </si>
  <si>
    <t>x component of gps position wrt to body frame</t>
  </si>
  <si>
    <t>y component of gps position wrt to body frame</t>
  </si>
  <si>
    <t>z component of gps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</si>
</sst>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7" xfId="0" applyFill="1" applyBorder="1"/>
    <xf numFmtId="0" fontId="0" fillId="0" borderId="17" xfId="0" applyFill="1" applyBorder="1"/>
    <xf numFmtId="0" fontId="0" fillId="3" borderId="13" xfId="0" applyFill="1" applyBorder="1"/>
    <xf numFmtId="1" fontId="0" fillId="3" borderId="13" xfId="0" applyNumberFormat="1" applyFill="1" applyBorder="1"/>
    <xf numFmtId="0" fontId="0" fillId="3" borderId="14" xfId="0" applyFill="1" applyBorder="1"/>
    <xf numFmtId="168" fontId="0" fillId="0" borderId="7" xfId="0" applyNumberFormat="1" applyBorder="1"/>
    <xf numFmtId="168" fontId="0" fillId="0" borderId="0" xfId="0" applyNumberFormat="1"/>
    <xf numFmtId="168" fontId="0" fillId="0" borderId="2" xfId="0" applyNumberFormat="1" applyBorder="1"/>
    <xf numFmtId="168" fontId="0" fillId="0" borderId="5" xfId="0" applyNumberFormat="1" applyBorder="1"/>
    <xf numFmtId="0" fontId="0" fillId="3" borderId="0" xfId="0" applyFill="1" applyBorder="1"/>
    <xf numFmtId="1" fontId="0" fillId="3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="145" zoomScaleNormal="145" workbookViewId="0">
      <selection activeCell="B11" sqref="B11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1</v>
      </c>
      <c r="C2" s="49" t="s">
        <v>5</v>
      </c>
      <c r="D2" s="49" t="s">
        <v>7</v>
      </c>
      <c r="E2" s="51">
        <f t="shared" ref="E2:E7" si="0">B2</f>
        <v>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69" t="s">
        <v>38</v>
      </c>
      <c r="B8" s="70">
        <v>0</v>
      </c>
      <c r="C8" s="49" t="s">
        <v>4</v>
      </c>
      <c r="D8" s="49" t="s">
        <v>39</v>
      </c>
      <c r="E8" s="51">
        <f t="shared" ref="E8:E16" si="1">B8</f>
        <v>0</v>
      </c>
    </row>
    <row r="9" spans="1:5" s="49" customFormat="1" x14ac:dyDescent="0.45">
      <c r="A9" s="69" t="s">
        <v>181</v>
      </c>
      <c r="B9" s="70">
        <v>0</v>
      </c>
      <c r="C9" s="49" t="s">
        <v>4</v>
      </c>
      <c r="D9" s="49" t="s">
        <v>182</v>
      </c>
      <c r="E9" s="51">
        <f t="shared" si="1"/>
        <v>0</v>
      </c>
    </row>
    <row r="10" spans="1:5" s="49" customFormat="1" x14ac:dyDescent="0.45">
      <c r="A10" s="69" t="s">
        <v>20</v>
      </c>
      <c r="B10" s="70">
        <v>0</v>
      </c>
      <c r="C10" s="49" t="s">
        <v>4</v>
      </c>
      <c r="D10" s="49" t="s">
        <v>21</v>
      </c>
      <c r="E10" s="51">
        <f t="shared" si="1"/>
        <v>0</v>
      </c>
    </row>
    <row r="11" spans="1:5" s="49" customFormat="1" x14ac:dyDescent="0.45">
      <c r="A11" s="71" t="s">
        <v>40</v>
      </c>
      <c r="B11" s="70">
        <v>1</v>
      </c>
      <c r="C11" s="49" t="s">
        <v>4</v>
      </c>
      <c r="D11" s="49" t="s">
        <v>41</v>
      </c>
      <c r="E11" s="51">
        <f t="shared" si="1"/>
        <v>1</v>
      </c>
    </row>
    <row r="12" spans="1:5" s="79" customFormat="1" x14ac:dyDescent="0.45">
      <c r="A12" s="76" t="s">
        <v>184</v>
      </c>
      <c r="B12" s="77">
        <v>1</v>
      </c>
      <c r="C12" s="49" t="s">
        <v>4</v>
      </c>
      <c r="D12" s="49" t="s">
        <v>185</v>
      </c>
      <c r="E12" s="78">
        <f t="shared" si="1"/>
        <v>1</v>
      </c>
    </row>
    <row r="13" spans="1:5" s="79" customFormat="1" x14ac:dyDescent="0.45">
      <c r="A13" s="76" t="s">
        <v>183</v>
      </c>
      <c r="B13" s="77">
        <v>1</v>
      </c>
      <c r="C13" s="49" t="s">
        <v>4</v>
      </c>
      <c r="D13" s="49" t="s">
        <v>186</v>
      </c>
      <c r="E13" s="78">
        <f t="shared" si="1"/>
        <v>1</v>
      </c>
    </row>
    <row r="14" spans="1:5" x14ac:dyDescent="0.45">
      <c r="A14" s="61" t="s">
        <v>139</v>
      </c>
      <c r="B14" s="2">
        <v>2</v>
      </c>
      <c r="C14" s="49" t="s">
        <v>140</v>
      </c>
      <c r="D14" s="49" t="s">
        <v>141</v>
      </c>
      <c r="E14" s="1">
        <f t="shared" si="1"/>
        <v>2</v>
      </c>
    </row>
    <row r="15" spans="1:5" x14ac:dyDescent="0.45">
      <c r="A15" s="49" t="s">
        <v>142</v>
      </c>
      <c r="B15" s="2">
        <v>1</v>
      </c>
      <c r="C15" s="49" t="s">
        <v>5</v>
      </c>
      <c r="D15" s="49" t="s">
        <v>144</v>
      </c>
      <c r="E15" s="1">
        <f t="shared" si="1"/>
        <v>1</v>
      </c>
    </row>
    <row r="16" spans="1:5" x14ac:dyDescent="0.45">
      <c r="A16" s="49" t="s">
        <v>143</v>
      </c>
      <c r="B16" s="2">
        <v>1</v>
      </c>
      <c r="C16" s="49" t="s">
        <v>5</v>
      </c>
      <c r="D16" s="49" t="s">
        <v>145</v>
      </c>
      <c r="E16" s="1">
        <f t="shared" si="1"/>
        <v>1</v>
      </c>
    </row>
    <row r="17" spans="1:5" x14ac:dyDescent="0.45">
      <c r="A17" s="49" t="s">
        <v>146</v>
      </c>
      <c r="B17" s="2">
        <v>122</v>
      </c>
      <c r="C17" s="49" t="s">
        <v>147</v>
      </c>
      <c r="D17" s="49" t="s">
        <v>148</v>
      </c>
      <c r="E17" s="1">
        <f>B17*1000000</f>
        <v>122000000</v>
      </c>
    </row>
    <row r="18" spans="1:5" x14ac:dyDescent="0.45">
      <c r="A18" s="49" t="s">
        <v>149</v>
      </c>
      <c r="B18" s="2">
        <v>299702547</v>
      </c>
      <c r="C18" s="49" t="s">
        <v>108</v>
      </c>
      <c r="D18" s="49" t="s">
        <v>150</v>
      </c>
      <c r="E18" s="1">
        <f t="shared" ref="E18:E28" si="2">B18</f>
        <v>299702547</v>
      </c>
    </row>
    <row r="19" spans="1:5" x14ac:dyDescent="0.45">
      <c r="A19" s="49" t="s">
        <v>156</v>
      </c>
      <c r="B19" s="2">
        <v>0.5</v>
      </c>
      <c r="C19" s="63" t="s">
        <v>8</v>
      </c>
      <c r="D19" s="63" t="s">
        <v>157</v>
      </c>
      <c r="E19" s="1">
        <f t="shared" si="2"/>
        <v>0.5</v>
      </c>
    </row>
    <row r="20" spans="1:5" x14ac:dyDescent="0.45">
      <c r="A20" s="49" t="s">
        <v>155</v>
      </c>
      <c r="B20" s="2">
        <v>1</v>
      </c>
      <c r="C20" s="49" t="s">
        <v>8</v>
      </c>
      <c r="D20" s="63" t="s">
        <v>158</v>
      </c>
      <c r="E20" s="1">
        <f t="shared" si="2"/>
        <v>1</v>
      </c>
    </row>
    <row r="21" spans="1:5" x14ac:dyDescent="0.45">
      <c r="A21" s="49" t="s">
        <v>154</v>
      </c>
      <c r="B21" s="62">
        <v>0</v>
      </c>
      <c r="C21" s="49" t="s">
        <v>8</v>
      </c>
      <c r="D21" s="63" t="s">
        <v>159</v>
      </c>
      <c r="E21" s="1">
        <f t="shared" si="2"/>
        <v>0</v>
      </c>
    </row>
    <row r="22" spans="1:5" x14ac:dyDescent="0.45">
      <c r="A22" s="49" t="s">
        <v>153</v>
      </c>
      <c r="B22" s="2">
        <v>-0.5</v>
      </c>
      <c r="C22" s="49" t="s">
        <v>8</v>
      </c>
      <c r="D22" s="63" t="s">
        <v>160</v>
      </c>
      <c r="E22" s="1">
        <f t="shared" si="2"/>
        <v>-0.5</v>
      </c>
    </row>
    <row r="23" spans="1:5" x14ac:dyDescent="0.45">
      <c r="A23" s="49" t="s">
        <v>152</v>
      </c>
      <c r="B23" s="2">
        <v>1</v>
      </c>
      <c r="C23" s="49" t="s">
        <v>8</v>
      </c>
      <c r="D23" s="63" t="s">
        <v>161</v>
      </c>
      <c r="E23" s="1">
        <f t="shared" si="2"/>
        <v>1</v>
      </c>
    </row>
    <row r="24" spans="1:5" x14ac:dyDescent="0.45">
      <c r="A24" s="49" t="s">
        <v>151</v>
      </c>
      <c r="B24" s="2">
        <v>0</v>
      </c>
      <c r="C24" s="63" t="s">
        <v>8</v>
      </c>
      <c r="D24" s="63" t="s">
        <v>162</v>
      </c>
      <c r="E24" s="1">
        <f t="shared" si="2"/>
        <v>0</v>
      </c>
    </row>
    <row r="25" spans="1:5" x14ac:dyDescent="0.45">
      <c r="A25" s="63" t="s">
        <v>132</v>
      </c>
      <c r="B25" s="2">
        <v>9.81</v>
      </c>
      <c r="C25" s="67" t="s">
        <v>179</v>
      </c>
      <c r="D25" s="68" t="s">
        <v>180</v>
      </c>
      <c r="E25" s="1">
        <f t="shared" si="2"/>
        <v>9.81</v>
      </c>
    </row>
    <row r="26" spans="1:5" x14ac:dyDescent="0.45">
      <c r="A26" s="67" t="s">
        <v>187</v>
      </c>
      <c r="B26" s="2">
        <v>0</v>
      </c>
      <c r="D26" s="63" t="s">
        <v>190</v>
      </c>
      <c r="E26" s="1">
        <f t="shared" si="2"/>
        <v>0</v>
      </c>
    </row>
    <row r="27" spans="1:5" x14ac:dyDescent="0.45">
      <c r="A27" s="67" t="s">
        <v>188</v>
      </c>
      <c r="B27" s="2">
        <v>-0.25</v>
      </c>
      <c r="D27" s="63" t="s">
        <v>191</v>
      </c>
      <c r="E27" s="1">
        <f t="shared" si="2"/>
        <v>-0.25</v>
      </c>
    </row>
    <row r="28" spans="1:5" x14ac:dyDescent="0.45">
      <c r="A28" s="67" t="s">
        <v>189</v>
      </c>
      <c r="B28" s="2">
        <v>0</v>
      </c>
      <c r="D28" s="63" t="s">
        <v>192</v>
      </c>
      <c r="E28" s="1">
        <f t="shared" si="2"/>
        <v>0</v>
      </c>
    </row>
    <row r="29" spans="1:5" x14ac:dyDescent="0.45">
      <c r="C29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C11" sqref="C11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4" t="s">
        <v>170</v>
      </c>
      <c r="B4" s="65">
        <v>5</v>
      </c>
      <c r="C4" s="66" t="s">
        <v>108</v>
      </c>
      <c r="D4" s="32"/>
      <c r="E4" s="33">
        <f t="shared" si="0"/>
        <v>5</v>
      </c>
    </row>
    <row r="5" spans="1:5" x14ac:dyDescent="0.45">
      <c r="A5" s="64" t="s">
        <v>178</v>
      </c>
      <c r="B5" s="65">
        <v>0</v>
      </c>
      <c r="C5" s="66" t="s">
        <v>163</v>
      </c>
      <c r="D5" s="29"/>
      <c r="E5" s="30">
        <f>RADIANS(B5)</f>
        <v>0</v>
      </c>
    </row>
    <row r="6" spans="1:5" x14ac:dyDescent="0.45">
      <c r="A6" s="64" t="s">
        <v>115</v>
      </c>
      <c r="B6" s="65">
        <v>0</v>
      </c>
      <c r="C6" s="66" t="s">
        <v>163</v>
      </c>
      <c r="D6" s="31"/>
      <c r="E6" s="30">
        <f>RADIANS(B6)</f>
        <v>0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73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72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4">
        <v>0</v>
      </c>
      <c r="C10" s="4" t="s">
        <v>24</v>
      </c>
      <c r="D10" s="6" t="s">
        <v>167</v>
      </c>
      <c r="E10" s="57">
        <f>RADIANS(B10)/hr2sec</f>
        <v>0</v>
      </c>
    </row>
    <row r="11" spans="1:5" s="6" customFormat="1" x14ac:dyDescent="0.45">
      <c r="A11" s="59" t="s">
        <v>137</v>
      </c>
      <c r="B11" s="73">
        <v>0</v>
      </c>
      <c r="C11" t="s">
        <v>24</v>
      </c>
      <c r="D11" s="16" t="s">
        <v>168</v>
      </c>
      <c r="E11" s="57">
        <f>RADIANS(B11)/hr2sec</f>
        <v>0</v>
      </c>
    </row>
    <row r="12" spans="1:5" x14ac:dyDescent="0.45">
      <c r="A12" s="60" t="s">
        <v>138</v>
      </c>
      <c r="B12" s="72">
        <v>0</v>
      </c>
      <c r="C12" s="8" t="s">
        <v>24</v>
      </c>
      <c r="D12" s="8" t="s">
        <v>169</v>
      </c>
      <c r="E12" s="57">
        <f>RADIANS(B12)/hr2sec</f>
        <v>0</v>
      </c>
    </row>
    <row r="13" spans="1:5" x14ac:dyDescent="0.45">
      <c r="A13" s="34" t="s">
        <v>109</v>
      </c>
      <c r="B13" s="74">
        <v>0</v>
      </c>
      <c r="C13" s="4" t="s">
        <v>8</v>
      </c>
      <c r="D13" s="31" t="s">
        <v>112</v>
      </c>
      <c r="E13" s="75">
        <f>B13</f>
        <v>0</v>
      </c>
    </row>
    <row r="14" spans="1:5" x14ac:dyDescent="0.45">
      <c r="A14" s="34" t="s">
        <v>110</v>
      </c>
      <c r="B14" s="73">
        <v>20</v>
      </c>
      <c r="C14" t="s">
        <v>8</v>
      </c>
      <c r="D14" s="31" t="s">
        <v>113</v>
      </c>
      <c r="E14" s="75">
        <f t="shared" ref="E14:E15" si="3">B14</f>
        <v>20</v>
      </c>
    </row>
    <row r="15" spans="1:5" x14ac:dyDescent="0.45">
      <c r="A15" s="54" t="s">
        <v>111</v>
      </c>
      <c r="B15" s="72">
        <v>-0.15</v>
      </c>
      <c r="C15" s="8" t="s">
        <v>8</v>
      </c>
      <c r="D15" s="32" t="s">
        <v>114</v>
      </c>
      <c r="E15" s="75">
        <f t="shared" si="3"/>
        <v>-0.15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G7" sqref="G7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2021-11-23T03:17:10Z</dcterms:modified>
</cp:coreProperties>
</file>